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usekeshova.a\Downloads\"/>
    </mc:Choice>
  </mc:AlternateContent>
  <bookViews>
    <workbookView xWindow="0" yWindow="0" windowWidth="28800" windowHeight="11730" activeTab="1"/>
  </bookViews>
  <sheets>
    <sheet name="FP" sheetId="1" r:id="rId1"/>
    <sheet name="IS" sheetId="2" r:id="rId2"/>
    <sheet name="CF Прямой метод" sheetId="3" r:id="rId3"/>
    <sheet name="CE" sheetId="4" r:id="rId4"/>
  </sheets>
  <definedNames>
    <definedName name="_xlnm.Print_Area" localSheetId="2">'CF Прямой метод'!$A$1:$D$207</definedName>
    <definedName name="_xlnm.Print_Area" localSheetId="0">FP!$A$1:$E$76</definedName>
    <definedName name="_xlnm.Print_Area" localSheetId="1">IS!$A$1:$F$263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E12" i="4"/>
  <c r="B12" i="4"/>
  <c r="C12" i="4"/>
  <c r="F9" i="4"/>
  <c r="D9" i="4"/>
  <c r="E10" i="4"/>
  <c r="C10" i="4"/>
  <c r="D7" i="4"/>
  <c r="D8" i="4"/>
  <c r="D6" i="4"/>
  <c r="C41" i="3"/>
  <c r="D41" i="3"/>
  <c r="D36" i="3"/>
  <c r="C36" i="3"/>
  <c r="D31" i="3"/>
  <c r="C31" i="3"/>
  <c r="D10" i="4" l="1"/>
  <c r="B10" i="4"/>
  <c r="F8" i="4"/>
  <c r="F6" i="4" l="1"/>
  <c r="F10" i="4" s="1"/>
  <c r="C31" i="1" l="1"/>
  <c r="C37" i="1" s="1"/>
  <c r="D31" i="1" l="1"/>
  <c r="D37" i="1" s="1"/>
  <c r="C20" i="3" l="1"/>
  <c r="D20" i="3" l="1"/>
  <c r="C37" i="3" l="1"/>
  <c r="D9" i="2" l="1"/>
  <c r="C9" i="2"/>
  <c r="C19" i="2" s="1"/>
  <c r="C24" i="2" s="1"/>
  <c r="D22" i="1"/>
  <c r="D56" i="1"/>
  <c r="C56" i="1"/>
  <c r="D46" i="1"/>
  <c r="C46" i="1"/>
  <c r="D24" i="1"/>
  <c r="C24" i="1"/>
  <c r="C22" i="1"/>
  <c r="C12" i="1"/>
  <c r="D12" i="1"/>
  <c r="D19" i="2" l="1"/>
  <c r="C23" i="1"/>
  <c r="D23" i="1"/>
  <c r="D37" i="3"/>
  <c r="C29" i="2"/>
  <c r="C31" i="2" s="1"/>
  <c r="D59" i="1"/>
  <c r="D24" i="2" l="1"/>
  <c r="D29" i="2" s="1"/>
  <c r="D31" i="2" s="1"/>
  <c r="D61" i="1"/>
  <c r="F11" i="4"/>
  <c r="F12" i="4" s="1"/>
  <c r="C59" i="1"/>
  <c r="C61" i="1" l="1"/>
</calcChain>
</file>

<file path=xl/sharedStrings.xml><?xml version="1.0" encoding="utf-8"?>
<sst xmlns="http://schemas.openxmlformats.org/spreadsheetml/2006/main" count="138" uniqueCount="107">
  <si>
    <t>АО "АзияАгроФуд"</t>
  </si>
  <si>
    <t>в тыс.тенге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</si>
  <si>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</si>
  <si>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</si>
  <si>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</si>
  <si>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</si>
  <si>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</si>
  <si>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Биологические активы</t>
  </si>
  <si>
    <t>Прочие внеоборотные активы</t>
  </si>
  <si>
    <t>Итого внеоборотных активов</t>
  </si>
  <si>
    <t>Оборотные активы</t>
  </si>
  <si>
    <t>Запасы</t>
  </si>
  <si>
    <t xml:space="preserve">Торговая и прочая дебиторская задолженность </t>
  </si>
  <si>
    <t>Предоплата по подоходному налогу</t>
  </si>
  <si>
    <t>Депозиты и вклады</t>
  </si>
  <si>
    <t>Денежные средства и их эквиваленты</t>
  </si>
  <si>
    <t>Итого оборотных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</si>
  <si>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</si>
  <si>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</si>
  <si>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</si>
  <si>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</si>
  <si>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</si>
  <si>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собственный капитал</t>
  </si>
  <si>
    <t>Неконтрольные доли участия</t>
  </si>
  <si>
    <t>Итого капитал</t>
  </si>
  <si>
    <t>Долгосрочные обязательства</t>
  </si>
  <si>
    <t>Кредиты и займы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</si>
  <si>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</si>
  <si>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</si>
  <si>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</si>
  <si>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Торговая и прочая кредиторская задолженность</t>
  </si>
  <si>
    <t>Авансы полученные</t>
  </si>
  <si>
    <t>Итого краткосрочных обязательств</t>
  </si>
  <si>
    <t>ВСЕГО КАПИТАЛ И ОБЯЗАТЕЛЬСТВА</t>
  </si>
  <si>
    <t>Выручка по договорам с покупателями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</si>
  <si>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</si>
  <si>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</si>
  <si>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</si>
  <si>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</si>
  <si>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Убытки от изменения стоимости финансовых обязательств, оцениваемых через прибыли или убыток</t>
  </si>
  <si>
    <t>Операционная прибыль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</si>
  <si>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</si>
  <si>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</si>
  <si>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</si>
  <si>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отчётный период, за вычетом налогов</t>
  </si>
  <si>
    <t>Итого совокупный доход, причитающийся:</t>
  </si>
  <si>
    <t>Акционерам АО "АзияАгроФуд"</t>
  </si>
  <si>
    <t>Неконтрольным долям участия</t>
  </si>
  <si>
    <t>Операционная деятельность</t>
  </si>
  <si>
    <t>Денежные поступления от покупателей</t>
  </si>
  <si>
    <t>Субсидии полученные</t>
  </si>
  <si>
    <t>Денежные средства, выплаченные поставщикам</t>
  </si>
  <si>
    <t>Проценты выплаченные</t>
  </si>
  <si>
    <t>Денежные потоки от операционной деятельности</t>
  </si>
  <si>
    <t>Инвестиционная деятельность</t>
  </si>
  <si>
    <t>Денежные потоки в инвестиционной деятельности</t>
  </si>
  <si>
    <t>Финансовая деятельность</t>
  </si>
  <si>
    <t>Получение займов</t>
  </si>
  <si>
    <t>Погашение займов</t>
  </si>
  <si>
    <t>Денежные потоки в финансовой деятельности</t>
  </si>
  <si>
    <t xml:space="preserve">Чистое увеличение/(уменьшение) денежных средств </t>
  </si>
  <si>
    <t>Денежные средства и их эквиваленты на начало периода</t>
  </si>
  <si>
    <t>Денежные средства и их эквиваленты, на конец периода</t>
  </si>
  <si>
    <t>FP</t>
  </si>
  <si>
    <t xml:space="preserve">Ашенов Саян Баймуратулы                                       </t>
  </si>
  <si>
    <t xml:space="preserve">Дюсекешова Асем Сапаргалиевна </t>
  </si>
  <si>
    <t xml:space="preserve">Председатель Правления                     </t>
  </si>
  <si>
    <t xml:space="preserve">Главный бухгалтер                                      </t>
  </si>
  <si>
    <t>Денежные средства, выплаченные сотрудникам</t>
  </si>
  <si>
    <t>Прочие расходы/доходы, нетто</t>
  </si>
  <si>
    <t>Акционерный капитал</t>
  </si>
  <si>
    <t>Дивиденды</t>
  </si>
  <si>
    <t>КОНСОЛИДИРОВАННЫЙ ОТЧЁТ О ФИНАНСОВОМ ПОЛОЖЕНИИ</t>
  </si>
  <si>
    <t>По состоянию на 31 декабря 2023 года</t>
  </si>
  <si>
    <t>Финансовые инвестиции</t>
  </si>
  <si>
    <t>Обязательства по финансовой гарантии</t>
  </si>
  <si>
    <t>Обязательства по подоходному налогу</t>
  </si>
  <si>
    <t>Прочие налоги к уплате</t>
  </si>
  <si>
    <t xml:space="preserve"> КОНСОЛИДИРОВАННЫЙ ОТЧЁТ О СОВОКУПНОМ ДОХОДЕ</t>
  </si>
  <si>
    <t>Убыток от выбытия дочерней организации</t>
  </si>
  <si>
    <t>Финансовые доходы и расходы, нетто</t>
  </si>
  <si>
    <t>Базовая прибыль на обыкновенную акцию (в казахстанских тенге)</t>
  </si>
  <si>
    <t>87.55</t>
  </si>
  <si>
    <t>416.96</t>
  </si>
  <si>
    <t xml:space="preserve"> КОНСОЛИДИРОВАННЫЙ ОТЧЁТ О ДВИЖЕНИИ ДЕНЕЖНЫХ СРЕДСТВ</t>
  </si>
  <si>
    <t xml:space="preserve">По состоянию на 31 декабря 2023 года </t>
  </si>
  <si>
    <t>НДС, возвращенный из бюджета</t>
  </si>
  <si>
    <t>Прочие поступления</t>
  </si>
  <si>
    <t>Выплата налогов</t>
  </si>
  <si>
    <t>Подоходный налог выплаченный</t>
  </si>
  <si>
    <t>Займ, выданный/погашенный связанной стороне</t>
  </si>
  <si>
    <t>Прочие выплаты</t>
  </si>
  <si>
    <t>Приобретение основных средств</t>
  </si>
  <si>
    <t>Приобретение нематериальных активов</t>
  </si>
  <si>
    <t>Авансы,выданные под поставку основных средств</t>
  </si>
  <si>
    <t>Приобретение биологических активов</t>
  </si>
  <si>
    <t>Выбытие дочерней организации</t>
  </si>
  <si>
    <t>Взнос на депозит</t>
  </si>
  <si>
    <t>Выручка от продажи основных средств</t>
  </si>
  <si>
    <t>Выплата дивидендов</t>
  </si>
  <si>
    <t>Влияние изменений вылютных курсов на величину денежных средств</t>
  </si>
  <si>
    <t>Ожидаемые кредитные убытки по денежным средствам</t>
  </si>
  <si>
    <t>КОНСОЛИДИРОВАННЫЙ ОТЧЁТ ОБ ИЗМЕНЕНИЯХ В КАПИТАЛЕ</t>
  </si>
  <si>
    <t>На 1 января 2022 года</t>
  </si>
  <si>
    <t xml:space="preserve">Прочий совокупный доход </t>
  </si>
  <si>
    <t>На 31 декабря 2022 года</t>
  </si>
  <si>
    <t>На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</si>
</sst>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_);@_)"/>
    <numFmt numFmtId="165" formatCode="_(* #,##0.000_);_(* \(#,##0.000\);_(* &quot;-&quot;?_);@_)"/>
    <numFmt numFmtId="166" formatCode="_(* #,##0_);_(* \(#,##0\);_(* &quot;-&quot;_);_(@_)"/>
  </numFmts>
  <fonts count="2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Arial "/>
      <charset val="204"/>
    </font>
    <font>
      <b/>
      <sz val="9"/>
      <color theme="1"/>
      <name val="Arial "/>
      <charset val="204"/>
    </font>
    <font>
      <sz val="9"/>
      <color theme="1"/>
      <name val="Arial"/>
      <family val="2"/>
      <charset val="204"/>
    </font>
    <font>
      <sz val="9"/>
      <color theme="1"/>
      <name val="Arial 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19" fillId="0" borderId="0"/>
    <xf numFmtId="0" fontId="1" fillId="0" borderId="0"/>
  </cellStyleXfs>
  <cellXfs count="9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6" fillId="2" borderId="1" xfId="1" applyFont="1" applyFill="1" applyBorder="1"/>
    <xf numFmtId="0" fontId="9" fillId="2" borderId="0" xfId="1" applyFont="1" applyFill="1" applyAlignment="1">
      <alignment horizontal="center"/>
    </xf>
    <xf numFmtId="0" fontId="9" fillId="2" borderId="1" xfId="1" applyFont="1" applyFill="1" applyBorder="1"/>
    <xf numFmtId="0" fontId="9" fillId="2" borderId="0" xfId="1" applyFont="1" applyFill="1"/>
    <xf numFmtId="0" fontId="9" fillId="0" borderId="0" xfId="1" applyFont="1" applyAlignment="1">
      <alignment horizontal="center"/>
    </xf>
    <xf numFmtId="164" fontId="8" fillId="0" borderId="0" xfId="2" applyNumberFormat="1" applyFont="1"/>
    <xf numFmtId="164" fontId="2" fillId="0" borderId="0" xfId="1" applyNumberFormat="1" applyFont="1"/>
    <xf numFmtId="0" fontId="5" fillId="2" borderId="1" xfId="1" applyFont="1" applyFill="1" applyBorder="1"/>
    <xf numFmtId="0" fontId="9" fillId="2" borderId="0" xfId="3" applyFont="1" applyFill="1" applyAlignment="1">
      <alignment wrapText="1"/>
    </xf>
    <xf numFmtId="0" fontId="9" fillId="2" borderId="1" xfId="3" applyFont="1" applyFill="1" applyBorder="1" applyAlignment="1">
      <alignment wrapText="1"/>
    </xf>
    <xf numFmtId="0" fontId="16" fillId="2" borderId="0" xfId="3" applyFont="1" applyFill="1" applyAlignment="1">
      <alignment wrapText="1"/>
    </xf>
    <xf numFmtId="0" fontId="16" fillId="2" borderId="3" xfId="3" applyFont="1" applyFill="1" applyBorder="1" applyAlignment="1">
      <alignment wrapText="1"/>
    </xf>
    <xf numFmtId="0" fontId="9" fillId="2" borderId="3" xfId="1" applyFont="1" applyFill="1" applyBorder="1"/>
    <xf numFmtId="0" fontId="10" fillId="2" borderId="0" xfId="4" applyFont="1" applyFill="1" applyAlignment="1">
      <alignment wrapText="1"/>
    </xf>
    <xf numFmtId="0" fontId="13" fillId="0" borderId="0" xfId="1" applyFont="1"/>
    <xf numFmtId="0" fontId="8" fillId="2" borderId="0" xfId="3" applyFill="1" applyAlignment="1">
      <alignment wrapText="1"/>
    </xf>
    <xf numFmtId="0" fontId="13" fillId="2" borderId="0" xfId="3" applyFont="1" applyFill="1" applyAlignment="1">
      <alignment wrapText="1"/>
    </xf>
    <xf numFmtId="4" fontId="2" fillId="2" borderId="0" xfId="1" applyNumberFormat="1" applyFont="1" applyFill="1"/>
    <xf numFmtId="0" fontId="5" fillId="2" borderId="3" xfId="3" applyFont="1" applyFill="1" applyBorder="1" applyAlignment="1">
      <alignment wrapText="1"/>
    </xf>
    <xf numFmtId="0" fontId="5" fillId="2" borderId="1" xfId="3" applyFont="1" applyFill="1" applyBorder="1" applyAlignment="1">
      <alignment wrapText="1"/>
    </xf>
    <xf numFmtId="0" fontId="5" fillId="2" borderId="0" xfId="3" applyFont="1" applyFill="1" applyAlignment="1">
      <alignment wrapText="1"/>
    </xf>
    <xf numFmtId="0" fontId="13" fillId="2" borderId="0" xfId="4" applyFont="1" applyFill="1" applyAlignment="1">
      <alignment wrapText="1"/>
    </xf>
    <xf numFmtId="0" fontId="17" fillId="0" borderId="0" xfId="1" applyFont="1" applyAlignment="1">
      <alignment wrapText="1"/>
    </xf>
    <xf numFmtId="0" fontId="8" fillId="0" borderId="0" xfId="0" applyFo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3" fillId="0" borderId="3" xfId="1" applyFont="1" applyBorder="1"/>
    <xf numFmtId="0" fontId="5" fillId="0" borderId="1" xfId="1" applyFont="1" applyBorder="1"/>
    <xf numFmtId="0" fontId="5" fillId="0" borderId="3" xfId="1" applyFont="1" applyBorder="1"/>
    <xf numFmtId="0" fontId="8" fillId="0" borderId="0" xfId="4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2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12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13" fillId="0" borderId="0" xfId="1" applyFont="1" applyAlignment="1">
      <alignment wrapText="1"/>
    </xf>
    <xf numFmtId="0" fontId="12" fillId="0" borderId="2" xfId="1" applyFont="1" applyBorder="1" applyAlignment="1">
      <alignment wrapText="1"/>
    </xf>
    <xf numFmtId="166" fontId="2" fillId="2" borderId="0" xfId="1" applyNumberFormat="1" applyFont="1" applyFill="1"/>
    <xf numFmtId="0" fontId="5" fillId="0" borderId="1" xfId="1" applyFont="1" applyBorder="1" applyAlignment="1">
      <alignment horizontal="right" wrapText="1"/>
    </xf>
    <xf numFmtId="0" fontId="9" fillId="0" borderId="0" xfId="1" applyFont="1"/>
    <xf numFmtId="0" fontId="9" fillId="0" borderId="1" xfId="1" applyFont="1" applyBorder="1"/>
    <xf numFmtId="164" fontId="5" fillId="0" borderId="0" xfId="1" applyNumberFormat="1" applyFont="1"/>
    <xf numFmtId="3" fontId="9" fillId="0" borderId="0" xfId="1" applyNumberFormat="1" applyFont="1"/>
    <xf numFmtId="164" fontId="8" fillId="0" borderId="1" xfId="2" applyNumberFormat="1" applyFont="1" applyBorder="1"/>
    <xf numFmtId="164" fontId="9" fillId="0" borderId="0" xfId="1" applyNumberFormat="1" applyFont="1"/>
    <xf numFmtId="165" fontId="2" fillId="0" borderId="0" xfId="1" applyNumberFormat="1" applyFont="1"/>
    <xf numFmtId="0" fontId="14" fillId="0" borderId="1" xfId="1" applyFont="1" applyBorder="1" applyAlignment="1">
      <alignment horizontal="right" wrapText="1"/>
    </xf>
    <xf numFmtId="164" fontId="15" fillId="0" borderId="0" xfId="2" applyNumberFormat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right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166" fontId="8" fillId="0" borderId="0" xfId="1" applyNumberFormat="1" applyFont="1"/>
    <xf numFmtId="166" fontId="10" fillId="0" borderId="3" xfId="1" applyNumberFormat="1" applyFont="1" applyBorder="1"/>
    <xf numFmtId="166" fontId="5" fillId="0" borderId="1" xfId="1" applyNumberFormat="1" applyFont="1" applyBorder="1"/>
    <xf numFmtId="166" fontId="5" fillId="0" borderId="3" xfId="1" applyNumberFormat="1" applyFont="1" applyBorder="1"/>
    <xf numFmtId="166" fontId="8" fillId="0" borderId="3" xfId="1" applyNumberFormat="1" applyFont="1" applyBorder="1"/>
    <xf numFmtId="166" fontId="18" fillId="0" borderId="0" xfId="1" applyNumberFormat="1" applyFont="1"/>
    <xf numFmtId="166" fontId="2" fillId="0" borderId="0" xfId="1" applyNumberFormat="1" applyFont="1"/>
    <xf numFmtId="0" fontId="20" fillId="2" borderId="0" xfId="1" applyFont="1" applyFill="1" applyAlignment="1">
      <alignment horizontal="center"/>
    </xf>
    <xf numFmtId="0" fontId="1" fillId="2" borderId="0" xfId="1" applyFill="1"/>
    <xf numFmtId="0" fontId="22" fillId="2" borderId="0" xfId="5" applyFont="1" applyFill="1" applyAlignment="1">
      <alignment wrapText="1"/>
    </xf>
    <xf numFmtId="0" fontId="24" fillId="2" borderId="1" xfId="5" applyFont="1" applyFill="1" applyBorder="1"/>
    <xf numFmtId="0" fontId="24" fillId="2" borderId="0" xfId="5" applyFont="1" applyFill="1" applyAlignment="1">
      <alignment wrapText="1"/>
    </xf>
    <xf numFmtId="0" fontId="22" fillId="2" borderId="3" xfId="5" applyFont="1" applyFill="1" applyBorder="1" applyAlignment="1">
      <alignment wrapText="1"/>
    </xf>
    <xf numFmtId="0" fontId="1" fillId="0" borderId="0" xfId="1"/>
    <xf numFmtId="164" fontId="23" fillId="0" borderId="0" xfId="2" applyNumberFormat="1" applyFont="1"/>
    <xf numFmtId="0" fontId="21" fillId="0" borderId="1" xfId="1" applyFont="1" applyBorder="1" applyAlignment="1">
      <alignment horizontal="center" wrapText="1"/>
    </xf>
    <xf numFmtId="0" fontId="24" fillId="0" borderId="1" xfId="6" applyFont="1" applyBorder="1"/>
    <xf numFmtId="164" fontId="25" fillId="0" borderId="0" xfId="2" applyNumberFormat="1" applyFont="1"/>
    <xf numFmtId="164" fontId="25" fillId="0" borderId="3" xfId="2" applyNumberFormat="1" applyFont="1" applyBorder="1"/>
    <xf numFmtId="0" fontId="20" fillId="0" borderId="0" xfId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0" fillId="0" borderId="0" xfId="0"/>
    <xf numFmtId="0" fontId="10" fillId="0" borderId="1" xfId="1" applyFont="1" applyBorder="1" applyAlignment="1">
      <alignment wrapText="1"/>
    </xf>
    <xf numFmtId="164" fontId="5" fillId="0" borderId="1" xfId="1" applyNumberFormat="1" applyFont="1" applyBorder="1"/>
    <xf numFmtId="0" fontId="10" fillId="0" borderId="3" xfId="1" applyFont="1" applyBorder="1" applyAlignment="1">
      <alignment wrapText="1"/>
    </xf>
    <xf numFmtId="0" fontId="9" fillId="0" borderId="3" xfId="1" applyFont="1" applyBorder="1" applyAlignment="1">
      <alignment horizontal="center"/>
    </xf>
    <xf numFmtId="164" fontId="5" fillId="0" borderId="3" xfId="1" applyNumberFormat="1" applyFont="1" applyBorder="1"/>
    <xf numFmtId="0" fontId="13" fillId="2" borderId="3" xfId="3" applyFont="1" applyFill="1" applyBorder="1" applyAlignment="1">
      <alignment wrapText="1"/>
    </xf>
    <xf numFmtId="0" fontId="3" fillId="2" borderId="0" xfId="1" applyFont="1" applyFill="1"/>
    <xf numFmtId="0" fontId="0" fillId="0" borderId="0" xfId="0"/>
  </cellXfs>
  <cellStyles count="7">
    <cellStyle name="Normal 3" xfId="5"/>
    <cellStyle name="Обычный" xfId="0" builtinId="0"/>
    <cellStyle name="Обычный 2" xfId="2"/>
    <cellStyle name="Обычный 26" xfId="3"/>
    <cellStyle name="Обычный 3" xfId="1"/>
    <cellStyle name="Обычный 3 3" xfId="6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91"/>
  <sheetViews>
    <sheetView topLeftCell="A34" zoomScale="140" zoomScaleNormal="140" zoomScaleSheetLayoutView="110" workbookViewId="0">
      <selection activeCell="B54" sqref="B54"/>
    </sheetView>
  </sheetViews>
  <sheetFormatPr defaultRowHeight="15"/>
  <cols>
    <col min="1" max="1" width="43.140625" customWidth="1"/>
    <col min="2" max="2" width="9.5703125" customWidth="1"/>
    <col min="3" max="3" width="16" customWidth="1"/>
    <col min="4" max="4" width="21.28515625" customWidth="1"/>
    <col min="6" max="6" width="15.28515625" customWidth="1"/>
    <col min="7" max="7" width="14.42578125" customWidth="1"/>
    <col min="8" max="8" width="12.140625" bestFit="1" customWidth="1"/>
  </cols>
  <sheetData>
    <row r="1" spans="1:11">
      <c r="A1" s="2"/>
      <c r="B1" s="2"/>
      <c r="C1" s="2"/>
      <c r="D1" s="2"/>
      <c r="E1" s="2"/>
      <c r="F1" s="2"/>
    </row>
    <row r="2" spans="1:11">
      <c r="A2" s="4" t="s">
        <v>0</v>
      </c>
      <c r="C2" s="4"/>
      <c r="D2" s="4"/>
      <c r="E2" s="4"/>
      <c r="F2" s="4"/>
      <c r="G2" s="2"/>
      <c r="H2" s="2"/>
      <c r="I2" s="2"/>
      <c r="J2" s="2"/>
      <c r="K2" s="2"/>
    </row>
    <row r="3" spans="1:11">
      <c r="A3" s="4" t="s">
        <v>72</v>
      </c>
      <c r="B3" s="4"/>
      <c r="C3" s="4"/>
      <c r="D3" s="4"/>
      <c r="E3" s="4"/>
      <c r="F3" s="4"/>
      <c r="G3" s="2"/>
      <c r="H3" s="2"/>
      <c r="I3" s="2"/>
      <c r="J3" s="2"/>
      <c r="K3" s="2"/>
    </row>
    <row r="4" spans="1:11">
      <c r="A4" s="4" t="s">
        <v>73</v>
      </c>
      <c r="B4" s="4"/>
      <c r="C4" s="4"/>
      <c r="D4" s="4"/>
      <c r="E4" s="4"/>
      <c r="F4" s="4"/>
      <c r="G4" s="2"/>
      <c r="H4" s="2"/>
      <c r="I4" s="2"/>
      <c r="J4" s="2"/>
      <c r="K4" s="2"/>
    </row>
    <row r="5" spans="1:11" ht="28.5" customHeight="1">
      <c r="A5" s="36" t="s">
        <v>1</v>
      </c>
      <c r="B5" s="37" t="s">
        <v>2</v>
      </c>
      <c r="C5" s="47">
        <v>2023</v>
      </c>
      <c r="D5" s="47">
        <v>2022</v>
      </c>
      <c r="E5" s="2"/>
      <c r="F5" s="2"/>
      <c r="G5" s="2"/>
      <c r="H5" s="2"/>
      <c r="I5" s="2"/>
      <c r="J5" s="2"/>
      <c r="K5" s="2"/>
    </row>
    <row r="6" spans="1:11" ht="14.25" customHeight="1">
      <c r="A6" s="39" t="s">
        <v>3</v>
      </c>
      <c r="B6" s="10"/>
      <c r="C6" s="48"/>
      <c r="D6" s="48"/>
      <c r="E6" s="2"/>
      <c r="F6" s="2"/>
      <c r="G6" s="2"/>
      <c r="H6" s="2"/>
      <c r="I6" s="2"/>
      <c r="J6" s="2"/>
      <c r="K6" s="2"/>
    </row>
    <row r="7" spans="1:11" ht="12.75" customHeight="1">
      <c r="A7" s="39" t="s">
        <v>4</v>
      </c>
      <c r="B7" s="10"/>
      <c r="C7" s="11"/>
      <c r="D7" s="48"/>
      <c r="E7" s="2"/>
      <c r="F7" s="2"/>
      <c r="G7" s="2"/>
      <c r="H7" s="2"/>
      <c r="I7" s="2"/>
      <c r="J7" s="2"/>
      <c r="K7" s="2"/>
    </row>
    <row r="8" spans="1:11" ht="14.25" customHeight="1">
      <c r="A8" s="38" t="s">
        <v>5</v>
      </c>
      <c r="B8" s="10">
        <v>4</v>
      </c>
      <c r="C8" s="11">
        <v>10288997</v>
      </c>
      <c r="D8" s="11">
        <v>10204644</v>
      </c>
      <c r="E8" s="2"/>
      <c r="F8" s="2"/>
      <c r="G8" s="2"/>
      <c r="H8" s="2"/>
      <c r="I8" s="2"/>
      <c r="J8" s="2"/>
      <c r="K8" s="2"/>
    </row>
    <row r="9" spans="1:11" ht="14.25" customHeight="1">
      <c r="A9" s="38" t="s">
        <v>6</v>
      </c>
      <c r="B9" s="10"/>
      <c r="C9" s="11">
        <v>1375</v>
      </c>
      <c r="D9" s="11">
        <v>2751</v>
      </c>
      <c r="E9" s="2"/>
      <c r="F9" s="2"/>
      <c r="G9" s="2"/>
      <c r="H9" s="2"/>
      <c r="I9" s="2"/>
      <c r="J9" s="2"/>
      <c r="K9" s="2"/>
    </row>
    <row r="10" spans="1:11" ht="14.25" customHeight="1">
      <c r="A10" s="38" t="s">
        <v>7</v>
      </c>
      <c r="B10" s="10"/>
      <c r="C10" s="11">
        <v>2207700</v>
      </c>
      <c r="D10" s="11">
        <v>2426712</v>
      </c>
      <c r="E10" s="2"/>
      <c r="F10" s="2"/>
      <c r="G10" s="2"/>
      <c r="H10" s="2"/>
      <c r="I10" s="2"/>
      <c r="J10" s="2"/>
      <c r="K10" s="2"/>
    </row>
    <row r="11" spans="1:11" ht="14.25" customHeight="1">
      <c r="A11" s="38" t="s">
        <v>8</v>
      </c>
      <c r="B11" s="10"/>
      <c r="C11" s="11">
        <v>28394</v>
      </c>
      <c r="D11" s="11">
        <v>189252</v>
      </c>
      <c r="E11" s="2"/>
      <c r="F11" s="2"/>
      <c r="G11" s="2"/>
      <c r="H11" s="2"/>
      <c r="I11" s="2"/>
      <c r="J11" s="2"/>
      <c r="K11" s="2"/>
    </row>
    <row r="12" spans="1:11" ht="15.75" customHeight="1">
      <c r="A12" s="39" t="s">
        <v>9</v>
      </c>
      <c r="B12" s="10"/>
      <c r="C12" s="50">
        <f>SUM(C8:C11)</f>
        <v>12526466</v>
      </c>
      <c r="D12" s="50">
        <f>SUM(D8:D11)</f>
        <v>12823359</v>
      </c>
      <c r="E12" s="2"/>
      <c r="F12" s="2"/>
      <c r="G12" s="2"/>
      <c r="H12" s="2"/>
      <c r="I12" s="2"/>
      <c r="J12" s="2"/>
      <c r="K12" s="2"/>
    </row>
    <row r="13" spans="1:11" ht="5.25" customHeight="1">
      <c r="A13" s="40"/>
      <c r="B13" s="41"/>
      <c r="C13" s="49"/>
      <c r="D13" s="49"/>
      <c r="E13" s="2"/>
      <c r="F13" s="2"/>
      <c r="G13" s="2"/>
      <c r="H13" s="2"/>
      <c r="I13" s="2"/>
      <c r="J13" s="2"/>
      <c r="K13" s="2"/>
    </row>
    <row r="14" spans="1:11" ht="14.25" customHeight="1">
      <c r="A14" s="39" t="s">
        <v>10</v>
      </c>
      <c r="B14" s="10"/>
      <c r="C14" s="48"/>
      <c r="D14" s="48"/>
      <c r="E14" s="2"/>
      <c r="F14" s="2"/>
      <c r="G14" s="2"/>
      <c r="H14" s="2"/>
      <c r="I14" s="2"/>
      <c r="J14" s="2"/>
      <c r="K14" s="2"/>
    </row>
    <row r="15" spans="1:11" ht="14.25" customHeight="1">
      <c r="A15" s="38" t="s">
        <v>7</v>
      </c>
      <c r="B15" s="10"/>
      <c r="C15" s="11">
        <v>217789</v>
      </c>
      <c r="D15" s="11">
        <v>306363</v>
      </c>
      <c r="E15" s="2"/>
      <c r="F15" s="2"/>
      <c r="G15" s="2"/>
      <c r="H15" s="2"/>
      <c r="I15" s="2"/>
      <c r="J15" s="2"/>
      <c r="K15" s="2"/>
    </row>
    <row r="16" spans="1:11" ht="12.75" customHeight="1">
      <c r="A16" s="38" t="s">
        <v>11</v>
      </c>
      <c r="B16" s="10">
        <v>5</v>
      </c>
      <c r="C16" s="11">
        <v>12907065</v>
      </c>
      <c r="D16" s="11">
        <v>13257585</v>
      </c>
      <c r="E16" s="2"/>
      <c r="F16" s="2"/>
      <c r="G16" s="2"/>
      <c r="H16" s="2"/>
      <c r="I16" s="2"/>
      <c r="J16" s="2"/>
      <c r="K16" s="2"/>
    </row>
    <row r="17" spans="1:11" ht="25.5" customHeight="1">
      <c r="A17" s="38" t="s">
        <v>12</v>
      </c>
      <c r="B17" s="10">
        <v>6</v>
      </c>
      <c r="C17" s="11">
        <v>11988596</v>
      </c>
      <c r="D17" s="11">
        <v>13027611</v>
      </c>
      <c r="E17" s="2"/>
      <c r="F17" s="12"/>
      <c r="G17" s="12"/>
      <c r="H17" s="12"/>
      <c r="I17" s="2"/>
      <c r="J17" s="2"/>
      <c r="K17" s="2"/>
    </row>
    <row r="18" spans="1:11" ht="17.25" customHeight="1">
      <c r="A18" s="38" t="s">
        <v>74</v>
      </c>
      <c r="B18" s="10"/>
      <c r="C18" s="11">
        <v>2000000</v>
      </c>
      <c r="D18" s="11">
        <v>0</v>
      </c>
      <c r="E18" s="2"/>
      <c r="F18" s="12"/>
      <c r="G18" s="12"/>
      <c r="H18" s="12"/>
      <c r="I18" s="2"/>
      <c r="J18" s="2"/>
      <c r="K18" s="2"/>
    </row>
    <row r="19" spans="1:11" ht="14.25" customHeight="1">
      <c r="A19" s="38" t="s">
        <v>13</v>
      </c>
      <c r="B19" s="10"/>
      <c r="C19" s="11">
        <v>220265</v>
      </c>
      <c r="D19" s="11">
        <v>19515</v>
      </c>
      <c r="E19" s="2"/>
      <c r="F19" s="2"/>
      <c r="G19" s="2"/>
      <c r="H19" s="2"/>
      <c r="I19" s="2"/>
      <c r="J19" s="2"/>
      <c r="K19" s="2"/>
    </row>
    <row r="20" spans="1:11" ht="14.25" customHeight="1">
      <c r="A20" s="38" t="s">
        <v>14</v>
      </c>
      <c r="B20" s="10"/>
      <c r="C20" s="11">
        <v>0</v>
      </c>
      <c r="D20" s="11">
        <v>1574035</v>
      </c>
      <c r="E20" s="2"/>
      <c r="F20" s="2"/>
      <c r="G20" s="2"/>
      <c r="H20" s="2"/>
      <c r="I20" s="2"/>
      <c r="J20" s="2"/>
      <c r="K20" s="2"/>
    </row>
    <row r="21" spans="1:11" ht="14.25" customHeight="1">
      <c r="A21" s="38" t="s">
        <v>15</v>
      </c>
      <c r="B21" s="10">
        <v>7</v>
      </c>
      <c r="C21" s="12">
        <v>4515976</v>
      </c>
      <c r="D21" s="11">
        <v>7503775</v>
      </c>
      <c r="E21" s="2"/>
      <c r="F21" s="2"/>
      <c r="G21" s="2"/>
      <c r="H21" s="2"/>
      <c r="I21" s="2"/>
      <c r="J21" s="2"/>
      <c r="K21" s="2"/>
    </row>
    <row r="22" spans="1:11" ht="13.5" customHeight="1">
      <c r="A22" s="84" t="s">
        <v>16</v>
      </c>
      <c r="B22" s="41"/>
      <c r="C22" s="85">
        <f>SUM(C15:C21)</f>
        <v>31849691</v>
      </c>
      <c r="D22" s="85">
        <f>SUM(D15:D21)</f>
        <v>35688884</v>
      </c>
      <c r="E22" s="2"/>
      <c r="F22" s="2"/>
      <c r="G22" s="2"/>
      <c r="H22" s="2"/>
      <c r="I22" s="2"/>
      <c r="J22" s="2"/>
      <c r="K22" s="2"/>
    </row>
    <row r="23" spans="1:11" ht="14.25" customHeight="1">
      <c r="A23" s="86" t="s">
        <v>17</v>
      </c>
      <c r="B23" s="87"/>
      <c r="C23" s="88">
        <f>C12+C22</f>
        <v>44376157</v>
      </c>
      <c r="D23" s="88">
        <f>D12+D22</f>
        <v>48512243</v>
      </c>
      <c r="E23" s="2"/>
      <c r="F23" s="2"/>
      <c r="G23" s="2"/>
      <c r="H23" s="2"/>
      <c r="I23" s="2"/>
      <c r="J23" s="2"/>
      <c r="K23" s="2"/>
    </row>
    <row r="24" spans="1:11" ht="26.25" customHeight="1">
      <c r="A24" s="43"/>
      <c r="B24" s="37" t="s">
        <v>2</v>
      </c>
      <c r="C24" s="47">
        <f>C5</f>
        <v>2023</v>
      </c>
      <c r="D24" s="47">
        <f>D5</f>
        <v>2022</v>
      </c>
      <c r="E24" s="2"/>
      <c r="F24" s="2"/>
      <c r="G24" s="2"/>
      <c r="H24" s="2"/>
      <c r="I24" s="2"/>
      <c r="J24" s="2"/>
      <c r="K24" s="2"/>
    </row>
    <row r="25" spans="1:11" ht="14.25" customHeight="1">
      <c r="A25" s="39" t="s">
        <v>18</v>
      </c>
      <c r="B25" s="10"/>
      <c r="C25" s="48"/>
      <c r="D25" s="48"/>
      <c r="E25" s="2"/>
      <c r="F25" s="2"/>
      <c r="G25" s="2"/>
      <c r="H25" s="2"/>
      <c r="I25" s="2"/>
      <c r="J25" s="2"/>
      <c r="K25" s="2"/>
    </row>
    <row r="26" spans="1:11" ht="14.25" customHeight="1">
      <c r="A26" s="39" t="s">
        <v>19</v>
      </c>
      <c r="B26" s="10"/>
      <c r="C26" s="48"/>
      <c r="D26" s="48"/>
      <c r="E26" s="2"/>
      <c r="F26" s="12"/>
      <c r="G26" s="2"/>
      <c r="H26" s="2"/>
      <c r="I26" s="2"/>
      <c r="J26" s="2"/>
      <c r="K26" s="2"/>
    </row>
    <row r="27" spans="1:11" ht="14.25" customHeight="1">
      <c r="A27" s="38" t="s">
        <v>20</v>
      </c>
      <c r="B27" s="10"/>
      <c r="C27" s="11">
        <v>685499</v>
      </c>
      <c r="D27" s="11">
        <v>685499</v>
      </c>
      <c r="E27" s="2"/>
      <c r="F27" s="2"/>
      <c r="G27" s="2"/>
      <c r="H27" s="2"/>
      <c r="I27" s="2"/>
      <c r="J27" s="2"/>
      <c r="K27" s="2"/>
    </row>
    <row r="28" spans="1:11" ht="14.25" customHeight="1">
      <c r="A28" s="38" t="s">
        <v>21</v>
      </c>
      <c r="B28" s="10"/>
      <c r="C28" s="11">
        <v>13373882</v>
      </c>
      <c r="D28" s="11">
        <v>12684339</v>
      </c>
      <c r="E28" s="12"/>
      <c r="F28" s="12"/>
      <c r="G28" s="11"/>
      <c r="H28" s="2"/>
      <c r="I28" s="2"/>
      <c r="J28" s="2"/>
      <c r="K28" s="2"/>
    </row>
    <row r="29" spans="1:11" ht="1.5" customHeight="1">
      <c r="A29" s="43"/>
      <c r="B29" s="41"/>
      <c r="C29" s="49"/>
      <c r="D29" s="49"/>
      <c r="E29" s="2"/>
      <c r="F29" s="2"/>
      <c r="G29" s="2"/>
      <c r="H29" s="2"/>
      <c r="I29" s="2"/>
      <c r="J29" s="2"/>
      <c r="K29" s="2"/>
    </row>
    <row r="30" spans="1:11" ht="5.25" customHeight="1">
      <c r="A30" s="42"/>
      <c r="B30" s="10"/>
      <c r="C30" s="48"/>
      <c r="D30" s="48"/>
      <c r="E30" s="2"/>
      <c r="F30" s="2"/>
      <c r="G30" s="2"/>
      <c r="H30" s="2"/>
      <c r="I30" s="2"/>
      <c r="J30" s="2"/>
      <c r="K30" s="2"/>
    </row>
    <row r="31" spans="1:11" ht="14.25" customHeight="1">
      <c r="A31" s="39" t="s">
        <v>22</v>
      </c>
      <c r="B31" s="10"/>
      <c r="C31" s="50">
        <f>SUM(C25:C28)</f>
        <v>14059381</v>
      </c>
      <c r="D31" s="50">
        <f>SUM(D25:D28)</f>
        <v>13369838</v>
      </c>
      <c r="F31" s="12"/>
      <c r="G31" s="2"/>
      <c r="H31" s="2"/>
      <c r="I31" s="2"/>
      <c r="J31" s="2"/>
      <c r="K31" s="2"/>
    </row>
    <row r="32" spans="1:11" ht="3.75" customHeight="1">
      <c r="A32" s="40"/>
      <c r="B32" s="41"/>
      <c r="C32" s="49"/>
      <c r="D32" s="49"/>
      <c r="E32" s="2"/>
      <c r="F32" s="2"/>
      <c r="G32" s="2"/>
      <c r="H32" s="2"/>
      <c r="I32" s="2"/>
      <c r="J32" s="2"/>
      <c r="K32" s="2"/>
    </row>
    <row r="33" spans="1:11" ht="6.75" customHeight="1">
      <c r="A33" s="42"/>
      <c r="B33" s="10"/>
      <c r="C33" s="48"/>
      <c r="D33" s="48"/>
      <c r="E33" s="2"/>
      <c r="F33" s="2"/>
      <c r="G33" s="2"/>
      <c r="H33" s="2"/>
      <c r="I33" s="2"/>
      <c r="J33" s="2"/>
      <c r="K33" s="2"/>
    </row>
    <row r="34" spans="1:11" ht="14.25" customHeight="1">
      <c r="A34" s="38" t="s">
        <v>23</v>
      </c>
      <c r="B34" s="10"/>
      <c r="C34" s="11">
        <v>184157</v>
      </c>
      <c r="D34" s="11">
        <v>273532</v>
      </c>
      <c r="E34" s="12"/>
      <c r="F34" s="2"/>
      <c r="G34" s="2"/>
      <c r="H34" s="2"/>
      <c r="I34" s="2"/>
      <c r="J34" s="2"/>
      <c r="K34" s="2"/>
    </row>
    <row r="35" spans="1:11" ht="3.75" customHeight="1">
      <c r="A35" s="43"/>
      <c r="B35" s="41"/>
      <c r="C35" s="52"/>
      <c r="D35" s="52"/>
      <c r="E35" s="2"/>
      <c r="F35" s="2"/>
      <c r="G35" s="2"/>
      <c r="H35" s="2"/>
      <c r="I35" s="2"/>
      <c r="J35" s="2"/>
      <c r="K35" s="2"/>
    </row>
    <row r="36" spans="1:11" ht="3.75" customHeight="1">
      <c r="A36" s="38"/>
      <c r="B36" s="10"/>
      <c r="C36" s="11"/>
      <c r="D36" s="11"/>
      <c r="E36" s="2"/>
      <c r="F36" s="2"/>
      <c r="G36" s="2"/>
      <c r="H36" s="2"/>
      <c r="I36" s="2"/>
      <c r="J36" s="2"/>
      <c r="K36" s="2"/>
    </row>
    <row r="37" spans="1:11" ht="14.25" customHeight="1">
      <c r="A37" s="39" t="s">
        <v>24</v>
      </c>
      <c r="B37" s="10"/>
      <c r="C37" s="50">
        <f>SUM(C30:C34)</f>
        <v>14243538</v>
      </c>
      <c r="D37" s="50">
        <f>SUM(D30:D34)</f>
        <v>13643370</v>
      </c>
      <c r="E37" s="2"/>
      <c r="F37" s="2"/>
      <c r="G37" s="2"/>
      <c r="H37" s="2"/>
      <c r="I37" s="2"/>
      <c r="J37" s="2"/>
      <c r="K37" s="2"/>
    </row>
    <row r="38" spans="1:11" ht="3.75" customHeight="1">
      <c r="A38" s="43"/>
      <c r="B38" s="41"/>
      <c r="C38" s="52"/>
      <c r="D38" s="52"/>
      <c r="E38" s="2"/>
      <c r="F38" s="2"/>
      <c r="G38" s="2"/>
      <c r="H38" s="2"/>
      <c r="I38" s="2"/>
      <c r="J38" s="2"/>
      <c r="K38" s="2"/>
    </row>
    <row r="39" spans="1:11" ht="4.5" customHeight="1">
      <c r="A39" s="42"/>
      <c r="B39" s="10"/>
      <c r="C39" s="48"/>
      <c r="D39" s="48"/>
      <c r="E39" s="2"/>
      <c r="F39" s="2"/>
      <c r="G39" s="2"/>
      <c r="H39" s="2"/>
      <c r="I39" s="2"/>
      <c r="J39" s="2"/>
      <c r="K39" s="2"/>
    </row>
    <row r="40" spans="1:11" ht="14.25" customHeight="1">
      <c r="A40" s="39" t="s">
        <v>25</v>
      </c>
      <c r="B40" s="10"/>
      <c r="C40" s="48"/>
      <c r="D40" s="48"/>
      <c r="E40" s="2"/>
      <c r="F40" s="2"/>
      <c r="G40" s="2"/>
      <c r="H40" s="12"/>
      <c r="I40" s="2"/>
      <c r="J40" s="2"/>
      <c r="K40" s="2"/>
    </row>
    <row r="41" spans="1:11" ht="14.25" customHeight="1">
      <c r="A41" s="38" t="s">
        <v>26</v>
      </c>
      <c r="B41" s="10"/>
      <c r="C41" s="11">
        <v>4668474</v>
      </c>
      <c r="D41" s="11">
        <v>4105505</v>
      </c>
      <c r="E41" s="2"/>
      <c r="F41" s="2"/>
      <c r="G41" s="2"/>
      <c r="H41" s="2"/>
      <c r="I41" s="2"/>
      <c r="J41" s="2"/>
      <c r="K41" s="2"/>
    </row>
    <row r="42" spans="1:11" ht="14.25" customHeight="1">
      <c r="A42" s="38" t="s">
        <v>27</v>
      </c>
      <c r="B42" s="10"/>
      <c r="C42" s="11">
        <v>862799</v>
      </c>
      <c r="D42" s="11">
        <v>975971</v>
      </c>
      <c r="E42" s="2"/>
      <c r="F42" s="2"/>
      <c r="G42" s="2"/>
      <c r="H42" s="2"/>
      <c r="I42" s="2"/>
      <c r="J42" s="2"/>
      <c r="K42" s="2"/>
    </row>
    <row r="43" spans="1:11" ht="33" customHeight="1">
      <c r="A43" s="38" t="s">
        <v>75</v>
      </c>
      <c r="B43" s="10"/>
      <c r="C43" s="11">
        <v>48760</v>
      </c>
      <c r="D43" s="11">
        <v>0</v>
      </c>
      <c r="E43" s="2"/>
      <c r="F43" s="2"/>
      <c r="G43" s="2"/>
      <c r="H43" s="2"/>
      <c r="I43" s="2"/>
      <c r="J43" s="2"/>
      <c r="K43" s="2"/>
    </row>
    <row r="44" spans="1:11" ht="3.75" customHeight="1">
      <c r="A44" s="40"/>
      <c r="B44" s="41"/>
      <c r="C44" s="49"/>
      <c r="D44" s="49"/>
      <c r="E44" s="2"/>
      <c r="F44" s="2"/>
      <c r="G44" s="2"/>
      <c r="H44" s="2"/>
      <c r="I44" s="2"/>
      <c r="J44" s="2"/>
      <c r="K44" s="2"/>
    </row>
    <row r="45" spans="1:11" ht="2.25" customHeight="1">
      <c r="A45" s="42"/>
      <c r="B45" s="10"/>
      <c r="C45" s="48"/>
      <c r="D45" s="48"/>
      <c r="E45" s="2"/>
      <c r="F45" s="2"/>
      <c r="G45" s="2"/>
      <c r="H45" s="2"/>
      <c r="I45" s="2"/>
      <c r="J45" s="2"/>
      <c r="K45" s="2"/>
    </row>
    <row r="46" spans="1:11" ht="14.25" customHeight="1">
      <c r="A46" s="39" t="s">
        <v>28</v>
      </c>
      <c r="B46" s="10"/>
      <c r="C46" s="50">
        <f>SUM(C41:C43)</f>
        <v>5580033</v>
      </c>
      <c r="D46" s="50">
        <f>SUM(D41:D43)</f>
        <v>5081476</v>
      </c>
      <c r="E46" s="2"/>
      <c r="F46" s="2"/>
      <c r="G46" s="2"/>
      <c r="H46" s="2"/>
      <c r="I46" s="2"/>
      <c r="J46" s="2"/>
      <c r="K46" s="2"/>
    </row>
    <row r="47" spans="1:11" ht="4.5" customHeight="1">
      <c r="A47" s="40"/>
      <c r="B47" s="41"/>
      <c r="C47" s="49"/>
      <c r="D47" s="49"/>
      <c r="E47" s="2"/>
      <c r="F47" s="2"/>
      <c r="G47" s="2"/>
      <c r="H47" s="2"/>
      <c r="I47" s="2"/>
      <c r="J47" s="2"/>
      <c r="K47" s="2"/>
    </row>
    <row r="48" spans="1:11" ht="6.75" customHeight="1">
      <c r="A48" s="42"/>
      <c r="B48" s="10"/>
      <c r="C48" s="48"/>
      <c r="D48" s="48"/>
      <c r="E48" s="2"/>
      <c r="F48" s="2"/>
      <c r="G48" s="2"/>
      <c r="H48" s="2"/>
      <c r="I48" s="2"/>
      <c r="J48" s="2"/>
      <c r="K48" s="2"/>
    </row>
    <row r="49" spans="1:11" ht="14.25" customHeight="1">
      <c r="A49" s="39" t="s">
        <v>29</v>
      </c>
      <c r="B49" s="10"/>
      <c r="C49" s="48"/>
      <c r="D49" s="48"/>
      <c r="E49" s="2"/>
      <c r="F49" s="2"/>
      <c r="G49" s="2"/>
      <c r="H49" s="2"/>
      <c r="I49" s="2"/>
      <c r="J49" s="2"/>
      <c r="K49" s="2"/>
    </row>
    <row r="50" spans="1:11" ht="14.25" customHeight="1">
      <c r="A50" s="44" t="s">
        <v>26</v>
      </c>
      <c r="B50" s="10"/>
      <c r="C50" s="11">
        <v>13823813</v>
      </c>
      <c r="D50" s="11">
        <v>20858284</v>
      </c>
      <c r="E50" s="2"/>
      <c r="F50" s="2"/>
      <c r="G50" s="2"/>
      <c r="H50" s="2"/>
      <c r="I50" s="2"/>
      <c r="J50" s="2"/>
      <c r="K50" s="2"/>
    </row>
    <row r="51" spans="1:11" ht="27" customHeight="1">
      <c r="A51" s="44" t="s">
        <v>30</v>
      </c>
      <c r="B51" s="10">
        <v>8</v>
      </c>
      <c r="C51" s="11">
        <v>10486560</v>
      </c>
      <c r="D51" s="11">
        <v>8731469</v>
      </c>
      <c r="E51" s="2"/>
      <c r="F51" s="2"/>
      <c r="G51" s="2"/>
      <c r="H51" s="2"/>
      <c r="I51" s="2"/>
      <c r="J51" s="2"/>
      <c r="K51" s="2"/>
    </row>
    <row r="52" spans="1:11" ht="18.75" customHeight="1">
      <c r="A52" s="44" t="s">
        <v>76</v>
      </c>
      <c r="B52" s="10"/>
      <c r="C52" s="11">
        <v>0</v>
      </c>
      <c r="D52" s="11">
        <v>106938</v>
      </c>
      <c r="E52" s="2"/>
      <c r="F52" s="2"/>
      <c r="G52" s="2"/>
      <c r="H52" s="2"/>
      <c r="I52" s="2"/>
      <c r="J52" s="2"/>
      <c r="K52" s="2"/>
    </row>
    <row r="53" spans="1:11" ht="27.75" customHeight="1">
      <c r="A53" s="44" t="s">
        <v>77</v>
      </c>
      <c r="B53" s="10">
        <v>9</v>
      </c>
      <c r="C53" s="11">
        <v>242213</v>
      </c>
      <c r="D53" s="11">
        <v>90706</v>
      </c>
      <c r="E53" s="2"/>
      <c r="F53" s="2"/>
      <c r="G53" s="2"/>
      <c r="H53" s="2"/>
      <c r="I53" s="2"/>
      <c r="J53" s="2"/>
      <c r="K53" s="2"/>
    </row>
    <row r="54" spans="1:11" ht="8.25" customHeight="1">
      <c r="A54" s="43"/>
      <c r="B54" s="41"/>
      <c r="C54" s="49"/>
      <c r="D54" s="49"/>
      <c r="E54" s="2"/>
      <c r="F54" s="2"/>
      <c r="G54" s="2"/>
      <c r="H54" s="2"/>
      <c r="I54" s="2"/>
      <c r="J54" s="2"/>
      <c r="K54" s="2"/>
    </row>
    <row r="55" spans="1:11" ht="4.5" customHeight="1">
      <c r="A55" s="42"/>
      <c r="B55" s="10"/>
      <c r="C55" s="51"/>
      <c r="D55" s="51"/>
      <c r="E55" s="2"/>
      <c r="F55" s="2"/>
      <c r="G55" s="2"/>
      <c r="H55" s="2"/>
      <c r="I55" s="2"/>
      <c r="J55" s="2"/>
      <c r="K55" s="2"/>
    </row>
    <row r="56" spans="1:11" ht="14.25" customHeight="1">
      <c r="A56" s="39" t="s">
        <v>32</v>
      </c>
      <c r="B56" s="10"/>
      <c r="C56" s="50">
        <f>SUM(C50:C53)</f>
        <v>24552586</v>
      </c>
      <c r="D56" s="50">
        <f>SUM(D50:D53)</f>
        <v>29787397</v>
      </c>
      <c r="E56" s="2"/>
      <c r="F56" s="2"/>
      <c r="G56" s="2"/>
      <c r="H56" s="2"/>
      <c r="I56" s="2"/>
      <c r="J56" s="2"/>
      <c r="K56" s="2"/>
    </row>
    <row r="57" spans="1:11" ht="3.75" customHeight="1">
      <c r="A57" s="40"/>
      <c r="B57" s="41"/>
      <c r="C57" s="52"/>
      <c r="D57" s="52"/>
      <c r="E57" s="2"/>
      <c r="F57" s="2"/>
      <c r="G57" s="2"/>
      <c r="H57" s="2"/>
      <c r="I57" s="2"/>
      <c r="J57" s="2"/>
      <c r="K57" s="2"/>
    </row>
    <row r="58" spans="1:11" ht="6.75" customHeight="1">
      <c r="A58" s="45"/>
      <c r="B58" s="10"/>
      <c r="C58" s="48"/>
      <c r="D58" s="48"/>
      <c r="E58" s="2"/>
      <c r="F58" s="2"/>
      <c r="G58" s="2"/>
      <c r="H58" s="2"/>
      <c r="I58" s="2"/>
      <c r="J58" s="2"/>
      <c r="K58" s="2"/>
    </row>
    <row r="59" spans="1:11">
      <c r="A59" s="39" t="s">
        <v>33</v>
      </c>
      <c r="B59" s="10"/>
      <c r="C59" s="50">
        <f>C37+C46+C56</f>
        <v>44376157</v>
      </c>
      <c r="D59" s="50">
        <f>D37+D46+D56</f>
        <v>48512243</v>
      </c>
      <c r="E59" s="2"/>
      <c r="F59" s="2"/>
      <c r="G59" s="2"/>
      <c r="H59" s="2"/>
      <c r="I59" s="2"/>
      <c r="J59" s="2"/>
      <c r="K59" s="2"/>
    </row>
    <row r="60" spans="1:11" ht="5.25" customHeight="1">
      <c r="A60" s="40"/>
      <c r="B60" s="41"/>
      <c r="C60" s="49"/>
      <c r="D60" s="49"/>
      <c r="E60" s="2"/>
      <c r="F60" s="2"/>
      <c r="G60" s="2"/>
      <c r="H60" s="2"/>
      <c r="I60" s="2"/>
      <c r="J60" s="2"/>
      <c r="K60" s="2"/>
    </row>
    <row r="61" spans="1:11" ht="21" customHeight="1">
      <c r="A61" s="44"/>
      <c r="B61" s="10"/>
      <c r="C61" s="11">
        <f>C23-C59</f>
        <v>0</v>
      </c>
      <c r="D61" s="11">
        <f>D23-D59</f>
        <v>0</v>
      </c>
      <c r="E61" s="2"/>
      <c r="F61" s="2"/>
      <c r="G61" s="2"/>
      <c r="H61" s="2"/>
      <c r="I61" s="2"/>
      <c r="J61" s="2"/>
      <c r="K61" s="2"/>
    </row>
    <row r="62" spans="1:11" ht="17.25" customHeight="1">
      <c r="A62" s="44"/>
      <c r="B62" s="10"/>
      <c r="C62" s="12"/>
      <c r="D62" s="11"/>
      <c r="E62" s="2"/>
      <c r="F62" s="2"/>
      <c r="G62" s="2"/>
      <c r="H62" s="2"/>
      <c r="I62" s="2"/>
      <c r="J62" s="2"/>
      <c r="K62" s="2"/>
    </row>
    <row r="63" spans="1:11" ht="18.75" customHeight="1">
      <c r="A63" s="42"/>
      <c r="B63" s="10"/>
      <c r="C63" s="53"/>
      <c r="D63" s="53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9" t="s">
        <v>64</v>
      </c>
      <c r="B65" s="2"/>
      <c r="C65" s="29" t="s">
        <v>65</v>
      </c>
      <c r="E65" s="2"/>
      <c r="F65" s="2"/>
      <c r="G65" s="2"/>
      <c r="H65" s="2"/>
      <c r="I65" s="2"/>
      <c r="J65" s="2"/>
      <c r="K65" s="2"/>
    </row>
    <row r="66" spans="1:11">
      <c r="A66" s="29" t="s">
        <v>66</v>
      </c>
      <c r="B66" s="2"/>
      <c r="C66" s="29" t="s">
        <v>67</v>
      </c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E67" s="2"/>
      <c r="F67" s="2"/>
      <c r="G67" s="2"/>
      <c r="H67" s="2"/>
      <c r="I67" s="2"/>
      <c r="J67" s="2"/>
      <c r="K67" s="2"/>
    </row>
    <row r="68" spans="1:11">
      <c r="G68" s="2"/>
      <c r="H68" s="2"/>
      <c r="I68" s="2"/>
      <c r="J68" s="2"/>
      <c r="K68" s="2"/>
    </row>
    <row r="69" spans="1:11">
      <c r="D69" s="12"/>
      <c r="E69" s="2"/>
      <c r="G69" s="2"/>
      <c r="H69" s="2"/>
      <c r="I69" s="2"/>
      <c r="J69" s="2"/>
      <c r="K69" s="2"/>
    </row>
    <row r="70" spans="1:11">
      <c r="A70" s="2"/>
      <c r="B70" s="2"/>
      <c r="C70" s="12"/>
      <c r="D70" s="1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12"/>
      <c r="D72" s="12"/>
      <c r="E72" s="2"/>
      <c r="F72" s="2"/>
      <c r="G72" s="2"/>
      <c r="H72" s="2"/>
      <c r="I72" s="2"/>
      <c r="J72" s="2"/>
    </row>
    <row r="73" spans="1:11">
      <c r="A73" s="2"/>
      <c r="B73" s="2"/>
      <c r="D73" s="2"/>
      <c r="E73" s="2"/>
      <c r="F73" s="2"/>
      <c r="G73" s="2"/>
      <c r="H73" s="2"/>
      <c r="I73" s="2"/>
      <c r="J73" s="2"/>
    </row>
    <row r="74" spans="1:11">
      <c r="A74" s="2"/>
      <c r="B74" s="2"/>
      <c r="C74" s="2"/>
      <c r="D74" s="12"/>
      <c r="E74" s="2"/>
      <c r="F74" s="2"/>
      <c r="G74" s="2"/>
      <c r="H74" s="2"/>
      <c r="I74" s="2"/>
      <c r="J74" s="2"/>
    </row>
    <row r="75" spans="1:11">
      <c r="A75" s="2"/>
      <c r="B75" s="2"/>
      <c r="C75" s="54"/>
      <c r="D75" s="12"/>
      <c r="E75" s="2"/>
      <c r="F75" s="2"/>
      <c r="G75" s="2"/>
      <c r="H75" s="2"/>
      <c r="I75" s="2"/>
      <c r="J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6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63"/>
  <sheetViews>
    <sheetView tabSelected="1" zoomScale="120" zoomScaleNormal="120" zoomScaleSheetLayoutView="90" workbookViewId="0">
      <selection activeCell="B25" sqref="B25"/>
    </sheetView>
  </sheetViews>
  <sheetFormatPr defaultRowHeight="15"/>
  <cols>
    <col min="1" max="1" width="36.140625" customWidth="1"/>
    <col min="2" max="2" width="6.42578125" customWidth="1"/>
    <col min="3" max="3" width="15.140625" customWidth="1"/>
    <col min="4" max="4" width="16.85546875" customWidth="1"/>
    <col min="5" max="5" width="9.140625" customWidth="1"/>
  </cols>
  <sheetData>
    <row r="1" spans="1:9">
      <c r="A1" s="3" t="s">
        <v>0</v>
      </c>
      <c r="B1" s="3"/>
      <c r="C1" s="4"/>
      <c r="D1" s="4"/>
      <c r="E1" s="1"/>
      <c r="F1" s="1"/>
      <c r="G1" s="1"/>
      <c r="H1" s="1"/>
      <c r="I1" s="1"/>
    </row>
    <row r="2" spans="1:9">
      <c r="A2" s="3" t="s">
        <v>78</v>
      </c>
      <c r="B2" s="3"/>
      <c r="C2" s="4"/>
      <c r="D2" s="4"/>
      <c r="E2" s="1"/>
      <c r="F2" s="1"/>
      <c r="G2" s="1"/>
      <c r="H2" s="1"/>
      <c r="I2" s="1"/>
    </row>
    <row r="3" spans="1:9">
      <c r="A3" s="90" t="s">
        <v>73</v>
      </c>
      <c r="B3" s="91"/>
      <c r="C3" s="91"/>
      <c r="D3" s="91"/>
      <c r="E3" s="1"/>
      <c r="F3" s="1"/>
      <c r="G3" s="1"/>
      <c r="H3" s="1"/>
      <c r="I3" s="1"/>
    </row>
    <row r="4" spans="1:9" ht="30" customHeight="1">
      <c r="A4" s="6" t="s">
        <v>1</v>
      </c>
      <c r="B4" s="13" t="s">
        <v>2</v>
      </c>
      <c r="C4" s="55">
        <v>2023</v>
      </c>
      <c r="D4" s="55">
        <v>2022</v>
      </c>
      <c r="E4" s="1"/>
      <c r="F4" s="1"/>
      <c r="G4" s="1"/>
      <c r="H4" s="1"/>
      <c r="I4" s="1"/>
    </row>
    <row r="5" spans="1:9">
      <c r="A5" s="14" t="s">
        <v>34</v>
      </c>
      <c r="B5" s="7">
        <v>10</v>
      </c>
      <c r="C5" s="56">
        <v>39559433</v>
      </c>
      <c r="D5" s="56">
        <v>52486603</v>
      </c>
      <c r="E5" s="1"/>
      <c r="F5" s="1"/>
      <c r="G5" s="1"/>
      <c r="H5" s="1"/>
      <c r="I5" s="1"/>
    </row>
    <row r="6" spans="1:9" ht="17.25" customHeight="1">
      <c r="A6" s="14" t="s">
        <v>35</v>
      </c>
      <c r="B6" s="7">
        <v>11</v>
      </c>
      <c r="C6" s="56">
        <v>-35575257</v>
      </c>
      <c r="D6" s="56">
        <v>-45755611</v>
      </c>
      <c r="E6" s="1"/>
      <c r="F6" s="1"/>
      <c r="G6" s="1"/>
      <c r="H6" s="1"/>
      <c r="I6" s="1"/>
    </row>
    <row r="7" spans="1:9" ht="5.25" customHeight="1">
      <c r="A7" s="15"/>
      <c r="B7" s="8"/>
      <c r="C7" s="57"/>
      <c r="D7" s="57"/>
      <c r="E7" s="1"/>
      <c r="F7" s="1"/>
      <c r="G7" s="1"/>
      <c r="H7" s="1"/>
      <c r="I7" s="1"/>
    </row>
    <row r="8" spans="1:9" ht="3.75" customHeight="1">
      <c r="A8" s="14"/>
      <c r="B8" s="9"/>
      <c r="C8" s="58"/>
      <c r="D8" s="58"/>
      <c r="E8" s="1"/>
      <c r="F8" s="1"/>
      <c r="G8" s="1"/>
      <c r="H8" s="1"/>
      <c r="I8" s="1"/>
    </row>
    <row r="9" spans="1:9" ht="16.5" customHeight="1">
      <c r="A9" s="16" t="s">
        <v>36</v>
      </c>
      <c r="B9" s="9"/>
      <c r="C9" s="59">
        <f>C5+C6</f>
        <v>3984176</v>
      </c>
      <c r="D9" s="59">
        <f>D5+D6</f>
        <v>6730992</v>
      </c>
      <c r="E9" s="1"/>
      <c r="F9" s="1"/>
      <c r="G9" s="1"/>
      <c r="H9" s="1"/>
      <c r="I9" s="1"/>
    </row>
    <row r="10" spans="1:9" ht="4.5" customHeight="1">
      <c r="A10" s="15"/>
      <c r="B10" s="8"/>
      <c r="C10" s="57"/>
      <c r="D10" s="57"/>
      <c r="E10" s="1"/>
      <c r="F10" s="1"/>
      <c r="G10" s="1"/>
      <c r="H10" s="1"/>
      <c r="I10" s="1"/>
    </row>
    <row r="11" spans="1:9" ht="6" customHeight="1">
      <c r="A11" s="14"/>
      <c r="B11" s="9"/>
      <c r="C11" s="58"/>
      <c r="D11" s="58"/>
      <c r="E11" s="1"/>
      <c r="F11" s="1"/>
      <c r="G11" s="1"/>
      <c r="H11" s="1"/>
      <c r="I11" s="1"/>
    </row>
    <row r="12" spans="1:9" ht="15.75" customHeight="1">
      <c r="A12" s="14" t="s">
        <v>37</v>
      </c>
      <c r="B12" s="7">
        <v>12</v>
      </c>
      <c r="C12" s="56">
        <v>-1252478</v>
      </c>
      <c r="D12" s="56">
        <v>-3569623</v>
      </c>
      <c r="E12" s="1"/>
      <c r="F12" s="1"/>
      <c r="G12" s="1"/>
      <c r="H12" s="1"/>
      <c r="I12" s="1"/>
    </row>
    <row r="13" spans="1:9" ht="16.5" customHeight="1">
      <c r="A13" s="14" t="s">
        <v>38</v>
      </c>
      <c r="B13" s="7">
        <v>13</v>
      </c>
      <c r="C13" s="56">
        <v>-1593894</v>
      </c>
      <c r="D13" s="56">
        <v>-1478890</v>
      </c>
      <c r="E13" s="1"/>
      <c r="F13" s="1"/>
      <c r="G13" s="1"/>
      <c r="H13" s="1"/>
      <c r="I13" s="1"/>
    </row>
    <row r="14" spans="1:9" s="83" customFormat="1" ht="16.5" customHeight="1">
      <c r="A14" s="14" t="s">
        <v>79</v>
      </c>
      <c r="B14" s="7"/>
      <c r="C14" s="56">
        <v>-107543</v>
      </c>
      <c r="D14" s="56">
        <v>0</v>
      </c>
      <c r="E14" s="1"/>
      <c r="F14" s="1"/>
      <c r="G14" s="1"/>
      <c r="H14" s="1"/>
      <c r="I14" s="1"/>
    </row>
    <row r="15" spans="1:9" ht="39.75" hidden="1" customHeight="1">
      <c r="A15" s="14" t="s">
        <v>39</v>
      </c>
      <c r="B15" s="7"/>
      <c r="C15" s="56"/>
      <c r="D15" s="56">
        <v>0</v>
      </c>
      <c r="E15" s="1"/>
      <c r="F15" s="1"/>
      <c r="G15" s="1"/>
      <c r="H15" s="1"/>
      <c r="I15" s="1"/>
    </row>
    <row r="16" spans="1:9">
      <c r="A16" s="14" t="s">
        <v>69</v>
      </c>
      <c r="B16" s="7">
        <v>14</v>
      </c>
      <c r="C16" s="56">
        <v>1153571</v>
      </c>
      <c r="D16" s="56">
        <v>2773917</v>
      </c>
      <c r="E16" s="1"/>
      <c r="F16" s="1"/>
      <c r="G16" s="1"/>
      <c r="H16" s="1"/>
      <c r="I16" s="1"/>
    </row>
    <row r="17" spans="1:9" ht="4.5" customHeight="1">
      <c r="A17" s="15"/>
      <c r="B17" s="8"/>
      <c r="C17" s="57"/>
      <c r="D17" s="57"/>
      <c r="E17" s="1"/>
      <c r="F17" s="1"/>
      <c r="G17" s="1"/>
      <c r="H17" s="1"/>
      <c r="I17" s="1"/>
    </row>
    <row r="18" spans="1:9" ht="5.25" customHeight="1">
      <c r="A18" s="14"/>
      <c r="B18" s="9"/>
      <c r="C18" s="58"/>
      <c r="D18" s="58"/>
      <c r="E18" s="1"/>
      <c r="F18" s="1"/>
      <c r="G18" s="1"/>
      <c r="H18" s="1"/>
      <c r="I18" s="1"/>
    </row>
    <row r="19" spans="1:9" ht="16.5" customHeight="1">
      <c r="A19" s="16" t="s">
        <v>40</v>
      </c>
      <c r="B19" s="9"/>
      <c r="C19" s="59">
        <f>C9+C12+C13+C16+C14</f>
        <v>2183832</v>
      </c>
      <c r="D19" s="59">
        <f>D9+D12+D13+D16+D14</f>
        <v>4456396</v>
      </c>
      <c r="E19" s="1"/>
      <c r="F19" s="1"/>
      <c r="G19" s="1"/>
      <c r="H19" s="1"/>
      <c r="I19" s="1"/>
    </row>
    <row r="20" spans="1:9" ht="2.25" customHeight="1">
      <c r="A20" s="15"/>
      <c r="B20" s="8"/>
      <c r="C20" s="57"/>
      <c r="D20" s="57"/>
      <c r="E20" s="1"/>
      <c r="F20" s="1"/>
      <c r="G20" s="1"/>
      <c r="H20" s="1"/>
      <c r="I20" s="1"/>
    </row>
    <row r="21" spans="1:9" ht="15.75" customHeight="1">
      <c r="A21" s="14" t="s">
        <v>80</v>
      </c>
      <c r="B21" s="7">
        <v>15</v>
      </c>
      <c r="C21" s="56">
        <v>-1555925</v>
      </c>
      <c r="D21" s="56">
        <v>-1163723</v>
      </c>
      <c r="E21" s="1"/>
      <c r="F21" s="1"/>
      <c r="G21" s="1"/>
      <c r="H21" s="1"/>
      <c r="I21" s="1"/>
    </row>
    <row r="22" spans="1:9" ht="3.75" customHeight="1">
      <c r="A22" s="15"/>
      <c r="B22" s="8"/>
      <c r="C22" s="57"/>
      <c r="D22" s="57"/>
      <c r="E22" s="1"/>
      <c r="F22" s="1"/>
      <c r="G22" s="1"/>
      <c r="H22" s="1"/>
      <c r="I22" s="1"/>
    </row>
    <row r="23" spans="1:9" ht="4.5" customHeight="1">
      <c r="A23" s="14"/>
      <c r="B23" s="9"/>
      <c r="C23" s="58"/>
      <c r="D23" s="58"/>
      <c r="E23" s="1"/>
      <c r="F23" s="1"/>
      <c r="G23" s="1"/>
      <c r="H23" s="1"/>
      <c r="I23" s="1"/>
    </row>
    <row r="24" spans="1:9" ht="15" customHeight="1">
      <c r="A24" s="16" t="s">
        <v>41</v>
      </c>
      <c r="B24" s="9"/>
      <c r="C24" s="59">
        <f>C19+C21</f>
        <v>627907</v>
      </c>
      <c r="D24" s="59">
        <f>D19+D21</f>
        <v>3292673</v>
      </c>
      <c r="E24" s="1"/>
      <c r="F24" s="1"/>
      <c r="G24" s="1"/>
      <c r="H24" s="1"/>
      <c r="I24" s="1"/>
    </row>
    <row r="25" spans="1:9" ht="5.25" customHeight="1">
      <c r="A25" s="14"/>
      <c r="B25" s="9"/>
      <c r="C25" s="58"/>
      <c r="D25" s="58"/>
      <c r="E25" s="1"/>
      <c r="F25" s="1"/>
      <c r="G25" s="1"/>
      <c r="H25" s="1"/>
      <c r="I25" s="1"/>
    </row>
    <row r="26" spans="1:9" ht="14.25" customHeight="1">
      <c r="A26" s="14" t="s">
        <v>42</v>
      </c>
      <c r="B26" s="7"/>
      <c r="C26" s="56">
        <v>-27739</v>
      </c>
      <c r="D26" s="56">
        <v>-434417</v>
      </c>
      <c r="E26" s="1"/>
      <c r="F26" s="1"/>
      <c r="G26" s="1"/>
      <c r="H26" s="1"/>
      <c r="I26" s="1"/>
    </row>
    <row r="27" spans="1:9" ht="3" customHeight="1">
      <c r="A27" s="15"/>
      <c r="B27" s="8"/>
      <c r="C27" s="57"/>
      <c r="D27" s="57"/>
      <c r="E27" s="1"/>
      <c r="F27" s="1"/>
      <c r="G27" s="1"/>
      <c r="H27" s="1"/>
      <c r="I27" s="1"/>
    </row>
    <row r="28" spans="1:9" ht="6" customHeight="1">
      <c r="A28" s="14"/>
      <c r="B28" s="9"/>
      <c r="C28" s="58"/>
      <c r="D28" s="58"/>
      <c r="E28" s="1"/>
      <c r="F28" s="1"/>
      <c r="G28" s="1"/>
      <c r="H28" s="1"/>
      <c r="I28" s="1"/>
    </row>
    <row r="29" spans="1:9" ht="12" customHeight="1">
      <c r="A29" s="16" t="s">
        <v>43</v>
      </c>
      <c r="B29" s="9"/>
      <c r="C29" s="59">
        <f>C24+C26</f>
        <v>600168</v>
      </c>
      <c r="D29" s="59">
        <f>D24+D26</f>
        <v>2858256</v>
      </c>
      <c r="E29" s="1"/>
      <c r="F29" s="1"/>
      <c r="G29" s="1"/>
      <c r="H29" s="1"/>
      <c r="I29" s="1"/>
    </row>
    <row r="30" spans="1:9" ht="3.75" customHeight="1">
      <c r="A30" s="14"/>
      <c r="B30" s="9"/>
      <c r="C30" s="58"/>
      <c r="D30" s="58"/>
      <c r="E30" s="1"/>
      <c r="F30" s="1"/>
      <c r="G30" s="1"/>
      <c r="H30" s="1"/>
      <c r="I30" s="1"/>
    </row>
    <row r="31" spans="1:9" ht="26.25" customHeight="1">
      <c r="A31" s="17" t="s">
        <v>44</v>
      </c>
      <c r="B31" s="18"/>
      <c r="C31" s="60">
        <f>C29</f>
        <v>600168</v>
      </c>
      <c r="D31" s="60">
        <f>D29</f>
        <v>2858256</v>
      </c>
      <c r="E31" s="1"/>
      <c r="F31" s="1"/>
      <c r="G31" s="1"/>
      <c r="H31" s="1"/>
      <c r="I31" s="1"/>
    </row>
    <row r="32" spans="1:9" ht="27" customHeight="1">
      <c r="A32" s="16" t="s">
        <v>45</v>
      </c>
      <c r="B32" s="9"/>
      <c r="C32" s="58"/>
      <c r="D32" s="58"/>
      <c r="E32" s="1"/>
      <c r="F32" s="1"/>
      <c r="G32" s="1"/>
      <c r="H32" s="1"/>
      <c r="I32" s="1"/>
    </row>
    <row r="33" spans="1:9" ht="18" customHeight="1">
      <c r="A33" s="14" t="s">
        <v>46</v>
      </c>
      <c r="B33" s="9"/>
      <c r="C33" s="61">
        <v>689543</v>
      </c>
      <c r="D33" s="61">
        <v>2858871</v>
      </c>
      <c r="E33" s="1"/>
      <c r="F33" s="1"/>
      <c r="G33" s="1"/>
      <c r="H33" s="1"/>
      <c r="I33" s="1"/>
    </row>
    <row r="34" spans="1:9" ht="15.75" customHeight="1">
      <c r="A34" s="15" t="s">
        <v>47</v>
      </c>
      <c r="B34" s="8"/>
      <c r="C34" s="56">
        <v>-89375</v>
      </c>
      <c r="D34" s="56">
        <v>-615</v>
      </c>
      <c r="E34" s="1"/>
      <c r="F34" s="1"/>
      <c r="G34" s="1"/>
      <c r="H34" s="1"/>
      <c r="I34" s="1"/>
    </row>
    <row r="35" spans="1:9" ht="32.25" customHeight="1">
      <c r="A35" s="16" t="s">
        <v>81</v>
      </c>
      <c r="B35" s="1"/>
      <c r="C35" s="61" t="s">
        <v>82</v>
      </c>
      <c r="D35" s="61" t="s">
        <v>83</v>
      </c>
      <c r="E35" s="1"/>
      <c r="F35" s="1"/>
      <c r="G35" s="1"/>
      <c r="H35" s="1"/>
      <c r="I35" s="1"/>
    </row>
    <row r="36" spans="1:9" s="83" customFormat="1" ht="32.25" customHeight="1">
      <c r="A36" s="16"/>
      <c r="B36" s="1"/>
      <c r="C36" s="61"/>
      <c r="D36" s="61"/>
      <c r="E36" s="1"/>
      <c r="F36" s="1"/>
      <c r="G36" s="1"/>
      <c r="H36" s="1"/>
      <c r="I36" s="1"/>
    </row>
    <row r="37" spans="1:9">
      <c r="A37" s="29" t="s">
        <v>64</v>
      </c>
      <c r="B37" s="1"/>
      <c r="C37" s="29" t="s">
        <v>65</v>
      </c>
      <c r="D37" s="2"/>
      <c r="E37" s="1"/>
      <c r="F37" s="1"/>
      <c r="G37" s="1"/>
      <c r="H37" s="1"/>
      <c r="I37" s="1"/>
    </row>
    <row r="38" spans="1:9">
      <c r="A38" s="29" t="s">
        <v>66</v>
      </c>
      <c r="B38" s="1"/>
      <c r="C38" s="29" t="s">
        <v>67</v>
      </c>
      <c r="D38" s="2"/>
      <c r="E38" s="1"/>
      <c r="F38" s="1"/>
      <c r="G38" s="1"/>
      <c r="H38" s="1"/>
      <c r="I38" s="1"/>
    </row>
    <row r="39" spans="1:9">
      <c r="A39" s="1"/>
      <c r="B39" s="1"/>
      <c r="C39" s="2"/>
      <c r="D39" s="12"/>
      <c r="E39" s="1"/>
      <c r="F39" s="1"/>
      <c r="G39" s="1"/>
      <c r="H39" s="1"/>
      <c r="I39" s="1"/>
    </row>
    <row r="40" spans="1:9">
      <c r="A40" s="1"/>
      <c r="B40" s="1"/>
      <c r="C40" s="2"/>
      <c r="D40" s="2"/>
      <c r="E40" s="1"/>
      <c r="F40" s="1"/>
      <c r="G40" s="1"/>
      <c r="H40" s="1"/>
      <c r="I40" s="1"/>
    </row>
    <row r="41" spans="1:9">
      <c r="A41" s="1"/>
      <c r="B41" s="1"/>
      <c r="C41" s="2"/>
      <c r="D41" s="2"/>
      <c r="E41" s="1"/>
      <c r="F41" s="1"/>
      <c r="G41" s="1"/>
      <c r="H41" s="1"/>
      <c r="I41" s="1"/>
    </row>
    <row r="42" spans="1:9">
      <c r="A42" s="1"/>
      <c r="B42" s="1"/>
      <c r="C42" s="2"/>
      <c r="D42" s="2"/>
      <c r="E42" s="1"/>
      <c r="F42" s="1"/>
      <c r="G42" s="1"/>
      <c r="H42" s="1"/>
      <c r="I42" s="1"/>
    </row>
    <row r="43" spans="1:9">
      <c r="A43" s="1"/>
      <c r="B43" s="1"/>
      <c r="C43" s="2"/>
      <c r="D43" s="2"/>
      <c r="E43" s="1"/>
      <c r="F43" s="1"/>
      <c r="G43" s="1"/>
      <c r="H43" s="1"/>
      <c r="I43" s="1"/>
    </row>
    <row r="44" spans="1:9">
      <c r="A44" s="1"/>
      <c r="B44" s="1"/>
      <c r="C44" s="2"/>
      <c r="D44" s="2"/>
      <c r="E44" s="1"/>
      <c r="F44" s="1"/>
      <c r="G44" s="1"/>
      <c r="H44" s="1"/>
      <c r="I44" s="1"/>
    </row>
    <row r="45" spans="1:9">
      <c r="A45" s="1"/>
      <c r="B45" s="1"/>
      <c r="C45" s="2"/>
      <c r="D45" s="2"/>
      <c r="E45" s="1"/>
      <c r="F45" s="1"/>
      <c r="G45" s="1"/>
      <c r="H45" s="1"/>
      <c r="I45" s="1"/>
    </row>
    <row r="46" spans="1:9">
      <c r="A46" s="1"/>
      <c r="B46" s="1"/>
      <c r="C46" s="2"/>
      <c r="D46" s="2"/>
      <c r="E46" s="1"/>
      <c r="F46" s="1"/>
      <c r="G46" s="1"/>
      <c r="H46" s="1"/>
      <c r="I46" s="1"/>
    </row>
    <row r="47" spans="1:9">
      <c r="A47" s="1"/>
      <c r="B47" s="1"/>
      <c r="C47" s="2"/>
      <c r="D47" s="2"/>
      <c r="E47" s="1"/>
      <c r="F47" s="1"/>
      <c r="G47" s="1"/>
      <c r="H47" s="1"/>
      <c r="I47" s="1"/>
    </row>
    <row r="48" spans="1:9">
      <c r="A48" s="1"/>
      <c r="B48" s="1"/>
      <c r="C48" s="2"/>
      <c r="D48" s="2"/>
      <c r="E48" s="1"/>
      <c r="F48" s="1"/>
      <c r="G48" s="1"/>
      <c r="H48" s="1"/>
      <c r="I48" s="1"/>
    </row>
    <row r="49" spans="1:9">
      <c r="A49" s="1"/>
      <c r="B49" s="1"/>
      <c r="C49" s="2"/>
      <c r="D49" s="2"/>
      <c r="E49" s="1"/>
      <c r="F49" s="1"/>
      <c r="G49" s="1"/>
      <c r="H49" s="1"/>
      <c r="I49" s="1"/>
    </row>
    <row r="50" spans="1:9">
      <c r="A50" s="1"/>
      <c r="B50" s="1"/>
      <c r="C50" s="2"/>
      <c r="D50" s="2"/>
      <c r="E50" s="1"/>
      <c r="F50" s="1"/>
      <c r="G50" s="1"/>
      <c r="H50" s="1"/>
      <c r="I50" s="1"/>
    </row>
    <row r="51" spans="1:9">
      <c r="A51" s="1"/>
      <c r="B51" s="1"/>
      <c r="C51" s="2"/>
      <c r="D51" s="2"/>
      <c r="E51" s="1"/>
      <c r="F51" s="1"/>
      <c r="G51" s="1"/>
      <c r="H51" s="1"/>
      <c r="I51" s="1"/>
    </row>
    <row r="52" spans="1:9">
      <c r="A52" s="1"/>
      <c r="B52" s="1"/>
      <c r="C52" s="2"/>
      <c r="D52" s="2"/>
      <c r="E52" s="1"/>
      <c r="F52" s="1"/>
      <c r="G52" s="1"/>
      <c r="H52" s="1"/>
      <c r="I52" s="1"/>
    </row>
    <row r="53" spans="1:9">
      <c r="A53" s="1"/>
      <c r="B53" s="1"/>
      <c r="C53" s="2"/>
      <c r="D53" s="2"/>
      <c r="E53" s="1"/>
      <c r="F53" s="1"/>
      <c r="G53" s="1"/>
      <c r="H53" s="1"/>
      <c r="I53" s="1"/>
    </row>
    <row r="54" spans="1:9">
      <c r="A54" s="1"/>
      <c r="B54" s="1"/>
      <c r="C54" s="2"/>
      <c r="D54" s="2"/>
      <c r="E54" s="1"/>
      <c r="F54" s="1"/>
      <c r="G54" s="1"/>
      <c r="H54" s="1"/>
      <c r="I54" s="1"/>
    </row>
    <row r="55" spans="1:9">
      <c r="A55" s="1"/>
      <c r="B55" s="1"/>
      <c r="C55" s="2"/>
      <c r="D55" s="2"/>
      <c r="E55" s="1"/>
      <c r="F55" s="1"/>
      <c r="G55" s="1"/>
      <c r="H55" s="1"/>
      <c r="I55" s="1"/>
    </row>
    <row r="56" spans="1:9">
      <c r="A56" s="1"/>
      <c r="B56" s="1"/>
      <c r="C56" s="2"/>
      <c r="D56" s="2"/>
      <c r="E56" s="1"/>
      <c r="F56" s="1"/>
      <c r="G56" s="1"/>
      <c r="H56" s="1"/>
      <c r="I56" s="1"/>
    </row>
    <row r="57" spans="1:9">
      <c r="A57" s="1"/>
      <c r="B57" s="1"/>
      <c r="C57" s="2"/>
      <c r="D57" s="2"/>
      <c r="E57" s="1"/>
      <c r="F57" s="1"/>
      <c r="G57" s="1"/>
      <c r="H57" s="1"/>
      <c r="I57" s="1"/>
    </row>
    <row r="58" spans="1:9">
      <c r="A58" s="1"/>
      <c r="B58" s="1"/>
      <c r="C58" s="2"/>
      <c r="D58" s="2"/>
      <c r="E58" s="1"/>
      <c r="F58" s="1"/>
      <c r="G58" s="1"/>
      <c r="H58" s="1"/>
      <c r="I58" s="1"/>
    </row>
    <row r="59" spans="1:9">
      <c r="A59" s="1"/>
      <c r="B59" s="1"/>
      <c r="C59" s="2"/>
      <c r="D59" s="2"/>
      <c r="E59" s="1"/>
      <c r="F59" s="1"/>
      <c r="G59" s="1"/>
      <c r="H59" s="1"/>
      <c r="I59" s="1"/>
    </row>
    <row r="60" spans="1:9">
      <c r="A60" s="1"/>
      <c r="B60" s="1"/>
      <c r="C60" s="2"/>
      <c r="D60" s="2"/>
      <c r="E60" s="1"/>
      <c r="F60" s="1"/>
      <c r="G60" s="1"/>
      <c r="H60" s="1"/>
      <c r="I60" s="1"/>
    </row>
    <row r="61" spans="1:9">
      <c r="A61" s="1"/>
      <c r="B61" s="1"/>
      <c r="C61" s="2"/>
      <c r="D61" s="2"/>
      <c r="E61" s="1"/>
      <c r="F61" s="1"/>
      <c r="G61" s="1"/>
      <c r="H61" s="1"/>
      <c r="I61" s="1"/>
    </row>
    <row r="62" spans="1:9">
      <c r="A62" s="1"/>
      <c r="B62" s="1"/>
      <c r="C62" s="2"/>
      <c r="D62" s="2"/>
      <c r="E62" s="1"/>
      <c r="F62" s="1"/>
      <c r="G62" s="1"/>
      <c r="H62" s="1"/>
      <c r="I62" s="1"/>
    </row>
    <row r="63" spans="1:9">
      <c r="A63" s="1"/>
      <c r="B63" s="1"/>
      <c r="C63" s="2"/>
      <c r="D63" s="2"/>
      <c r="E63" s="1"/>
      <c r="F63" s="1"/>
      <c r="G63" s="1"/>
      <c r="H63" s="1"/>
      <c r="I63" s="1"/>
    </row>
    <row r="64" spans="1:9">
      <c r="A64" s="1"/>
      <c r="B64" s="1"/>
      <c r="C64" s="2"/>
      <c r="D64" s="2"/>
      <c r="E64" s="1"/>
      <c r="F64" s="1"/>
      <c r="G64" s="1"/>
      <c r="H64" s="1"/>
      <c r="I64" s="1"/>
    </row>
    <row r="65" spans="5:9">
      <c r="E65" s="1"/>
      <c r="F65" s="1"/>
      <c r="G65" s="1"/>
      <c r="H65" s="1"/>
      <c r="I65" s="1"/>
    </row>
    <row r="66" spans="5:9">
      <c r="E66" s="1"/>
      <c r="F66" s="1"/>
      <c r="G66" s="1"/>
      <c r="H66" s="1"/>
      <c r="I66" s="1"/>
    </row>
    <row r="67" spans="5:9">
      <c r="E67" s="1"/>
      <c r="F67" s="1"/>
      <c r="G67" s="1"/>
      <c r="H67" s="1"/>
      <c r="I67" s="1"/>
    </row>
    <row r="68" spans="5:9">
      <c r="E68" s="1"/>
      <c r="F68" s="1"/>
      <c r="G68" s="1"/>
      <c r="H68" s="1"/>
      <c r="I68" s="1"/>
    </row>
    <row r="69" spans="5:9">
      <c r="E69" s="1"/>
      <c r="F69" s="1"/>
      <c r="G69" s="1"/>
      <c r="H69" s="1"/>
      <c r="I69" s="1"/>
    </row>
    <row r="70" spans="5:9">
      <c r="E70" s="1"/>
      <c r="F70" s="1"/>
      <c r="G70" s="1"/>
      <c r="H70" s="1"/>
      <c r="I70" s="1"/>
    </row>
    <row r="71" spans="5:9">
      <c r="E71" s="1"/>
      <c r="F71" s="1"/>
      <c r="G71" s="1"/>
      <c r="H71" s="1"/>
      <c r="I71" s="1"/>
    </row>
    <row r="72" spans="5:9">
      <c r="E72" s="1"/>
      <c r="F72" s="1"/>
      <c r="G72" s="1"/>
      <c r="H72" s="1"/>
      <c r="I72" s="1"/>
    </row>
    <row r="73" spans="5:9">
      <c r="E73" s="1"/>
      <c r="F73" s="1"/>
      <c r="G73" s="1"/>
      <c r="H73" s="1"/>
      <c r="I73" s="1"/>
    </row>
    <row r="74" spans="5:9">
      <c r="E74" s="1"/>
      <c r="F74" s="1"/>
      <c r="G74" s="1"/>
      <c r="H74" s="1"/>
      <c r="I74" s="1"/>
    </row>
    <row r="75" spans="5:9">
      <c r="E75" s="1"/>
      <c r="F75" s="1"/>
      <c r="G75" s="1"/>
      <c r="H75" s="1"/>
      <c r="I75" s="1"/>
    </row>
    <row r="76" spans="5:9">
      <c r="E76" s="1"/>
      <c r="F76" s="1"/>
      <c r="G76" s="1"/>
      <c r="H76" s="1"/>
      <c r="I76" s="1"/>
    </row>
    <row r="77" spans="5:9">
      <c r="E77" s="1"/>
      <c r="F77" s="1"/>
      <c r="G77" s="1"/>
      <c r="H77" s="1"/>
      <c r="I77" s="1"/>
    </row>
    <row r="78" spans="5:9">
      <c r="E78" s="1"/>
      <c r="F78" s="1"/>
      <c r="G78" s="1"/>
      <c r="H78" s="1"/>
      <c r="I78" s="1"/>
    </row>
    <row r="79" spans="5:9">
      <c r="E79" s="1"/>
      <c r="F79" s="1"/>
      <c r="G79" s="1"/>
      <c r="H79" s="1"/>
      <c r="I79" s="1"/>
    </row>
    <row r="80" spans="5:9">
      <c r="E80" s="1"/>
      <c r="F80" s="1"/>
      <c r="G80" s="1"/>
      <c r="H80" s="1"/>
      <c r="I80" s="1"/>
    </row>
    <row r="81" spans="5:9">
      <c r="E81" s="1"/>
      <c r="F81" s="1"/>
      <c r="G81" s="1"/>
      <c r="H81" s="1"/>
      <c r="I81" s="1"/>
    </row>
    <row r="82" spans="5:9">
      <c r="E82" s="1"/>
      <c r="F82" s="1"/>
      <c r="G82" s="1"/>
      <c r="H82" s="1"/>
      <c r="I82" s="1"/>
    </row>
    <row r="83" spans="5:9">
      <c r="E83" s="1"/>
      <c r="F83" s="1"/>
      <c r="G83" s="1"/>
      <c r="H83" s="1"/>
      <c r="I83" s="1"/>
    </row>
    <row r="84" spans="5:9">
      <c r="E84" s="1"/>
      <c r="F84" s="1"/>
      <c r="G84" s="1"/>
      <c r="H84" s="1"/>
      <c r="I84" s="1"/>
    </row>
    <row r="85" spans="5:9">
      <c r="E85" s="1"/>
      <c r="F85" s="1"/>
      <c r="G85" s="1"/>
      <c r="H85" s="1"/>
      <c r="I85" s="1"/>
    </row>
    <row r="86" spans="5:9">
      <c r="E86" s="1"/>
      <c r="F86" s="1"/>
      <c r="G86" s="1"/>
      <c r="H86" s="1"/>
      <c r="I86" s="1"/>
    </row>
    <row r="87" spans="5:9">
      <c r="E87" s="1"/>
      <c r="F87" s="1"/>
      <c r="G87" s="1"/>
      <c r="H87" s="1"/>
      <c r="I87" s="1"/>
    </row>
    <row r="88" spans="5:9">
      <c r="E88" s="1"/>
      <c r="F88" s="1"/>
      <c r="G88" s="1"/>
      <c r="H88" s="1"/>
      <c r="I88" s="1"/>
    </row>
    <row r="89" spans="5:9">
      <c r="E89" s="1"/>
      <c r="F89" s="1"/>
      <c r="G89" s="1"/>
      <c r="H89" s="1"/>
      <c r="I89" s="1"/>
    </row>
    <row r="90" spans="5:9">
      <c r="E90" s="1"/>
      <c r="F90" s="1"/>
      <c r="G90" s="1"/>
      <c r="H90" s="1"/>
      <c r="I90" s="1"/>
    </row>
    <row r="91" spans="5:9">
      <c r="E91" s="1"/>
      <c r="F91" s="1"/>
      <c r="G91" s="1"/>
      <c r="H91" s="1"/>
      <c r="I91" s="1"/>
    </row>
    <row r="92" spans="5:9">
      <c r="E92" s="1"/>
      <c r="F92" s="1"/>
      <c r="G92" s="1"/>
      <c r="H92" s="1"/>
      <c r="I92" s="1"/>
    </row>
    <row r="93" spans="5:9">
      <c r="E93" s="1"/>
      <c r="F93" s="1"/>
      <c r="G93" s="1"/>
      <c r="H93" s="1"/>
      <c r="I93" s="1"/>
    </row>
    <row r="94" spans="5:9">
      <c r="E94" s="1"/>
      <c r="F94" s="1"/>
      <c r="G94" s="1"/>
      <c r="H94" s="1"/>
      <c r="I94" s="1"/>
    </row>
    <row r="95" spans="5:9">
      <c r="E95" s="1"/>
      <c r="F95" s="1"/>
      <c r="G95" s="1"/>
      <c r="H95" s="1"/>
      <c r="I95" s="1"/>
    </row>
    <row r="96" spans="5:9">
      <c r="E96" s="1"/>
      <c r="F96" s="1"/>
      <c r="G96" s="1"/>
      <c r="H96" s="1"/>
      <c r="I96" s="1"/>
    </row>
    <row r="97" spans="5:9">
      <c r="E97" s="1"/>
      <c r="F97" s="1"/>
      <c r="G97" s="1"/>
      <c r="H97" s="1"/>
      <c r="I97" s="1"/>
    </row>
    <row r="98" spans="5:9">
      <c r="E98" s="1"/>
      <c r="F98" s="1"/>
      <c r="G98" s="1"/>
      <c r="H98" s="1"/>
      <c r="I98" s="1"/>
    </row>
    <row r="99" spans="5:9">
      <c r="E99" s="1"/>
      <c r="F99" s="1"/>
      <c r="G99" s="1"/>
      <c r="H99" s="1"/>
      <c r="I99" s="1"/>
    </row>
    <row r="100" spans="5:9">
      <c r="E100" s="1"/>
      <c r="F100" s="1"/>
      <c r="G100" s="1"/>
      <c r="H100" s="1"/>
      <c r="I100" s="1"/>
    </row>
    <row r="101" spans="5:9">
      <c r="E101" s="1"/>
      <c r="F101" s="1"/>
      <c r="G101" s="1"/>
      <c r="H101" s="1"/>
      <c r="I101" s="1"/>
    </row>
    <row r="102" spans="5:9">
      <c r="E102" s="1"/>
      <c r="F102" s="1"/>
      <c r="G102" s="1"/>
      <c r="H102" s="1"/>
      <c r="I102" s="1"/>
    </row>
    <row r="103" spans="5:9">
      <c r="E103" s="1"/>
      <c r="F103" s="1"/>
      <c r="G103" s="1"/>
      <c r="H103" s="1"/>
      <c r="I103" s="1"/>
    </row>
    <row r="104" spans="5:9">
      <c r="E104" s="1"/>
      <c r="F104" s="1"/>
      <c r="G104" s="1"/>
      <c r="H104" s="1"/>
      <c r="I104" s="1"/>
    </row>
    <row r="105" spans="5:9">
      <c r="E105" s="1"/>
      <c r="F105" s="1"/>
      <c r="G105" s="1"/>
      <c r="H105" s="1"/>
      <c r="I105" s="1"/>
    </row>
    <row r="106" spans="5:9">
      <c r="E106" s="1"/>
      <c r="F106" s="1"/>
      <c r="G106" s="1"/>
      <c r="H106" s="1"/>
      <c r="I106" s="1"/>
    </row>
    <row r="107" spans="5:9">
      <c r="E107" s="1"/>
      <c r="F107" s="1"/>
      <c r="G107" s="1"/>
      <c r="H107" s="1"/>
      <c r="I107" s="1"/>
    </row>
    <row r="108" spans="5:9">
      <c r="E108" s="1"/>
      <c r="F108" s="1"/>
      <c r="G108" s="1"/>
      <c r="H108" s="1"/>
      <c r="I108" s="1"/>
    </row>
    <row r="109" spans="5:9">
      <c r="E109" s="1"/>
      <c r="F109" s="1"/>
      <c r="G109" s="1"/>
      <c r="H109" s="1"/>
      <c r="I109" s="1"/>
    </row>
    <row r="110" spans="5:9">
      <c r="E110" s="1"/>
      <c r="F110" s="1"/>
      <c r="G110" s="1"/>
      <c r="H110" s="1"/>
      <c r="I110" s="1"/>
    </row>
    <row r="111" spans="5:9">
      <c r="E111" s="1"/>
      <c r="F111" s="1"/>
      <c r="G111" s="1"/>
      <c r="H111" s="1"/>
      <c r="I111" s="1"/>
    </row>
    <row r="112" spans="5:9">
      <c r="E112" s="1"/>
      <c r="F112" s="1"/>
      <c r="G112" s="1"/>
      <c r="H112" s="1"/>
      <c r="I112" s="1"/>
    </row>
    <row r="113" spans="5:9">
      <c r="E113" s="1"/>
      <c r="F113" s="1"/>
      <c r="G113" s="1"/>
      <c r="H113" s="1"/>
      <c r="I113" s="1"/>
    </row>
    <row r="114" spans="5:9">
      <c r="E114" s="1"/>
      <c r="F114" s="1"/>
      <c r="G114" s="1"/>
      <c r="H114" s="1"/>
      <c r="I114" s="1"/>
    </row>
    <row r="115" spans="5:9">
      <c r="E115" s="1"/>
      <c r="F115" s="1"/>
      <c r="G115" s="1"/>
      <c r="H115" s="1"/>
      <c r="I115" s="1"/>
    </row>
    <row r="116" spans="5:9">
      <c r="E116" s="1"/>
      <c r="F116" s="1"/>
      <c r="G116" s="1"/>
      <c r="H116" s="1"/>
      <c r="I116" s="1"/>
    </row>
    <row r="117" spans="5:9">
      <c r="E117" s="1"/>
      <c r="F117" s="1"/>
      <c r="G117" s="1"/>
      <c r="H117" s="1"/>
      <c r="I117" s="1"/>
    </row>
    <row r="118" spans="5:9">
      <c r="E118" s="1"/>
      <c r="F118" s="1"/>
      <c r="G118" s="1"/>
      <c r="H118" s="1"/>
      <c r="I118" s="1"/>
    </row>
    <row r="119" spans="5:9">
      <c r="E119" s="1"/>
      <c r="F119" s="1"/>
      <c r="G119" s="1"/>
      <c r="H119" s="1"/>
      <c r="I119" s="1"/>
    </row>
    <row r="120" spans="5:9">
      <c r="E120" s="1"/>
      <c r="F120" s="1"/>
      <c r="G120" s="1"/>
      <c r="H120" s="1"/>
      <c r="I120" s="1"/>
    </row>
    <row r="121" spans="5:9">
      <c r="E121" s="1"/>
      <c r="F121" s="1"/>
      <c r="G121" s="1"/>
      <c r="H121" s="1"/>
      <c r="I121" s="1"/>
    </row>
    <row r="122" spans="5:9">
      <c r="E122" s="1"/>
      <c r="F122" s="1"/>
      <c r="G122" s="1"/>
      <c r="H122" s="1"/>
      <c r="I122" s="1"/>
    </row>
    <row r="123" spans="5:9">
      <c r="E123" s="1"/>
      <c r="F123" s="1"/>
      <c r="G123" s="1"/>
      <c r="H123" s="1"/>
      <c r="I123" s="1"/>
    </row>
    <row r="124" spans="5:9">
      <c r="E124" s="1"/>
      <c r="F124" s="1"/>
      <c r="G124" s="1"/>
      <c r="H124" s="1"/>
      <c r="I124" s="1"/>
    </row>
    <row r="125" spans="5:9">
      <c r="E125" s="1"/>
      <c r="F125" s="1"/>
      <c r="G125" s="1"/>
      <c r="H125" s="1"/>
      <c r="I125" s="1"/>
    </row>
    <row r="126" spans="5:9">
      <c r="E126" s="1"/>
      <c r="F126" s="1"/>
      <c r="G126" s="1"/>
      <c r="H126" s="1"/>
      <c r="I126" s="1"/>
    </row>
    <row r="127" spans="5:9">
      <c r="E127" s="1"/>
      <c r="F127" s="1"/>
      <c r="G127" s="1"/>
      <c r="H127" s="1"/>
      <c r="I127" s="1"/>
    </row>
    <row r="128" spans="5:9">
      <c r="E128" s="1"/>
      <c r="F128" s="1"/>
      <c r="G128" s="1"/>
      <c r="H128" s="1"/>
      <c r="I128" s="1"/>
    </row>
    <row r="129" spans="5:9">
      <c r="E129" s="1"/>
      <c r="F129" s="1"/>
      <c r="G129" s="1"/>
      <c r="H129" s="1"/>
      <c r="I129" s="1"/>
    </row>
    <row r="130" spans="5:9">
      <c r="E130" s="1"/>
      <c r="F130" s="1"/>
      <c r="G130" s="1"/>
      <c r="H130" s="1"/>
      <c r="I130" s="1"/>
    </row>
    <row r="131" spans="5:9">
      <c r="E131" s="1"/>
      <c r="F131" s="1"/>
      <c r="G131" s="1"/>
      <c r="H131" s="1"/>
      <c r="I131" s="1"/>
    </row>
    <row r="132" spans="5:9">
      <c r="E132" s="1"/>
      <c r="F132" s="1"/>
      <c r="G132" s="1"/>
      <c r="H132" s="1"/>
      <c r="I132" s="1"/>
    </row>
    <row r="133" spans="5:9">
      <c r="E133" s="1"/>
      <c r="F133" s="1"/>
      <c r="G133" s="1"/>
      <c r="H133" s="1"/>
      <c r="I133" s="1"/>
    </row>
    <row r="134" spans="5:9">
      <c r="E134" s="1"/>
      <c r="F134" s="1"/>
      <c r="G134" s="1"/>
      <c r="H134" s="1"/>
      <c r="I134" s="1"/>
    </row>
    <row r="135" spans="5:9">
      <c r="E135" s="1"/>
      <c r="F135" s="1"/>
      <c r="G135" s="1"/>
      <c r="H135" s="1"/>
      <c r="I135" s="1"/>
    </row>
    <row r="136" spans="5:9">
      <c r="E136" s="1"/>
      <c r="F136" s="1"/>
      <c r="G136" s="1"/>
      <c r="H136" s="1"/>
      <c r="I136" s="1"/>
    </row>
    <row r="137" spans="5:9">
      <c r="E137" s="1"/>
      <c r="F137" s="1"/>
      <c r="G137" s="1"/>
      <c r="H137" s="1"/>
      <c r="I137" s="1"/>
    </row>
    <row r="138" spans="5:9">
      <c r="E138" s="1"/>
      <c r="F138" s="1"/>
      <c r="G138" s="1"/>
      <c r="H138" s="1"/>
      <c r="I138" s="1"/>
    </row>
    <row r="139" spans="5:9">
      <c r="E139" s="1"/>
      <c r="F139" s="1"/>
      <c r="G139" s="1"/>
      <c r="H139" s="1"/>
      <c r="I139" s="1"/>
    </row>
    <row r="140" spans="5:9">
      <c r="E140" s="1"/>
      <c r="F140" s="1"/>
      <c r="G140" s="1"/>
      <c r="H140" s="1"/>
      <c r="I140" s="1"/>
    </row>
    <row r="141" spans="5:9">
      <c r="E141" s="1"/>
      <c r="F141" s="1"/>
      <c r="G141" s="1"/>
      <c r="H141" s="1"/>
      <c r="I141" s="1"/>
    </row>
    <row r="142" spans="5:9">
      <c r="E142" s="1"/>
      <c r="F142" s="1"/>
      <c r="G142" s="1"/>
      <c r="H142" s="1"/>
      <c r="I142" s="1"/>
    </row>
    <row r="143" spans="5:9">
      <c r="E143" s="1"/>
      <c r="F143" s="1"/>
      <c r="G143" s="1"/>
      <c r="H143" s="1"/>
      <c r="I143" s="1"/>
    </row>
    <row r="144" spans="5:9">
      <c r="E144" s="1"/>
      <c r="F144" s="1"/>
      <c r="G144" s="1"/>
      <c r="H144" s="1"/>
      <c r="I144" s="1"/>
    </row>
    <row r="145" spans="5:9">
      <c r="E145" s="1"/>
      <c r="F145" s="1"/>
      <c r="G145" s="1"/>
      <c r="H145" s="1"/>
      <c r="I145" s="1"/>
    </row>
    <row r="146" spans="5:9">
      <c r="E146" s="1"/>
      <c r="F146" s="1"/>
      <c r="G146" s="1"/>
      <c r="H146" s="1"/>
      <c r="I146" s="1"/>
    </row>
    <row r="147" spans="5:9">
      <c r="E147" s="1"/>
      <c r="F147" s="1"/>
      <c r="G147" s="1"/>
      <c r="H147" s="1"/>
      <c r="I147" s="1"/>
    </row>
    <row r="148" spans="5:9">
      <c r="E148" s="1"/>
      <c r="F148" s="1"/>
      <c r="G148" s="1"/>
      <c r="H148" s="1"/>
      <c r="I148" s="1"/>
    </row>
    <row r="149" spans="5:9">
      <c r="E149" s="1"/>
      <c r="F149" s="1"/>
      <c r="G149" s="1"/>
      <c r="H149" s="1"/>
      <c r="I149" s="1"/>
    </row>
    <row r="150" spans="5:9">
      <c r="E150" s="1"/>
      <c r="F150" s="1"/>
      <c r="G150" s="1"/>
      <c r="H150" s="1"/>
      <c r="I150" s="1"/>
    </row>
    <row r="151" spans="5:9">
      <c r="E151" s="1"/>
      <c r="F151" s="1"/>
      <c r="G151" s="1"/>
      <c r="H151" s="1"/>
      <c r="I151" s="1"/>
    </row>
    <row r="152" spans="5:9">
      <c r="E152" s="1"/>
      <c r="F152" s="1"/>
      <c r="G152" s="1"/>
      <c r="H152" s="1"/>
      <c r="I152" s="1"/>
    </row>
    <row r="153" spans="5:9">
      <c r="E153" s="1"/>
      <c r="F153" s="1"/>
      <c r="G153" s="1"/>
      <c r="H153" s="1"/>
      <c r="I153" s="1"/>
    </row>
    <row r="154" spans="5:9">
      <c r="E154" s="1"/>
      <c r="F154" s="1"/>
      <c r="G154" s="1"/>
      <c r="H154" s="1"/>
      <c r="I154" s="1"/>
    </row>
    <row r="155" spans="5:9">
      <c r="E155" s="1"/>
      <c r="F155" s="1"/>
      <c r="G155" s="1"/>
      <c r="H155" s="1"/>
      <c r="I155" s="1"/>
    </row>
    <row r="156" spans="5:9">
      <c r="E156" s="1"/>
      <c r="F156" s="1"/>
      <c r="G156" s="1"/>
      <c r="H156" s="1"/>
      <c r="I156" s="1"/>
    </row>
    <row r="157" spans="5:9">
      <c r="E157" s="1"/>
      <c r="F157" s="1"/>
      <c r="G157" s="1"/>
      <c r="H157" s="1"/>
      <c r="I157" s="1"/>
    </row>
    <row r="158" spans="5:9">
      <c r="E158" s="1"/>
      <c r="F158" s="1"/>
      <c r="G158" s="1"/>
      <c r="H158" s="1"/>
      <c r="I158" s="1"/>
    </row>
    <row r="159" spans="5:9">
      <c r="E159" s="1"/>
      <c r="F159" s="1"/>
      <c r="G159" s="1"/>
      <c r="H159" s="1"/>
      <c r="I159" s="1"/>
    </row>
    <row r="160" spans="5:9">
      <c r="E160" s="1"/>
      <c r="F160" s="1"/>
      <c r="G160" s="1"/>
      <c r="H160" s="1"/>
      <c r="I160" s="1"/>
    </row>
    <row r="161" spans="5:9">
      <c r="E161" s="1"/>
      <c r="F161" s="1"/>
      <c r="G161" s="1"/>
      <c r="H161" s="1"/>
      <c r="I161" s="1"/>
    </row>
    <row r="162" spans="5:9">
      <c r="E162" s="1"/>
      <c r="F162" s="1"/>
      <c r="G162" s="1"/>
      <c r="H162" s="1"/>
      <c r="I162" s="1"/>
    </row>
    <row r="163" spans="5:9">
      <c r="E163" s="1"/>
      <c r="F163" s="1"/>
      <c r="G163" s="1"/>
      <c r="H163" s="1"/>
      <c r="I163" s="1"/>
    </row>
    <row r="164" spans="5:9">
      <c r="E164" s="1"/>
      <c r="F164" s="1"/>
      <c r="G164" s="1"/>
      <c r="H164" s="1"/>
      <c r="I164" s="1"/>
    </row>
    <row r="165" spans="5:9">
      <c r="E165" s="1"/>
      <c r="F165" s="1"/>
      <c r="G165" s="1"/>
      <c r="H165" s="1"/>
      <c r="I165" s="1"/>
    </row>
    <row r="166" spans="5:9">
      <c r="E166" s="1"/>
      <c r="F166" s="1"/>
      <c r="G166" s="1"/>
      <c r="H166" s="1"/>
      <c r="I166" s="1"/>
    </row>
    <row r="167" spans="5:9">
      <c r="E167" s="1"/>
      <c r="F167" s="1"/>
      <c r="G167" s="1"/>
      <c r="H167" s="1"/>
      <c r="I167" s="1"/>
    </row>
    <row r="168" spans="5:9">
      <c r="E168" s="1"/>
      <c r="F168" s="1"/>
      <c r="G168" s="1"/>
      <c r="H168" s="1"/>
      <c r="I168" s="1"/>
    </row>
    <row r="169" spans="5:9">
      <c r="E169" s="1"/>
      <c r="F169" s="1"/>
      <c r="G169" s="1"/>
      <c r="H169" s="1"/>
      <c r="I169" s="1"/>
    </row>
    <row r="170" spans="5:9">
      <c r="E170" s="1"/>
      <c r="F170" s="1"/>
      <c r="G170" s="1"/>
      <c r="H170" s="1"/>
      <c r="I170" s="1"/>
    </row>
    <row r="171" spans="5:9">
      <c r="E171" s="1"/>
      <c r="F171" s="1"/>
      <c r="G171" s="1"/>
      <c r="H171" s="1"/>
      <c r="I171" s="1"/>
    </row>
    <row r="172" spans="5:9">
      <c r="E172" s="1"/>
      <c r="F172" s="1"/>
      <c r="G172" s="1"/>
      <c r="H172" s="1"/>
      <c r="I172" s="1"/>
    </row>
    <row r="173" spans="5:9">
      <c r="E173" s="1"/>
      <c r="F173" s="1"/>
      <c r="G173" s="1"/>
      <c r="H173" s="1"/>
      <c r="I173" s="1"/>
    </row>
    <row r="174" spans="5:9">
      <c r="E174" s="1"/>
      <c r="F174" s="1"/>
      <c r="G174" s="1"/>
      <c r="H174" s="1"/>
      <c r="I174" s="1"/>
    </row>
    <row r="175" spans="5:9">
      <c r="E175" s="1"/>
      <c r="F175" s="1"/>
      <c r="G175" s="1"/>
      <c r="H175" s="1"/>
      <c r="I175" s="1"/>
    </row>
    <row r="176" spans="5:9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  <row r="184" spans="5:9">
      <c r="E184" s="1"/>
      <c r="F184" s="1"/>
      <c r="G184" s="1"/>
      <c r="H184" s="1"/>
      <c r="I184" s="1"/>
    </row>
    <row r="185" spans="5:9">
      <c r="E185" s="1"/>
      <c r="F185" s="1"/>
      <c r="G185" s="1"/>
      <c r="H185" s="1"/>
      <c r="I185" s="1"/>
    </row>
    <row r="186" spans="5:9">
      <c r="E186" s="1"/>
      <c r="F186" s="1"/>
      <c r="G186" s="1"/>
      <c r="H186" s="1"/>
      <c r="I186" s="1"/>
    </row>
    <row r="187" spans="5:9">
      <c r="E187" s="1"/>
      <c r="F187" s="1"/>
      <c r="G187" s="1"/>
      <c r="H187" s="1"/>
      <c r="I187" s="1"/>
    </row>
    <row r="188" spans="5:9">
      <c r="E188" s="1"/>
      <c r="F188" s="1"/>
      <c r="G188" s="1"/>
      <c r="H188" s="1"/>
      <c r="I188" s="1"/>
    </row>
    <row r="189" spans="5:9">
      <c r="E189" s="1"/>
      <c r="F189" s="1"/>
      <c r="G189" s="1"/>
      <c r="H189" s="1"/>
      <c r="I189" s="1"/>
    </row>
    <row r="190" spans="5:9">
      <c r="E190" s="1"/>
      <c r="F190" s="1"/>
      <c r="G190" s="1"/>
      <c r="H190" s="1"/>
      <c r="I190" s="1"/>
    </row>
    <row r="191" spans="5:9">
      <c r="E191" s="1"/>
      <c r="F191" s="1"/>
      <c r="G191" s="1"/>
      <c r="H191" s="1"/>
      <c r="I191" s="1"/>
    </row>
    <row r="192" spans="5:9">
      <c r="E192" s="1"/>
      <c r="F192" s="1"/>
      <c r="G192" s="1"/>
      <c r="H192" s="1"/>
      <c r="I192" s="1"/>
    </row>
    <row r="193" spans="5:9">
      <c r="E193" s="1"/>
      <c r="F193" s="1"/>
      <c r="G193" s="1"/>
      <c r="H193" s="1"/>
      <c r="I193" s="1"/>
    </row>
    <row r="194" spans="5:9">
      <c r="E194" s="1"/>
      <c r="F194" s="1"/>
      <c r="G194" s="1"/>
      <c r="H194" s="1"/>
      <c r="I194" s="1"/>
    </row>
    <row r="195" spans="5:9">
      <c r="E195" s="1"/>
      <c r="F195" s="1"/>
      <c r="G195" s="1"/>
      <c r="H195" s="1"/>
      <c r="I195" s="1"/>
    </row>
    <row r="196" spans="5:9">
      <c r="E196" s="1"/>
      <c r="F196" s="1"/>
      <c r="G196" s="1"/>
      <c r="H196" s="1"/>
      <c r="I196" s="1"/>
    </row>
    <row r="197" spans="5:9">
      <c r="E197" s="1"/>
      <c r="F197" s="1"/>
      <c r="G197" s="1"/>
      <c r="H197" s="1"/>
      <c r="I197" s="1"/>
    </row>
    <row r="198" spans="5:9">
      <c r="E198" s="1"/>
      <c r="F198" s="1"/>
      <c r="G198" s="1"/>
      <c r="H198" s="1"/>
      <c r="I198" s="1"/>
    </row>
    <row r="199" spans="5:9">
      <c r="E199" s="1"/>
      <c r="F199" s="1"/>
      <c r="G199" s="1"/>
      <c r="H199" s="1"/>
      <c r="I199" s="1"/>
    </row>
    <row r="200" spans="5:9">
      <c r="E200" s="1"/>
      <c r="F200" s="1"/>
      <c r="G200" s="1"/>
      <c r="H200" s="1"/>
      <c r="I200" s="1"/>
    </row>
    <row r="201" spans="5:9">
      <c r="E201" s="1"/>
      <c r="F201" s="1"/>
      <c r="G201" s="1"/>
      <c r="H201" s="1"/>
      <c r="I201" s="1"/>
    </row>
    <row r="202" spans="5:9">
      <c r="E202" s="1"/>
      <c r="F202" s="1"/>
      <c r="G202" s="1"/>
      <c r="H202" s="1"/>
      <c r="I202" s="1"/>
    </row>
    <row r="203" spans="5:9">
      <c r="E203" s="1"/>
      <c r="F203" s="1"/>
      <c r="G203" s="1"/>
      <c r="H203" s="1"/>
      <c r="I203" s="1"/>
    </row>
    <row r="204" spans="5:9">
      <c r="E204" s="1"/>
      <c r="F204" s="1"/>
      <c r="G204" s="1"/>
      <c r="H204" s="1"/>
      <c r="I204" s="1"/>
    </row>
    <row r="205" spans="5:9">
      <c r="E205" s="1"/>
      <c r="F205" s="1"/>
      <c r="G205" s="1"/>
      <c r="H205" s="1"/>
      <c r="I205" s="1"/>
    </row>
    <row r="206" spans="5:9">
      <c r="E206" s="1"/>
      <c r="F206" s="1"/>
      <c r="G206" s="1"/>
      <c r="H206" s="1"/>
      <c r="I206" s="1"/>
    </row>
    <row r="207" spans="5:9">
      <c r="E207" s="1"/>
      <c r="F207" s="1"/>
      <c r="G207" s="1"/>
      <c r="H207" s="1"/>
      <c r="I207" s="1"/>
    </row>
    <row r="208" spans="5:9">
      <c r="E208" s="1"/>
      <c r="F208" s="1"/>
      <c r="G208" s="1"/>
      <c r="H208" s="1"/>
      <c r="I208" s="1"/>
    </row>
    <row r="209" spans="5:9">
      <c r="E209" s="1"/>
      <c r="F209" s="1"/>
      <c r="G209" s="1"/>
      <c r="H209" s="1"/>
      <c r="I209" s="1"/>
    </row>
    <row r="210" spans="5:9">
      <c r="E210" s="1"/>
      <c r="F210" s="1"/>
      <c r="G210" s="1"/>
      <c r="H210" s="1"/>
      <c r="I210" s="1"/>
    </row>
    <row r="211" spans="5:9">
      <c r="E211" s="1"/>
      <c r="F211" s="1"/>
      <c r="G211" s="1"/>
      <c r="H211" s="1"/>
      <c r="I211" s="1"/>
    </row>
    <row r="212" spans="5:9">
      <c r="E212" s="1"/>
      <c r="F212" s="1"/>
      <c r="G212" s="1"/>
      <c r="H212" s="1"/>
      <c r="I212" s="1"/>
    </row>
    <row r="213" spans="5:9">
      <c r="E213" s="1"/>
      <c r="F213" s="1"/>
      <c r="G213" s="1"/>
      <c r="H213" s="1"/>
      <c r="I213" s="1"/>
    </row>
    <row r="214" spans="5:9">
      <c r="E214" s="1"/>
      <c r="F214" s="1"/>
      <c r="G214" s="1"/>
      <c r="H214" s="1"/>
      <c r="I214" s="1"/>
    </row>
    <row r="215" spans="5:9">
      <c r="E215" s="1"/>
      <c r="F215" s="1"/>
      <c r="G215" s="1"/>
      <c r="H215" s="1"/>
      <c r="I215" s="1"/>
    </row>
    <row r="216" spans="5:9">
      <c r="E216" s="1"/>
      <c r="F216" s="1"/>
      <c r="G216" s="1"/>
      <c r="H216" s="1"/>
      <c r="I216" s="1"/>
    </row>
    <row r="217" spans="5:9">
      <c r="E217" s="1"/>
      <c r="F217" s="1"/>
      <c r="G217" s="1"/>
      <c r="H217" s="1"/>
      <c r="I217" s="1"/>
    </row>
    <row r="218" spans="5:9">
      <c r="E218" s="1"/>
      <c r="F218" s="1"/>
      <c r="G218" s="1"/>
      <c r="H218" s="1"/>
      <c r="I218" s="1"/>
    </row>
    <row r="219" spans="5:9">
      <c r="E219" s="1"/>
      <c r="F219" s="1"/>
      <c r="G219" s="1"/>
      <c r="H219" s="1"/>
      <c r="I219" s="1"/>
    </row>
    <row r="220" spans="5:9">
      <c r="E220" s="1"/>
      <c r="F220" s="1"/>
      <c r="G220" s="1"/>
      <c r="H220" s="1"/>
      <c r="I220" s="1"/>
    </row>
    <row r="221" spans="5:9">
      <c r="E221" s="1"/>
      <c r="F221" s="1"/>
      <c r="G221" s="1"/>
      <c r="H221" s="1"/>
      <c r="I221" s="1"/>
    </row>
    <row r="222" spans="5:9">
      <c r="E222" s="1"/>
      <c r="F222" s="1"/>
      <c r="G222" s="1"/>
      <c r="H222" s="1"/>
      <c r="I222" s="1"/>
    </row>
    <row r="223" spans="5:9">
      <c r="E223" s="1"/>
      <c r="F223" s="1"/>
      <c r="G223" s="1"/>
      <c r="H223" s="1"/>
      <c r="I223" s="1"/>
    </row>
    <row r="224" spans="5:9">
      <c r="E224" s="1"/>
      <c r="F224" s="1"/>
      <c r="G224" s="1"/>
      <c r="H224" s="1"/>
      <c r="I224" s="1"/>
    </row>
    <row r="225" spans="5:9">
      <c r="E225" s="1"/>
      <c r="F225" s="1"/>
      <c r="G225" s="1"/>
      <c r="H225" s="1"/>
      <c r="I225" s="1"/>
    </row>
    <row r="226" spans="5:9">
      <c r="E226" s="1"/>
      <c r="F226" s="1"/>
      <c r="G226" s="1"/>
      <c r="H226" s="1"/>
      <c r="I226" s="1"/>
    </row>
    <row r="227" spans="5:9">
      <c r="E227" s="1"/>
      <c r="F227" s="1"/>
      <c r="G227" s="1"/>
      <c r="H227" s="1"/>
      <c r="I227" s="1"/>
    </row>
    <row r="228" spans="5:9">
      <c r="E228" s="1"/>
      <c r="F228" s="1"/>
      <c r="G228" s="1"/>
      <c r="H228" s="1"/>
      <c r="I228" s="1"/>
    </row>
    <row r="229" spans="5:9">
      <c r="E229" s="1"/>
      <c r="F229" s="1"/>
      <c r="G229" s="1"/>
      <c r="H229" s="1"/>
      <c r="I229" s="1"/>
    </row>
    <row r="230" spans="5:9">
      <c r="E230" s="1"/>
      <c r="F230" s="1"/>
      <c r="G230" s="1"/>
      <c r="H230" s="1"/>
      <c r="I230" s="1"/>
    </row>
    <row r="231" spans="5:9">
      <c r="E231" s="1"/>
      <c r="F231" s="1"/>
      <c r="G231" s="1"/>
      <c r="H231" s="1"/>
      <c r="I231" s="1"/>
    </row>
    <row r="232" spans="5:9">
      <c r="E232" s="1"/>
      <c r="F232" s="1"/>
      <c r="G232" s="1"/>
      <c r="H232" s="1"/>
      <c r="I232" s="1"/>
    </row>
    <row r="233" spans="5:9">
      <c r="E233" s="1"/>
      <c r="F233" s="1"/>
      <c r="G233" s="1"/>
      <c r="H233" s="1"/>
      <c r="I233" s="1"/>
    </row>
    <row r="234" spans="5:9">
      <c r="E234" s="1"/>
      <c r="F234" s="1"/>
      <c r="G234" s="1"/>
      <c r="H234" s="1"/>
      <c r="I234" s="1"/>
    </row>
    <row r="235" spans="5:9">
      <c r="E235" s="1"/>
      <c r="F235" s="1"/>
      <c r="G235" s="1"/>
      <c r="H235" s="1"/>
      <c r="I235" s="1"/>
    </row>
    <row r="236" spans="5:9">
      <c r="E236" s="1"/>
      <c r="F236" s="1"/>
      <c r="G236" s="1"/>
      <c r="H236" s="1"/>
      <c r="I236" s="1"/>
    </row>
    <row r="237" spans="5:9">
      <c r="E237" s="1"/>
      <c r="F237" s="1"/>
      <c r="G237" s="1"/>
      <c r="H237" s="1"/>
      <c r="I237" s="1"/>
    </row>
    <row r="238" spans="5:9">
      <c r="E238" s="1"/>
      <c r="F238" s="1"/>
      <c r="G238" s="1"/>
      <c r="H238" s="1"/>
      <c r="I238" s="1"/>
    </row>
    <row r="239" spans="5:9">
      <c r="E239" s="1"/>
      <c r="F239" s="1"/>
      <c r="G239" s="1"/>
      <c r="H239" s="1"/>
      <c r="I239" s="1"/>
    </row>
    <row r="240" spans="5:9">
      <c r="E240" s="1"/>
      <c r="F240" s="1"/>
      <c r="G240" s="1"/>
      <c r="H240" s="1"/>
      <c r="I240" s="1"/>
    </row>
    <row r="241" spans="5:9">
      <c r="E241" s="1"/>
      <c r="F241" s="1"/>
      <c r="G241" s="1"/>
      <c r="H241" s="1"/>
      <c r="I241" s="1"/>
    </row>
    <row r="242" spans="5:9">
      <c r="E242" s="1"/>
      <c r="F242" s="1"/>
      <c r="G242" s="1"/>
      <c r="H242" s="1"/>
      <c r="I242" s="1"/>
    </row>
    <row r="243" spans="5:9">
      <c r="E243" s="1"/>
      <c r="F243" s="1"/>
      <c r="G243" s="1"/>
      <c r="H243" s="1"/>
      <c r="I243" s="1"/>
    </row>
    <row r="244" spans="5:9">
      <c r="E244" s="1"/>
      <c r="F244" s="1"/>
      <c r="G244" s="1"/>
      <c r="H244" s="1"/>
      <c r="I244" s="1"/>
    </row>
    <row r="245" spans="5:9">
      <c r="E245" s="1"/>
      <c r="F245" s="1"/>
      <c r="G245" s="1"/>
      <c r="H245" s="1"/>
      <c r="I245" s="1"/>
    </row>
    <row r="246" spans="5:9">
      <c r="E246" s="1"/>
      <c r="F246" s="1"/>
      <c r="G246" s="1"/>
      <c r="H246" s="1"/>
      <c r="I246" s="1"/>
    </row>
    <row r="247" spans="5:9">
      <c r="E247" s="1"/>
      <c r="F247" s="1"/>
      <c r="G247" s="1"/>
      <c r="H247" s="1"/>
      <c r="I247" s="1"/>
    </row>
    <row r="248" spans="5:9">
      <c r="E248" s="1"/>
      <c r="F248" s="1"/>
      <c r="G248" s="1"/>
      <c r="H248" s="1"/>
      <c r="I248" s="1"/>
    </row>
    <row r="249" spans="5:9">
      <c r="E249" s="1"/>
      <c r="F249" s="1"/>
      <c r="G249" s="1"/>
      <c r="H249" s="1"/>
      <c r="I249" s="1"/>
    </row>
    <row r="250" spans="5:9">
      <c r="E250" s="1"/>
      <c r="F250" s="1"/>
      <c r="G250" s="1"/>
      <c r="H250" s="1"/>
      <c r="I250" s="1"/>
    </row>
    <row r="251" spans="5:9">
      <c r="E251" s="1"/>
      <c r="F251" s="1"/>
      <c r="G251" s="1"/>
      <c r="H251" s="1"/>
      <c r="I251" s="1"/>
    </row>
    <row r="252" spans="5:9">
      <c r="E252" s="1"/>
      <c r="F252" s="1"/>
      <c r="G252" s="1"/>
      <c r="H252" s="1"/>
      <c r="I252" s="1"/>
    </row>
    <row r="253" spans="5:9">
      <c r="E253" s="1"/>
      <c r="F253" s="1"/>
      <c r="G253" s="1"/>
      <c r="H253" s="1"/>
      <c r="I253" s="1"/>
    </row>
    <row r="254" spans="5:9">
      <c r="E254" s="1"/>
      <c r="F254" s="1"/>
      <c r="G254" s="1"/>
      <c r="H254" s="1"/>
      <c r="I254" s="1"/>
    </row>
    <row r="255" spans="5:9">
      <c r="E255" s="1"/>
      <c r="F255" s="1"/>
      <c r="G255" s="1"/>
      <c r="H255" s="1"/>
      <c r="I255" s="1"/>
    </row>
    <row r="256" spans="5:9">
      <c r="E256" s="1"/>
      <c r="F256" s="1"/>
      <c r="G256" s="1"/>
      <c r="H256" s="1"/>
      <c r="I256" s="1"/>
    </row>
    <row r="257" spans="5:9">
      <c r="E257" s="1"/>
      <c r="F257" s="1"/>
      <c r="G257" s="1"/>
      <c r="H257" s="1"/>
      <c r="I257" s="1"/>
    </row>
    <row r="258" spans="5:9">
      <c r="E258" s="1"/>
      <c r="F258" s="1"/>
      <c r="G258" s="1"/>
      <c r="H258" s="1"/>
      <c r="I258" s="1"/>
    </row>
    <row r="259" spans="5:9">
      <c r="E259" s="1"/>
      <c r="F259" s="1"/>
      <c r="G259" s="1"/>
      <c r="H259" s="1"/>
      <c r="I259" s="1"/>
    </row>
    <row r="260" spans="5:9">
      <c r="E260" s="1"/>
      <c r="F260" s="1"/>
      <c r="G260" s="1"/>
      <c r="H260" s="1"/>
      <c r="I260" s="1"/>
    </row>
    <row r="261" spans="5:9">
      <c r="E261" s="1"/>
      <c r="F261" s="1"/>
      <c r="G261" s="1"/>
      <c r="H261" s="1"/>
      <c r="I261" s="1"/>
    </row>
    <row r="262" spans="5:9">
      <c r="E262" s="1"/>
      <c r="F262" s="1"/>
      <c r="G262" s="1"/>
      <c r="H262" s="1"/>
      <c r="I262" s="1"/>
    </row>
    <row r="263" spans="5:9">
      <c r="E263" s="1"/>
      <c r="F263" s="1"/>
      <c r="G263" s="1"/>
      <c r="H263" s="1"/>
      <c r="I263" s="1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207"/>
  <sheetViews>
    <sheetView zoomScaleNormal="100" workbookViewId="0">
      <selection activeCell="A5" sqref="A5:D5"/>
    </sheetView>
  </sheetViews>
  <sheetFormatPr defaultColWidth="8.85546875" defaultRowHeight="15"/>
  <cols>
    <col min="1" max="1" width="56.5703125" customWidth="1"/>
    <col min="2" max="2" width="5.5703125" customWidth="1"/>
    <col min="3" max="3" width="17.7109375" customWidth="1"/>
    <col min="4" max="4" width="20.28515625" customWidth="1"/>
    <col min="7" max="7" width="11.28515625" bestFit="1" customWidth="1"/>
    <col min="8" max="8" width="18.140625" customWidth="1"/>
  </cols>
  <sheetData>
    <row r="1" spans="1:13">
      <c r="A1" s="1"/>
      <c r="B1" s="2"/>
      <c r="C1" s="2"/>
      <c r="D1" s="2"/>
      <c r="E1" s="1"/>
      <c r="F1" s="1"/>
      <c r="G1" s="1"/>
      <c r="H1" s="1"/>
      <c r="I1" s="1"/>
    </row>
    <row r="2" spans="1:13" ht="18" customHeight="1">
      <c r="A2" s="3" t="s">
        <v>0</v>
      </c>
      <c r="B2" s="4"/>
      <c r="C2" s="4"/>
      <c r="D2" s="4"/>
      <c r="E2" s="1"/>
      <c r="F2" s="1"/>
      <c r="G2" s="1"/>
      <c r="H2" s="1"/>
      <c r="I2" s="1"/>
    </row>
    <row r="3" spans="1:13">
      <c r="A3" s="3" t="s">
        <v>84</v>
      </c>
      <c r="B3" s="4"/>
      <c r="C3" s="4"/>
      <c r="D3" s="4"/>
      <c r="E3" s="1"/>
      <c r="F3" s="1"/>
      <c r="G3" s="1"/>
      <c r="H3" s="1"/>
      <c r="I3" s="1"/>
    </row>
    <row r="4" spans="1:13">
      <c r="A4" s="5"/>
      <c r="B4" s="2"/>
      <c r="C4" s="2"/>
      <c r="D4" s="2"/>
      <c r="E4" s="1"/>
      <c r="F4" s="1"/>
      <c r="G4" s="1"/>
      <c r="H4" s="1"/>
      <c r="I4" s="1"/>
    </row>
    <row r="5" spans="1:13" ht="13.5" customHeight="1">
      <c r="A5" s="90" t="s">
        <v>85</v>
      </c>
      <c r="B5" s="91"/>
      <c r="C5" s="91"/>
      <c r="D5" s="9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6" t="s">
        <v>1</v>
      </c>
      <c r="B6" s="30" t="s">
        <v>2</v>
      </c>
      <c r="C6" s="55">
        <v>2023</v>
      </c>
      <c r="D6" s="55">
        <v>2022</v>
      </c>
      <c r="E6" s="1"/>
      <c r="F6" s="1"/>
      <c r="G6" s="1"/>
      <c r="H6" s="1"/>
      <c r="I6" s="1"/>
      <c r="J6" s="1"/>
      <c r="K6" s="1"/>
      <c r="L6" s="1"/>
      <c r="M6" s="1"/>
    </row>
    <row r="7" spans="1:13" ht="27.75" customHeight="1">
      <c r="A7" s="19" t="s">
        <v>48</v>
      </c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</row>
    <row r="8" spans="1:13">
      <c r="A8" s="21" t="s">
        <v>49</v>
      </c>
      <c r="B8" s="20"/>
      <c r="C8" s="62">
        <v>28449730</v>
      </c>
      <c r="D8" s="62">
        <v>48932774</v>
      </c>
      <c r="E8" s="1"/>
      <c r="F8" s="1"/>
      <c r="G8" s="1"/>
      <c r="H8" s="1"/>
      <c r="I8" s="1"/>
      <c r="J8" s="1"/>
      <c r="K8" s="1"/>
      <c r="L8" s="1"/>
      <c r="M8" s="1"/>
    </row>
    <row r="9" spans="1:13" ht="15" customHeight="1">
      <c r="A9" s="22" t="s">
        <v>31</v>
      </c>
      <c r="B9" s="20"/>
      <c r="C9" s="62">
        <v>3717836</v>
      </c>
      <c r="D9" s="62">
        <v>5686285</v>
      </c>
      <c r="E9" s="1"/>
      <c r="F9" s="1"/>
      <c r="G9" s="1"/>
      <c r="H9" s="1"/>
      <c r="I9" s="1"/>
      <c r="J9" s="1"/>
      <c r="K9" s="1"/>
      <c r="L9" s="1"/>
      <c r="M9" s="1"/>
    </row>
    <row r="10" spans="1:13" ht="16.5" customHeight="1">
      <c r="A10" s="22" t="s">
        <v>50</v>
      </c>
      <c r="B10" s="31"/>
      <c r="C10" s="62">
        <v>2916352</v>
      </c>
      <c r="D10" s="62">
        <v>1776327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s="83" customFormat="1" ht="15" customHeight="1">
      <c r="A11" s="22" t="s">
        <v>86</v>
      </c>
      <c r="B11" s="31"/>
      <c r="C11" s="62">
        <v>0</v>
      </c>
      <c r="D11" s="62">
        <v>814589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s="83" customFormat="1" ht="14.25" customHeight="1">
      <c r="A12" s="22" t="s">
        <v>87</v>
      </c>
      <c r="B12" s="31"/>
      <c r="C12" s="62">
        <v>5964</v>
      </c>
      <c r="D12" s="62">
        <v>55100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16.5" customHeight="1">
      <c r="A13" s="22" t="s">
        <v>51</v>
      </c>
      <c r="B13" s="31"/>
      <c r="C13" s="62">
        <v>-22861522</v>
      </c>
      <c r="D13" s="62">
        <v>-54389894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6.5" customHeight="1">
      <c r="A14" s="22" t="s">
        <v>68</v>
      </c>
      <c r="B14" s="31"/>
      <c r="C14" s="62">
        <v>-2471134</v>
      </c>
      <c r="D14" s="62">
        <v>-2136116</v>
      </c>
      <c r="E14" s="1"/>
      <c r="F14" s="1"/>
      <c r="G14" s="1"/>
      <c r="H14" s="23"/>
      <c r="I14" s="1"/>
      <c r="J14" s="1"/>
      <c r="K14" s="1"/>
      <c r="L14" s="1"/>
      <c r="M14" s="1"/>
    </row>
    <row r="15" spans="1:13" ht="13.5" customHeight="1">
      <c r="A15" s="22" t="s">
        <v>88</v>
      </c>
      <c r="B15" s="31"/>
      <c r="C15" s="62">
        <v>-353797</v>
      </c>
      <c r="D15" s="62">
        <v>-95502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14.25" customHeight="1">
      <c r="A16" s="22" t="s">
        <v>52</v>
      </c>
      <c r="B16" s="31"/>
      <c r="C16" s="62">
        <v>-3222849</v>
      </c>
      <c r="D16" s="62">
        <v>-1810955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s="83" customFormat="1" ht="14.25" customHeight="1">
      <c r="A17" s="22" t="s">
        <v>89</v>
      </c>
      <c r="B17" s="31"/>
      <c r="C17" s="62">
        <v>-450120</v>
      </c>
      <c r="D17" s="62">
        <v>-169584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s="83" customFormat="1" ht="14.25" customHeight="1">
      <c r="A18" s="22" t="s">
        <v>90</v>
      </c>
      <c r="B18" s="31"/>
      <c r="C18" s="62">
        <v>31816</v>
      </c>
      <c r="D18" s="62">
        <v>-71486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5" customHeight="1">
      <c r="A19" s="22" t="s">
        <v>91</v>
      </c>
      <c r="B19" s="31"/>
      <c r="C19" s="62">
        <v>-83984</v>
      </c>
      <c r="D19" s="62">
        <v>-53553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6.5" customHeight="1">
      <c r="A20" s="24" t="s">
        <v>53</v>
      </c>
      <c r="B20" s="32"/>
      <c r="C20" s="63">
        <f>SUM(C8:C19)</f>
        <v>5678292</v>
      </c>
      <c r="D20" s="63">
        <f>SUM(D8:D19)</f>
        <v>-1462015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ht="3.75" hidden="1" customHeight="1">
      <c r="A21" s="25"/>
      <c r="B21" s="33"/>
      <c r="C21" s="64"/>
      <c r="D21" s="64"/>
      <c r="E21" s="1"/>
      <c r="F21" s="1"/>
      <c r="G21" s="1"/>
      <c r="H21" s="1"/>
      <c r="I21" s="1"/>
      <c r="J21" s="1"/>
      <c r="K21" s="1"/>
      <c r="L21" s="1"/>
      <c r="M21" s="1"/>
    </row>
    <row r="22" spans="1:13" ht="24" customHeight="1">
      <c r="A22" s="26" t="s">
        <v>54</v>
      </c>
      <c r="B22" s="20"/>
      <c r="C22" s="20"/>
      <c r="D22" s="62"/>
      <c r="E22" s="1"/>
      <c r="F22" s="1"/>
      <c r="G22" s="1"/>
      <c r="H22" s="1"/>
      <c r="I22" s="1"/>
      <c r="J22" s="1"/>
      <c r="K22" s="1"/>
      <c r="L22" s="1"/>
      <c r="M22" s="1"/>
    </row>
    <row r="23" spans="1:13" s="83" customFormat="1" ht="24" customHeight="1">
      <c r="A23" s="22" t="s">
        <v>92</v>
      </c>
      <c r="B23" s="20"/>
      <c r="C23" s="62">
        <v>-825223</v>
      </c>
      <c r="D23" s="62">
        <v>-1445282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s="83" customFormat="1" ht="24" customHeight="1">
      <c r="A24" s="22" t="s">
        <v>93</v>
      </c>
      <c r="B24" s="20"/>
      <c r="C24" s="62">
        <v>-522</v>
      </c>
      <c r="D24" s="62">
        <v>-1277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s="83" customFormat="1" ht="24" customHeight="1">
      <c r="A25" s="22" t="s">
        <v>94</v>
      </c>
      <c r="B25" s="20"/>
      <c r="C25" s="62">
        <v>0</v>
      </c>
      <c r="D25" s="62">
        <v>-123748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s="83" customFormat="1" ht="24" customHeight="1">
      <c r="A26" s="22" t="s">
        <v>95</v>
      </c>
      <c r="B26" s="20"/>
      <c r="C26" s="62">
        <v>-122023</v>
      </c>
      <c r="D26" s="62">
        <v>-22721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s="83" customFormat="1" ht="24" customHeight="1">
      <c r="A27" s="22" t="s">
        <v>96</v>
      </c>
      <c r="B27" s="20"/>
      <c r="C27" s="62">
        <v>-2685490</v>
      </c>
      <c r="D27" s="62">
        <v>0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s="83" customFormat="1" ht="24" customHeight="1">
      <c r="A28" s="22" t="s">
        <v>97</v>
      </c>
      <c r="B28" s="20"/>
      <c r="C28" s="62">
        <v>0</v>
      </c>
      <c r="D28" s="62">
        <v>-1574035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8" customHeight="1">
      <c r="A29" s="22" t="s">
        <v>50</v>
      </c>
      <c r="B29" s="20"/>
      <c r="C29" s="62">
        <v>161086</v>
      </c>
      <c r="D29" s="62">
        <v>0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18" customHeight="1">
      <c r="A30" s="22" t="s">
        <v>98</v>
      </c>
      <c r="B30" s="31"/>
      <c r="C30" s="62">
        <v>473513</v>
      </c>
      <c r="D30" s="62">
        <v>121417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25.5" customHeight="1">
      <c r="A31" s="24" t="s">
        <v>55</v>
      </c>
      <c r="B31" s="32"/>
      <c r="C31" s="65">
        <f>SUM(C23:C30)</f>
        <v>-2998659</v>
      </c>
      <c r="D31" s="65">
        <f>SUM(D23:D30)</f>
        <v>-3045646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23.25" customHeight="1">
      <c r="A32" s="26" t="s">
        <v>56</v>
      </c>
      <c r="B32" s="20"/>
      <c r="C32" s="20"/>
      <c r="D32" s="20"/>
      <c r="E32" s="1"/>
      <c r="F32" s="1"/>
      <c r="G32" s="1"/>
      <c r="H32" s="1"/>
      <c r="I32" s="1"/>
      <c r="J32" s="1"/>
      <c r="K32" s="1"/>
      <c r="L32" s="1"/>
      <c r="M32" s="1"/>
    </row>
    <row r="33" spans="1:13" ht="18.75" customHeight="1">
      <c r="A33" s="22" t="s">
        <v>57</v>
      </c>
      <c r="B33" s="20"/>
      <c r="C33" s="62">
        <v>13854137</v>
      </c>
      <c r="D33" s="62">
        <v>28286665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 ht="23.25" customHeight="1">
      <c r="A34" s="22" t="s">
        <v>58</v>
      </c>
      <c r="B34" s="20"/>
      <c r="C34" s="62">
        <v>-19511605</v>
      </c>
      <c r="D34" s="62">
        <v>-18536579</v>
      </c>
      <c r="E34" s="1"/>
      <c r="F34" s="1"/>
      <c r="G34" s="1"/>
      <c r="H34" s="1"/>
      <c r="I34" s="1"/>
      <c r="J34" s="1"/>
      <c r="K34" s="1"/>
      <c r="L34" s="1"/>
      <c r="M34" s="1"/>
    </row>
    <row r="35" spans="1:13" s="83" customFormat="1" ht="23.25" customHeight="1">
      <c r="A35" s="22" t="s">
        <v>99</v>
      </c>
      <c r="B35" s="20"/>
      <c r="C35" s="62">
        <v>0</v>
      </c>
      <c r="D35" s="62">
        <v>-301620</v>
      </c>
      <c r="E35" s="1"/>
      <c r="F35" s="1"/>
      <c r="G35" s="1"/>
      <c r="H35" s="1"/>
      <c r="I35" s="1"/>
      <c r="J35" s="1"/>
      <c r="K35" s="1"/>
      <c r="L35" s="1"/>
      <c r="M35" s="1"/>
    </row>
    <row r="36" spans="1:13" ht="20.25" customHeight="1">
      <c r="A36" s="24" t="s">
        <v>59</v>
      </c>
      <c r="B36" s="34"/>
      <c r="C36" s="65">
        <f>SUM(C32:C35)</f>
        <v>-5657468</v>
      </c>
      <c r="D36" s="65">
        <f>SUM(D32:D35)</f>
        <v>9448466</v>
      </c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>
      <c r="A37" s="24" t="s">
        <v>60</v>
      </c>
      <c r="B37" s="32"/>
      <c r="C37" s="63">
        <f>C20+C31+C36</f>
        <v>-2977835</v>
      </c>
      <c r="D37" s="63">
        <f>D20+D31+D36</f>
        <v>4940805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s="83" customFormat="1" ht="30" customHeight="1">
      <c r="A38" s="22" t="s">
        <v>100</v>
      </c>
      <c r="B38" s="32"/>
      <c r="C38" s="66">
        <v>-11062</v>
      </c>
      <c r="D38" s="66">
        <v>-88764</v>
      </c>
      <c r="E38" s="1"/>
      <c r="F38" s="1"/>
      <c r="G38" s="1"/>
      <c r="H38" s="1"/>
      <c r="I38" s="1"/>
      <c r="J38" s="1"/>
      <c r="K38" s="1"/>
      <c r="L38" s="1"/>
      <c r="M38" s="1"/>
    </row>
    <row r="39" spans="1:13" s="83" customFormat="1" ht="15.75" customHeight="1">
      <c r="A39" s="89" t="s">
        <v>101</v>
      </c>
      <c r="B39" s="32"/>
      <c r="C39" s="66">
        <v>1098</v>
      </c>
      <c r="D39" s="66">
        <v>9105</v>
      </c>
      <c r="E39" s="1"/>
      <c r="F39" s="1"/>
      <c r="G39" s="1"/>
      <c r="H39" s="1"/>
      <c r="I39" s="1"/>
      <c r="J39" s="1"/>
      <c r="K39" s="1"/>
      <c r="L39" s="1"/>
      <c r="M39" s="1"/>
    </row>
    <row r="40" spans="1:13" ht="27.75" customHeight="1">
      <c r="A40" s="24" t="s">
        <v>61</v>
      </c>
      <c r="B40" s="32"/>
      <c r="C40" s="66">
        <v>7503775</v>
      </c>
      <c r="D40" s="66">
        <v>2642629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30.75" customHeight="1">
      <c r="A41" s="24" t="s">
        <v>62</v>
      </c>
      <c r="B41" s="34"/>
      <c r="C41" s="65">
        <f>C40+C37+C38+C39</f>
        <v>4515976</v>
      </c>
      <c r="D41" s="65">
        <f>D40+D37+D38+D39</f>
        <v>7503775</v>
      </c>
      <c r="E41" s="1"/>
      <c r="F41" s="1"/>
      <c r="G41" s="46"/>
      <c r="H41" s="1"/>
      <c r="I41" s="1"/>
      <c r="J41" s="1"/>
      <c r="K41" s="1"/>
      <c r="L41" s="1"/>
      <c r="M41" s="1"/>
    </row>
    <row r="42" spans="1:13">
      <c r="A42" s="27"/>
      <c r="B42" s="20"/>
      <c r="C42" s="20"/>
      <c r="D42" s="20"/>
      <c r="E42" s="1"/>
      <c r="F42" s="1"/>
      <c r="G42" s="1"/>
      <c r="H42" s="1"/>
      <c r="I42" s="1"/>
      <c r="J42" s="1"/>
      <c r="K42" s="1"/>
      <c r="L42" s="1"/>
      <c r="M42" s="1"/>
    </row>
    <row r="43" spans="1:13" hidden="1">
      <c r="A43" s="28" t="s">
        <v>63</v>
      </c>
      <c r="B43" s="35"/>
      <c r="C43" s="66"/>
      <c r="D43" s="67">
        <v>3379023</v>
      </c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2"/>
      <c r="C44" s="68"/>
      <c r="D44" s="68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29" t="s">
        <v>64</v>
      </c>
      <c r="B45" s="2"/>
      <c r="C45" s="29" t="s">
        <v>65</v>
      </c>
      <c r="D45" s="68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29" t="s">
        <v>66</v>
      </c>
      <c r="B46" s="2"/>
      <c r="C46" s="29" t="s">
        <v>67</v>
      </c>
      <c r="D46" s="2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2"/>
      <c r="C47" s="2"/>
      <c r="D47" s="68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2"/>
      <c r="C48" s="68"/>
      <c r="D48" s="2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2"/>
      <c r="C49" s="12"/>
      <c r="D49" s="2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2"/>
      <c r="C50" s="12"/>
      <c r="D50" s="2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2"/>
      <c r="C51" s="68"/>
      <c r="D51" s="2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2"/>
      <c r="C52" s="68"/>
      <c r="D52" s="2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2"/>
      <c r="C53" s="68"/>
      <c r="D53" s="2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E80" s="1"/>
      <c r="F80" s="1"/>
      <c r="G80" s="1"/>
      <c r="H80" s="1"/>
      <c r="I80" s="1"/>
      <c r="J80" s="1"/>
      <c r="K80" s="1"/>
      <c r="L80" s="1"/>
      <c r="M80" s="1"/>
    </row>
    <row r="81" spans="5:13">
      <c r="E81" s="1"/>
      <c r="F81" s="1"/>
      <c r="G81" s="1"/>
      <c r="H81" s="1"/>
      <c r="I81" s="1"/>
      <c r="J81" s="1"/>
      <c r="K81" s="1"/>
      <c r="L81" s="1"/>
      <c r="M81" s="1"/>
    </row>
    <row r="82" spans="5:13"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1"/>
      <c r="F83" s="1"/>
      <c r="G83" s="1"/>
      <c r="H83" s="1"/>
      <c r="I83" s="1"/>
      <c r="J83" s="1"/>
      <c r="K83" s="1"/>
      <c r="L83" s="1"/>
      <c r="M83" s="1"/>
    </row>
    <row r="84" spans="5:13">
      <c r="E84" s="1"/>
      <c r="F84" s="1"/>
      <c r="G84" s="1"/>
      <c r="H84" s="1"/>
      <c r="I84" s="1"/>
      <c r="J84" s="1"/>
      <c r="K84" s="1"/>
      <c r="L84" s="1"/>
      <c r="M84" s="1"/>
    </row>
    <row r="85" spans="5:13">
      <c r="E85" s="1"/>
      <c r="F85" s="1"/>
      <c r="G85" s="1"/>
      <c r="H85" s="1"/>
      <c r="I85" s="1"/>
      <c r="J85" s="1"/>
      <c r="K85" s="1"/>
      <c r="L85" s="1"/>
      <c r="M85" s="1"/>
    </row>
    <row r="86" spans="5:13">
      <c r="E86" s="1"/>
      <c r="F86" s="1"/>
      <c r="G86" s="1"/>
      <c r="H86" s="1"/>
      <c r="I86" s="1"/>
      <c r="J86" s="1"/>
      <c r="K86" s="1"/>
      <c r="L86" s="1"/>
      <c r="M86" s="1"/>
    </row>
    <row r="87" spans="5:13">
      <c r="E87" s="1"/>
      <c r="F87" s="1"/>
      <c r="G87" s="1"/>
      <c r="H87" s="1"/>
      <c r="I87" s="1"/>
      <c r="J87" s="1"/>
      <c r="K87" s="1"/>
      <c r="L87" s="1"/>
      <c r="M87" s="1"/>
    </row>
    <row r="88" spans="5:13">
      <c r="E88" s="1"/>
      <c r="F88" s="1"/>
      <c r="G88" s="1"/>
      <c r="H88" s="1"/>
      <c r="I88" s="1"/>
      <c r="J88" s="1"/>
      <c r="K88" s="1"/>
      <c r="L88" s="1"/>
      <c r="M88" s="1"/>
    </row>
    <row r="89" spans="5:13">
      <c r="E89" s="1"/>
      <c r="F89" s="1"/>
      <c r="G89" s="1"/>
      <c r="H89" s="1"/>
      <c r="I89" s="1"/>
      <c r="J89" s="1"/>
      <c r="K89" s="1"/>
      <c r="L89" s="1"/>
      <c r="M89" s="1"/>
    </row>
    <row r="90" spans="5:13">
      <c r="E90" s="1"/>
      <c r="F90" s="1"/>
      <c r="G90" s="1"/>
      <c r="H90" s="1"/>
      <c r="I90" s="1"/>
      <c r="J90" s="1"/>
      <c r="K90" s="1"/>
      <c r="L90" s="1"/>
      <c r="M90" s="1"/>
    </row>
    <row r="91" spans="5:13">
      <c r="E91" s="1"/>
      <c r="F91" s="1"/>
      <c r="G91" s="1"/>
      <c r="H91" s="1"/>
      <c r="I91" s="1"/>
      <c r="J91" s="1"/>
      <c r="K91" s="1"/>
      <c r="L91" s="1"/>
      <c r="M91" s="1"/>
    </row>
    <row r="92" spans="5:13">
      <c r="E92" s="1"/>
      <c r="F92" s="1"/>
      <c r="G92" s="1"/>
      <c r="H92" s="1"/>
      <c r="I92" s="1"/>
      <c r="J92" s="1"/>
      <c r="K92" s="1"/>
      <c r="L92" s="1"/>
      <c r="M92" s="1"/>
    </row>
    <row r="93" spans="5:13">
      <c r="E93" s="1"/>
      <c r="F93" s="1"/>
      <c r="G93" s="1"/>
      <c r="H93" s="1"/>
      <c r="I93" s="1"/>
      <c r="J93" s="1"/>
      <c r="K93" s="1"/>
      <c r="L93" s="1"/>
      <c r="M93" s="1"/>
    </row>
    <row r="94" spans="5:13">
      <c r="E94" s="1"/>
      <c r="F94" s="1"/>
      <c r="G94" s="1"/>
      <c r="H94" s="1"/>
      <c r="I94" s="1"/>
      <c r="J94" s="1"/>
      <c r="K94" s="1"/>
      <c r="L94" s="1"/>
      <c r="M94" s="1"/>
    </row>
    <row r="95" spans="5:13">
      <c r="E95" s="1"/>
      <c r="F95" s="1"/>
      <c r="G95" s="1"/>
      <c r="H95" s="1"/>
      <c r="I95" s="1"/>
      <c r="J95" s="1"/>
      <c r="K95" s="1"/>
      <c r="L95" s="1"/>
      <c r="M95" s="1"/>
    </row>
    <row r="96" spans="5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</sheetData>
  <mergeCells count="1">
    <mergeCell ref="A5:D5"/>
  </mergeCells>
  <pageMargins left="0.7" right="0.7" top="0.75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E24"/>
  <sheetViews>
    <sheetView zoomScaleNormal="100" workbookViewId="0">
      <selection activeCell="F11" sqref="F11"/>
    </sheetView>
  </sheetViews>
  <sheetFormatPr defaultRowHeight="15"/>
  <cols>
    <col min="1" max="1" width="59.42578125" customWidth="1"/>
    <col min="2" max="2" width="12.140625" customWidth="1"/>
    <col min="3" max="3" width="16.85546875" customWidth="1"/>
    <col min="4" max="4" width="16.85546875" style="83" customWidth="1"/>
    <col min="5" max="5" width="14.85546875" customWidth="1"/>
    <col min="6" max="6" width="15.7109375" customWidth="1"/>
    <col min="7" max="7" width="11.5703125" bestFit="1" customWidth="1"/>
  </cols>
  <sheetData>
    <row r="1" spans="1:31" ht="15.75">
      <c r="A1" s="3" t="s">
        <v>0</v>
      </c>
      <c r="B1" s="75"/>
      <c r="C1" s="75"/>
      <c r="D1" s="75"/>
      <c r="E1" s="75"/>
      <c r="F1" s="75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31" ht="15.75">
      <c r="A2" s="70"/>
      <c r="B2" s="75"/>
      <c r="C2" s="75"/>
      <c r="D2" s="75"/>
      <c r="E2" s="75"/>
      <c r="F2" s="75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ht="15.75">
      <c r="A3" s="90" t="s">
        <v>102</v>
      </c>
      <c r="B3" s="91"/>
      <c r="C3" s="91"/>
      <c r="D3" s="91"/>
      <c r="E3" s="91"/>
      <c r="F3" s="91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1" ht="15.75">
      <c r="A4" s="90" t="s">
        <v>85</v>
      </c>
      <c r="B4" s="91"/>
      <c r="C4" s="91"/>
      <c r="D4" s="91"/>
      <c r="E4" s="91"/>
      <c r="F4" s="9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1" ht="23.25">
      <c r="A5" s="6" t="s">
        <v>1</v>
      </c>
      <c r="B5" s="77" t="s">
        <v>70</v>
      </c>
      <c r="C5" s="77" t="s">
        <v>21</v>
      </c>
      <c r="D5" s="77" t="s">
        <v>22</v>
      </c>
      <c r="E5" s="77" t="s">
        <v>23</v>
      </c>
      <c r="F5" s="77" t="s">
        <v>24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1:31" ht="15.75">
      <c r="A6" s="71" t="s">
        <v>103</v>
      </c>
      <c r="B6" s="76">
        <v>685499</v>
      </c>
      <c r="C6" s="76">
        <v>10127088</v>
      </c>
      <c r="D6" s="76">
        <f>B6+C6</f>
        <v>10812587</v>
      </c>
      <c r="E6" s="76">
        <v>274147</v>
      </c>
      <c r="F6" s="76">
        <f>B6+C6+E6</f>
        <v>11086734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31" ht="4.5" customHeight="1">
      <c r="A7" s="72"/>
      <c r="B7" s="78"/>
      <c r="C7" s="78"/>
      <c r="D7" s="76">
        <f t="shared" ref="D7:D9" si="0">B7+C7</f>
        <v>0</v>
      </c>
      <c r="E7" s="78"/>
      <c r="F7" s="78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</row>
    <row r="8" spans="1:31" ht="15.75">
      <c r="A8" s="73" t="s">
        <v>104</v>
      </c>
      <c r="B8" s="76">
        <v>0</v>
      </c>
      <c r="C8" s="76">
        <v>2858871</v>
      </c>
      <c r="D8" s="76">
        <f t="shared" si="0"/>
        <v>2858871</v>
      </c>
      <c r="E8" s="76">
        <v>-615</v>
      </c>
      <c r="F8" s="76">
        <f>B8+C8+E8</f>
        <v>2858256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s="83" customFormat="1" ht="15.75">
      <c r="A9" s="73" t="s">
        <v>71</v>
      </c>
      <c r="B9" s="76">
        <v>0</v>
      </c>
      <c r="C9" s="76">
        <v>-301620</v>
      </c>
      <c r="D9" s="76">
        <f t="shared" si="0"/>
        <v>-301620</v>
      </c>
      <c r="E9" s="76">
        <v>0</v>
      </c>
      <c r="F9" s="76">
        <f>B9+C9+E9</f>
        <v>-301620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1" ht="15.75">
      <c r="A10" s="71" t="s">
        <v>105</v>
      </c>
      <c r="B10" s="79">
        <f>SUM(B6:B8)</f>
        <v>685499</v>
      </c>
      <c r="C10" s="79">
        <f>SUM(C6:C9)</f>
        <v>12684339</v>
      </c>
      <c r="D10" s="79">
        <f t="shared" ref="D10:F10" si="1">SUM(D6:D9)</f>
        <v>13369838</v>
      </c>
      <c r="E10" s="79">
        <f t="shared" si="1"/>
        <v>273532</v>
      </c>
      <c r="F10" s="79">
        <f t="shared" si="1"/>
        <v>13643370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ht="16.5" customHeight="1">
      <c r="A11" s="73" t="s">
        <v>104</v>
      </c>
      <c r="B11" s="76">
        <v>0</v>
      </c>
      <c r="C11" s="76">
        <v>689543</v>
      </c>
      <c r="D11" s="76">
        <v>689543</v>
      </c>
      <c r="E11" s="76">
        <v>-89375</v>
      </c>
      <c r="F11" s="76">
        <f>B11+C11+E11</f>
        <v>600168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</row>
    <row r="12" spans="1:31" ht="22.5" customHeight="1">
      <c r="A12" s="74" t="s">
        <v>106</v>
      </c>
      <c r="B12" s="80">
        <f>SUM(B10:B11)</f>
        <v>685499</v>
      </c>
      <c r="C12" s="80">
        <f>SUM(C10:C11)</f>
        <v>13373882</v>
      </c>
      <c r="D12" s="80">
        <f t="shared" ref="D12:F12" si="2">SUM(D10:D11)</f>
        <v>14059381</v>
      </c>
      <c r="E12" s="80">
        <f t="shared" si="2"/>
        <v>184157</v>
      </c>
      <c r="F12" s="80">
        <f t="shared" si="2"/>
        <v>14243538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</row>
    <row r="13" spans="1:31" ht="15.75">
      <c r="A13" s="69"/>
      <c r="B13" s="81"/>
      <c r="C13" s="79"/>
      <c r="D13" s="79"/>
      <c r="E13" s="81"/>
      <c r="F13" s="81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pans="1:31" ht="15.75">
      <c r="A14" s="69"/>
      <c r="B14" s="81"/>
      <c r="C14" s="82"/>
      <c r="D14" s="82"/>
      <c r="E14" s="81"/>
      <c r="F14" s="82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31" ht="15.75">
      <c r="A15" s="29" t="s">
        <v>64</v>
      </c>
      <c r="B15" s="2"/>
      <c r="C15" s="29" t="s">
        <v>65</v>
      </c>
      <c r="D15" s="29"/>
      <c r="E15" s="81"/>
      <c r="F15" s="81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31" ht="15.75">
      <c r="A16" s="29" t="s">
        <v>66</v>
      </c>
      <c r="B16" s="2"/>
      <c r="C16" s="29" t="s">
        <v>67</v>
      </c>
      <c r="D16" s="29"/>
      <c r="E16" s="81"/>
      <c r="F16" s="81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:25" ht="15.75">
      <c r="A17" s="69"/>
      <c r="B17" s="81"/>
      <c r="C17" s="81"/>
      <c r="D17" s="81"/>
      <c r="E17" s="81"/>
      <c r="F17" s="81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15.75">
      <c r="A18" s="69"/>
      <c r="B18" s="81"/>
      <c r="C18" s="11"/>
      <c r="D18" s="11"/>
      <c r="E18" s="81"/>
      <c r="F18" s="81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15.75">
      <c r="A19" s="69"/>
      <c r="B19" s="81"/>
      <c r="C19" s="81"/>
      <c r="D19" s="81"/>
      <c r="E19" s="81"/>
      <c r="F19" s="81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15.75">
      <c r="A20" s="69"/>
      <c r="B20" s="81"/>
      <c r="C20" s="82"/>
      <c r="D20" s="82"/>
      <c r="E20" s="81"/>
      <c r="F20" s="81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ht="15.75">
      <c r="A21" s="69"/>
      <c r="B21" s="81"/>
      <c r="C21" s="81"/>
      <c r="D21" s="81"/>
      <c r="E21" s="81"/>
      <c r="F21" s="81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5" ht="15.75">
      <c r="A22" s="69"/>
      <c r="B22" s="81"/>
      <c r="C22" s="81"/>
      <c r="D22" s="81"/>
      <c r="E22" s="81"/>
      <c r="F22" s="81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15.75">
      <c r="A23" s="69"/>
      <c r="B23" s="81"/>
      <c r="C23" s="81"/>
      <c r="D23" s="81"/>
      <c r="E23" s="81"/>
      <c r="F23" s="81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5" ht="15.75">
      <c r="A24" s="69"/>
      <c r="B24" s="81"/>
      <c r="C24" s="81"/>
      <c r="D24" s="81"/>
      <c r="E24" s="81"/>
      <c r="F24" s="81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</row>
  </sheetData>
  <mergeCells count="2">
    <mergeCell ref="A3:F3"/>
    <mergeCell ref="A4:F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FP</vt:lpstr>
      <vt:lpstr>IS</vt:lpstr>
      <vt:lpstr>CF Прямой метод</vt:lpstr>
      <vt:lpstr>CE</vt:lpstr>
      <vt:lpstr>'CF Прямой метод'!Область_печати</vt:lpstr>
      <vt:lpstr>FP!Область_печати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Меруерт Муздыбаева</dc:creator>
  <cp:lastModifiedBy>Assem Dyussekeshova</cp:lastModifiedBy>
  <cp:lastPrinted>2024-05-14T08:35:29Z</cp:lastPrinted>
  <dcterms:created xsi:type="dcterms:W3CDTF">2021-11-15T15:54:02Z</dcterms:created>
  <dcterms:modified xsi:type="dcterms:W3CDTF">2024-07-03T14:16:08Z</dcterms:modified>
</cp:coreProperties>
</file>