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ctre\Downloads\"/>
    </mc:Choice>
  </mc:AlternateContent>
  <bookViews>
    <workbookView xWindow="0" yWindow="0" windowWidth="18324" windowHeight="9780" activeTab="3"/>
  </bookViews>
  <sheets>
    <sheet name="ОФП" sheetId="3" r:id="rId1"/>
    <sheet name="ОПиУ" sheetId="4" r:id="rId2"/>
    <sheet name="ОДДС" sheetId="1" r:id="rId3"/>
    <sheet name="ОСК" sheetId="2" r:id="rId4"/>
  </sheets>
  <calcPr calcId="152511" refMode="R1C1"/>
</workbook>
</file>

<file path=xl/calcChain.xml><?xml version="1.0" encoding="utf-8"?>
<calcChain xmlns="http://schemas.openxmlformats.org/spreadsheetml/2006/main">
  <c r="X41" i="1" l="1"/>
  <c r="X36" i="1"/>
  <c r="X45" i="1" s="1"/>
  <c r="X28" i="1"/>
  <c r="X34" i="1" s="1"/>
  <c r="X17" i="1"/>
  <c r="W20" i="4" l="1"/>
  <c r="W36" i="1" l="1"/>
  <c r="W45" i="1" l="1"/>
  <c r="X25" i="1"/>
  <c r="X46" i="1" s="1"/>
  <c r="X48" i="1" s="1"/>
  <c r="X12" i="1"/>
  <c r="S34" i="2"/>
  <c r="W24" i="2"/>
  <c r="S23" i="2"/>
  <c r="T22" i="2"/>
  <c r="T23" i="2" s="1"/>
  <c r="W23" i="2" s="1"/>
  <c r="W21" i="2"/>
  <c r="W19" i="2"/>
  <c r="W18" i="2"/>
  <c r="W16" i="2"/>
  <c r="W15" i="2"/>
  <c r="W14" i="2"/>
  <c r="Q13" i="2"/>
  <c r="W13" i="2" s="1"/>
  <c r="X24" i="4"/>
  <c r="X23" i="4"/>
  <c r="X22" i="4"/>
  <c r="W22" i="4"/>
  <c r="X20" i="4"/>
  <c r="W27" i="3"/>
  <c r="W11" i="3"/>
  <c r="X20" i="3"/>
  <c r="X11" i="3"/>
  <c r="X19" i="3"/>
  <c r="X25" i="3"/>
  <c r="X27" i="3"/>
  <c r="W22" i="2" l="1"/>
  <c r="X32" i="3"/>
  <c r="W29" i="2" l="1"/>
  <c r="W17" i="1"/>
  <c r="W25" i="1" s="1"/>
  <c r="W46" i="1" s="1"/>
  <c r="W48" i="1" s="1"/>
  <c r="X16" i="3"/>
  <c r="X18" i="3" l="1"/>
  <c r="T33" i="2"/>
  <c r="W32" i="2"/>
  <c r="W27" i="2"/>
  <c r="W26" i="2"/>
  <c r="W25" i="2"/>
  <c r="W33" i="2" l="1"/>
  <c r="T34" i="2"/>
  <c r="W34" i="2" s="1"/>
  <c r="W30" i="3"/>
  <c r="W20" i="3"/>
  <c r="W12" i="1" l="1"/>
  <c r="W25" i="3"/>
  <c r="W32" i="3" s="1"/>
  <c r="W1" i="4"/>
  <c r="W1" i="1" s="1"/>
  <c r="W16" i="3"/>
  <c r="W18" i="3" s="1"/>
  <c r="W19" i="3" l="1"/>
  <c r="W23" i="4"/>
  <c r="W24" i="4" s="1"/>
  <c r="U1" i="2"/>
  <c r="H3" i="2"/>
  <c r="H3" i="1"/>
  <c r="H3" i="4"/>
</calcChain>
</file>

<file path=xl/sharedStrings.xml><?xml version="1.0" encoding="utf-8"?>
<sst xmlns="http://schemas.openxmlformats.org/spreadsheetml/2006/main" count="277" uniqueCount="118">
  <si>
    <t>Наименование</t>
  </si>
  <si>
    <t>тыс. тенге</t>
  </si>
  <si>
    <t>Показатели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</si>
  <si>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</si>
  <si>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</si>
  <si>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</si>
  <si>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-</t>
  </si>
  <si>
    <t>реализация товаров</t>
  </si>
  <si>
    <t>авансы полученные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</si>
  <si>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</si>
  <si>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</si>
  <si>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</si>
  <si>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</si>
  <si>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</si>
  <si>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</si>
  <si>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</si>
  <si>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</si>
  <si>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</si>
  <si>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предоставление займов другим организациям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</si>
  <si>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</si>
  <si>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</si>
  <si>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</si>
  <si>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</si>
  <si>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погашение займов</t>
  </si>
  <si>
    <t>прочие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</si>
  <si>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</si>
  <si>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</si>
  <si>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</si>
  <si>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</si>
  <si>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Руководитель</t>
  </si>
  <si>
    <t>(фамилия, имя, отчество)</t>
  </si>
  <si>
    <t>(подпись)</t>
  </si>
  <si>
    <t>Главный бухгалтер</t>
  </si>
  <si>
    <t>М П</t>
  </si>
  <si>
    <t>Прим</t>
  </si>
  <si>
    <t>Показатель</t>
  </si>
  <si>
    <t>Капитал материнской организации</t>
  </si>
  <si>
    <t>Доля меньшинства</t>
  </si>
  <si>
    <t>Итого капитал</t>
  </si>
  <si>
    <t>Уставный капитал</t>
  </si>
  <si>
    <t>Резервный капитал</t>
  </si>
  <si>
    <t>Нераспределенная прибыль</t>
  </si>
  <si>
    <t>Всего</t>
  </si>
  <si>
    <t>1</t>
  </si>
  <si>
    <t>3</t>
  </si>
  <si>
    <t>4</t>
  </si>
  <si>
    <t>5</t>
  </si>
  <si>
    <t>6</t>
  </si>
  <si>
    <t>7</t>
  </si>
  <si>
    <t>8</t>
  </si>
  <si>
    <t>Изменения в учетной политике</t>
  </si>
  <si>
    <t>Пересчитанное сальдо   (стр.010+/-стр. 020)</t>
  </si>
  <si>
    <t>Прибыль/убыток, признанная/ый непосредственно  в  самом  капитале
(стр. 031+/-стр. 032+/- стр.033)</t>
  </si>
  <si>
    <t>Общий совокупный доход</t>
  </si>
  <si>
    <t>Прибыль/убыток за период</t>
  </si>
  <si>
    <t>Всего прибыль/убыток за период
(стр. 140+/-стр. 150)</t>
  </si>
  <si>
    <t>Прим.</t>
  </si>
  <si>
    <t>I. Краткосрочные активы</t>
  </si>
  <si>
    <t>Денежные средства и эквиваленты денежных средств</t>
  </si>
  <si>
    <t>Запасы</t>
  </si>
  <si>
    <t>Прочие краткосрочные активы</t>
  </si>
  <si>
    <t>II. Долгосрочные активы</t>
  </si>
  <si>
    <t>Основные средства</t>
  </si>
  <si>
    <t>БАЛАНС (строка 01 + строка 09)</t>
  </si>
  <si>
    <t>Обязательства</t>
  </si>
  <si>
    <t>III. 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</si>
  <si>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</si>
  <si>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</si>
  <si>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</si>
  <si>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</si>
  <si>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V. Капитал</t>
  </si>
  <si>
    <t>Нераспределенная прибыль (непокрытый убыток)</t>
  </si>
  <si>
    <t>БАЛАНС (строка 22 + строка 36)</t>
  </si>
  <si>
    <t>Отчет о прибылях и убытке и прочем совокупном доходе за период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</si>
  <si>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</si>
  <si>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</si>
  <si>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 (стр. 010 - стр. 020)</t>
  </si>
  <si>
    <t>Доходы от финансирования</t>
  </si>
  <si>
    <t>Прочие доходы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</si>
  <si>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</si>
  <si>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</si>
  <si>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</si>
  <si>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расходы</t>
  </si>
  <si>
    <t>Прибыль (убыток) за  период  от  продолжаемой деятельности (стр. 030+стр. 040+стр. 050-стр.060 – стр. 070 - стр.080 - стр. 090+/- стр. 100)</t>
  </si>
  <si>
    <t>Прибыль (убыток) до налогообложения  (стр.110+/-стр. 120)</t>
  </si>
  <si>
    <t>Чистая прибыль (убыток) за период (стр. 130 - стр.140) до вычета доли меньшинства</t>
  </si>
  <si>
    <t>Итоговая прибыль (итоговый убыток) за период (стр. 150-стр. 160)</t>
  </si>
  <si>
    <t>ТОО " AGRIQA Азия"</t>
  </si>
  <si>
    <t xml:space="preserve">Стыбаев С.С </t>
  </si>
  <si>
    <t xml:space="preserve">Дополнительно оплаченный капитал </t>
  </si>
  <si>
    <t>Стыбаев С.С.</t>
  </si>
  <si>
    <t>Эмиссия облигаций</t>
  </si>
  <si>
    <t>Дополнительно оплаченный капитал/Прочий капитал</t>
  </si>
  <si>
    <t xml:space="preserve">Взносы собственников </t>
  </si>
  <si>
    <t>ФИНАНСОВАЯ ОТЧЕТНОСТЬ</t>
  </si>
  <si>
    <t xml:space="preserve">Прочие операции </t>
  </si>
  <si>
    <t>Сальдо на 01.01.24.</t>
  </si>
  <si>
    <t xml:space="preserve">Прочие краткосрочная задолженность </t>
  </si>
  <si>
    <t xml:space="preserve">IV. Долгосрочные обязательства </t>
  </si>
  <si>
    <t>выплаты вознаграждений</t>
  </si>
  <si>
    <t>прочие выплаты от инвестиционной деятельности</t>
  </si>
  <si>
    <t>Отчет о финансовом положении (бухгалтерский баланс) за период</t>
  </si>
  <si>
    <t>ОТЧЕТ ОБ ИЗМЕНЕНИЯХ В КАПИТАЛЕ за период</t>
  </si>
  <si>
    <t xml:space="preserve">приобретение нематериальных активов																				</t>
  </si>
  <si>
    <t>Прочие резервы</t>
  </si>
  <si>
    <t xml:space="preserve">               прочие выплаты</t>
  </si>
  <si>
    <t xml:space="preserve">Прочие долгосрочные финансовые обязательства </t>
  </si>
  <si>
    <t>ОТЧЕТ О ДВИЖЕНИИ ДЕНЕЖНЫХ СРЕДСТВ за период</t>
  </si>
  <si>
    <r>
      <t xml:space="preserve">Комментарии: </t>
    </r>
    <r>
      <rPr>
        <i/>
        <sz val="9"/>
        <rFont val="Arial"/>
        <family val="2"/>
        <charset val="204"/>
      </rPr>
      <t>Компания зарегистрирована 30 Августа 2023 года.</t>
    </r>
  </si>
  <si>
    <r>
      <rPr>
        <b/>
        <sz val="9"/>
        <rFont val="Arial"/>
        <family val="2"/>
        <charset val="204"/>
      </rPr>
      <t>Комментарии</t>
    </r>
    <r>
      <rPr>
        <sz val="9"/>
        <rFont val="Arial"/>
        <family val="2"/>
        <charset val="204"/>
      </rPr>
      <t>:</t>
    </r>
    <r>
      <rPr>
        <i/>
        <sz val="9"/>
        <rFont val="Arial"/>
        <family val="2"/>
        <charset val="204"/>
      </rPr>
      <t xml:space="preserve"> Компания зарегистрирована 30 Августа 2023 года.</t>
    </r>
  </si>
  <si>
    <t>На начало отчетного периода
01.01.2025</t>
  </si>
  <si>
    <t>Сальдо на 01.01.25.</t>
  </si>
  <si>
    <t>1 полугодие 2025 года</t>
  </si>
  <si>
    <t>На конец отчетного периода 
30.06.2025</t>
  </si>
  <si>
    <t>Сальдо на 30.06.25. (стр.130 + стр. 160-стр. 170+стр. 180-стр.
190)</t>
  </si>
  <si>
    <t>За 6 месяцев, закончившихся 30 июня 2025 года</t>
  </si>
  <si>
    <t>За 6 месяцев, закончившихся 30 июня 2024 года</t>
  </si>
  <si>
    <t>Сальдо на 30.06.24. (стр.130 + стр. 160-стр. 170+стр. 180-стр.
190)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</si>
</sst>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=0]&quot;-&quot;;General"/>
    <numFmt numFmtId="165" formatCode="#,##0\ _₽"/>
  </numFmts>
  <fonts count="10" x14ac:knownFonts="1">
    <font>
      <sz val="8"/>
      <name val="Arial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2"/>
  </cellStyleXfs>
  <cellXfs count="145">
    <xf numFmtId="0" fontId="0" fillId="0" borderId="0" xfId="0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6" fillId="2" borderId="2" xfId="1" applyFill="1" applyAlignment="1">
      <alignment horizontal="left"/>
    </xf>
    <xf numFmtId="0" fontId="1" fillId="2" borderId="2" xfId="1" applyFont="1" applyFill="1" applyAlignment="1">
      <alignment horizontal="center" vertical="center"/>
    </xf>
    <xf numFmtId="0" fontId="6" fillId="2" borderId="2" xfId="1" applyFill="1"/>
    <xf numFmtId="0" fontId="1" fillId="2" borderId="2" xfId="1" applyFont="1" applyFill="1" applyAlignment="1">
      <alignment horizontal="left" vertical="center"/>
    </xf>
    <xf numFmtId="0" fontId="6" fillId="2" borderId="2" xfId="1" applyFill="1" applyAlignment="1">
      <alignment horizontal="center" vertical="center"/>
    </xf>
    <xf numFmtId="0" fontId="1" fillId="2" borderId="2" xfId="1" applyFont="1" applyFill="1" applyAlignment="1">
      <alignment horizontal="righ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4" fillId="2" borderId="2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right" vertical="center"/>
    </xf>
    <xf numFmtId="0" fontId="6" fillId="2" borderId="2" xfId="1" applyFill="1" applyAlignment="1">
      <alignment horizontal="left" wrapText="1"/>
    </xf>
    <xf numFmtId="0" fontId="1" fillId="2" borderId="20" xfId="1" applyFont="1" applyFill="1" applyBorder="1" applyAlignment="1">
      <alignment horizontal="left" vertical="center"/>
    </xf>
    <xf numFmtId="0" fontId="1" fillId="2" borderId="20" xfId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5" xfId="1" applyNumberFormat="1" applyFont="1" applyFill="1" applyBorder="1" applyAlignment="1">
      <alignment horizontal="right" vertical="center"/>
    </xf>
    <xf numFmtId="0" fontId="8" fillId="2" borderId="2" xfId="1" applyFont="1" applyFill="1" applyAlignment="1">
      <alignment vertical="center" wrapText="1"/>
    </xf>
    <xf numFmtId="0" fontId="8" fillId="2" borderId="2" xfId="1" applyFont="1" applyFill="1" applyAlignment="1">
      <alignment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3" fontId="1" fillId="2" borderId="5" xfId="1" applyNumberFormat="1" applyFont="1" applyFill="1" applyBorder="1" applyAlignment="1">
      <alignment horizontal="right" vertical="center"/>
    </xf>
    <xf numFmtId="165" fontId="1" fillId="2" borderId="5" xfId="1" applyNumberFormat="1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65" fontId="3" fillId="2" borderId="28" xfId="1" applyNumberFormat="1" applyFont="1" applyFill="1" applyBorder="1" applyAlignment="1">
      <alignment horizontal="right" vertical="center"/>
    </xf>
    <xf numFmtId="165" fontId="1" fillId="2" borderId="28" xfId="1" applyNumberFormat="1" applyFont="1" applyFill="1" applyBorder="1" applyAlignment="1">
      <alignment horizontal="right" vertical="center"/>
    </xf>
    <xf numFmtId="165" fontId="3" fillId="2" borderId="27" xfId="1" applyNumberFormat="1" applyFont="1" applyFill="1" applyBorder="1" applyAlignment="1">
      <alignment horizontal="center" vertical="center"/>
    </xf>
    <xf numFmtId="165" fontId="3" fillId="2" borderId="29" xfId="1" applyNumberFormat="1" applyFont="1" applyFill="1" applyBorder="1" applyAlignment="1">
      <alignment horizontal="center" vertical="center"/>
    </xf>
    <xf numFmtId="165" fontId="1" fillId="2" borderId="4" xfId="1" applyNumberFormat="1" applyFont="1" applyFill="1" applyBorder="1" applyAlignment="1">
      <alignment horizontal="right" vertical="center"/>
    </xf>
    <xf numFmtId="165" fontId="1" fillId="2" borderId="5" xfId="1" applyNumberFormat="1" applyFont="1" applyFill="1" applyBorder="1" applyAlignment="1">
      <alignment horizontal="center" vertical="center"/>
    </xf>
    <xf numFmtId="165" fontId="3" fillId="2" borderId="31" xfId="1" applyNumberFormat="1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horizontal="center" vertical="center"/>
    </xf>
    <xf numFmtId="165" fontId="1" fillId="2" borderId="17" xfId="1" applyNumberFormat="1" applyFont="1" applyFill="1" applyBorder="1" applyAlignment="1">
      <alignment horizontal="right" vertical="center"/>
    </xf>
    <xf numFmtId="165" fontId="1" fillId="2" borderId="21" xfId="1" applyNumberFormat="1" applyFont="1" applyFill="1" applyBorder="1" applyAlignment="1">
      <alignment horizontal="right" vertical="center"/>
    </xf>
    <xf numFmtId="165" fontId="3" fillId="2" borderId="18" xfId="1" applyNumberFormat="1" applyFont="1" applyFill="1" applyBorder="1" applyAlignment="1">
      <alignment horizontal="right" vertical="center"/>
    </xf>
    <xf numFmtId="165" fontId="3" fillId="2" borderId="16" xfId="1" applyNumberFormat="1" applyFont="1" applyFill="1" applyBorder="1" applyAlignment="1">
      <alignment horizontal="center" vertical="center"/>
    </xf>
    <xf numFmtId="165" fontId="1" fillId="2" borderId="13" xfId="1" applyNumberFormat="1" applyFont="1" applyFill="1" applyBorder="1" applyAlignment="1">
      <alignment horizontal="right" vertical="center"/>
    </xf>
    <xf numFmtId="165" fontId="3" fillId="2" borderId="36" xfId="1" applyNumberFormat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left" vertical="center"/>
    </xf>
    <xf numFmtId="0" fontId="8" fillId="2" borderId="2" xfId="1" applyFont="1" applyFill="1" applyAlignment="1">
      <alignment horizontal="center" vertical="center" wrapText="1"/>
    </xf>
    <xf numFmtId="0" fontId="8" fillId="2" borderId="2" xfId="1" applyFont="1" applyFill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2" fillId="2" borderId="2" xfId="1" applyFont="1" applyFill="1" applyAlignment="1">
      <alignment horizontal="center" vertical="center"/>
    </xf>
    <xf numFmtId="0" fontId="3" fillId="2" borderId="2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2" borderId="2" xfId="1" applyFont="1" applyFill="1" applyAlignment="1">
      <alignment horizontal="center" vertical="center"/>
    </xf>
    <xf numFmtId="0" fontId="1" fillId="2" borderId="5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left" vertical="center"/>
    </xf>
    <xf numFmtId="0" fontId="1" fillId="2" borderId="21" xfId="1" applyFont="1" applyFill="1" applyBorder="1" applyAlignment="1">
      <alignment horizontal="left" vertical="center"/>
    </xf>
    <xf numFmtId="0" fontId="1" fillId="2" borderId="17" xfId="1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left" vertical="center"/>
    </xf>
    <xf numFmtId="0" fontId="5" fillId="2" borderId="2" xfId="1" applyFont="1" applyFill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top"/>
    </xf>
    <xf numFmtId="0" fontId="3" fillId="2" borderId="6" xfId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indent="5"/>
    </xf>
    <xf numFmtId="0" fontId="3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center" indent="5"/>
    </xf>
    <xf numFmtId="0" fontId="4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left" vertical="center" wrapText="1"/>
    </xf>
    <xf numFmtId="0" fontId="3" fillId="2" borderId="33" xfId="1" applyFont="1" applyFill="1" applyBorder="1" applyAlignment="1">
      <alignment horizontal="left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left" vertical="center" wrapText="1"/>
    </xf>
    <xf numFmtId="0" fontId="1" fillId="2" borderId="15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center" vertical="center"/>
    </xf>
    <xf numFmtId="0" fontId="1" fillId="2" borderId="35" xfId="1" applyFont="1" applyFill="1" applyBorder="1" applyAlignment="1">
      <alignment horizontal="left" vertical="center" wrapText="1"/>
    </xf>
    <xf numFmtId="0" fontId="1" fillId="2" borderId="21" xfId="1" applyFont="1" applyFill="1" applyBorder="1" applyAlignment="1">
      <alignment horizontal="left" vertical="center" wrapText="1"/>
    </xf>
    <xf numFmtId="0" fontId="1" fillId="2" borderId="17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left" vertical="center" wrapText="1"/>
    </xf>
    <xf numFmtId="0" fontId="3" fillId="2" borderId="26" xfId="1" applyFont="1" applyFill="1" applyBorder="1" applyAlignment="1">
      <alignment horizontal="left" vertical="center" wrapText="1"/>
    </xf>
    <xf numFmtId="0" fontId="1" fillId="2" borderId="27" xfId="1" applyFont="1" applyFill="1" applyBorder="1" applyAlignment="1">
      <alignment horizontal="center" vertical="center"/>
    </xf>
    <xf numFmtId="0" fontId="1" fillId="2" borderId="30" xfId="1" applyFont="1" applyFill="1" applyBorder="1" applyAlignment="1">
      <alignment horizontal="left" vertical="top" wrapText="1"/>
    </xf>
    <xf numFmtId="0" fontId="1" fillId="2" borderId="15" xfId="1" applyFont="1" applyFill="1" applyBorder="1" applyAlignment="1">
      <alignment horizontal="left" vertical="top" wrapText="1"/>
    </xf>
    <xf numFmtId="0" fontId="5" fillId="2" borderId="20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top"/>
    </xf>
    <xf numFmtId="0" fontId="1" fillId="2" borderId="12" xfId="1" applyFont="1" applyFill="1" applyBorder="1" applyAlignment="1">
      <alignment horizontal="center" vertical="top"/>
    </xf>
    <xf numFmtId="0" fontId="1" fillId="2" borderId="9" xfId="1" applyFont="1" applyFill="1" applyBorder="1" applyAlignment="1">
      <alignment horizontal="center" vertical="top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37"/>
  <sheetViews>
    <sheetView workbookViewId="0">
      <selection activeCell="W12" sqref="W12"/>
    </sheetView>
  </sheetViews>
  <sheetFormatPr defaultColWidth="10.42578125" defaultRowHeight="11.4" customHeight="1" x14ac:dyDescent="0.2"/>
  <cols>
    <col min="1" max="17" width="3" style="16" customWidth="1"/>
    <col min="18" max="19" width="3.140625" style="16" customWidth="1"/>
    <col min="20" max="20" width="4.140625" style="16" customWidth="1"/>
    <col min="21" max="21" width="7.28515625" style="16" customWidth="1"/>
    <col min="22" max="22" width="9.140625" style="16" customWidth="1"/>
    <col min="23" max="23" width="20.85546875" style="16" customWidth="1"/>
    <col min="24" max="24" width="20.42578125" style="16" customWidth="1"/>
    <col min="25" max="16384" width="10.42578125" style="17"/>
  </cols>
  <sheetData>
    <row r="1" spans="1:24" s="15" customFormat="1" ht="14.1" customHeight="1" x14ac:dyDescent="0.2">
      <c r="W1" s="69" t="s">
        <v>94</v>
      </c>
      <c r="X1" s="69"/>
    </row>
    <row r="2" spans="1:24" s="16" customFormat="1" ht="6.9" customHeight="1" x14ac:dyDescent="0.2">
      <c r="W2" s="69"/>
      <c r="X2" s="69"/>
    </row>
    <row r="3" spans="1:24" s="15" customFormat="1" ht="11.1" customHeight="1" x14ac:dyDescent="0.2">
      <c r="H3" s="70" t="s">
        <v>87</v>
      </c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19.5" customHeight="1" x14ac:dyDescent="0.2">
      <c r="A4" s="18" t="s">
        <v>0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1:24" s="15" customFormat="1" ht="9.6" customHeight="1" x14ac:dyDescent="0.2"/>
    <row r="6" spans="1:24" s="19" customFormat="1" ht="3.9" customHeight="1" x14ac:dyDescent="0.2"/>
    <row r="7" spans="1:24" s="15" customFormat="1" ht="12.9" customHeight="1" x14ac:dyDescent="0.2">
      <c r="A7" s="72" t="s">
        <v>101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</row>
    <row r="8" spans="1:24" s="15" customFormat="1" ht="11.1" customHeight="1" x14ac:dyDescent="0.2">
      <c r="A8" s="73" t="s">
        <v>112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20" t="s">
        <v>1</v>
      </c>
    </row>
    <row r="9" spans="1:24" s="15" customFormat="1" ht="3.9" customHeight="1" x14ac:dyDescent="0.2"/>
    <row r="10" spans="1:24" s="15" customFormat="1" ht="45" customHeight="1" x14ac:dyDescent="0.2">
      <c r="A10" s="74" t="s">
        <v>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27" t="s">
        <v>56</v>
      </c>
      <c r="W10" s="27" t="s">
        <v>113</v>
      </c>
      <c r="X10" s="28" t="s">
        <v>110</v>
      </c>
    </row>
    <row r="11" spans="1:24" s="15" customFormat="1" ht="12.9" customHeight="1" x14ac:dyDescent="0.2">
      <c r="A11" s="68" t="s">
        <v>57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24"/>
      <c r="W11" s="47">
        <f>W12+W14+W15+W13</f>
        <v>532590</v>
      </c>
      <c r="X11" s="47">
        <f>X12+X14+X15+X13</f>
        <v>344384</v>
      </c>
    </row>
    <row r="12" spans="1:24" s="15" customFormat="1" ht="12.9" customHeight="1" x14ac:dyDescent="0.2">
      <c r="A12" s="76" t="s">
        <v>58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23">
        <v>5</v>
      </c>
      <c r="W12" s="48">
        <v>90387</v>
      </c>
      <c r="X12" s="48">
        <v>24460</v>
      </c>
    </row>
    <row r="13" spans="1:24" s="15" customFormat="1" ht="12.9" customHeight="1" x14ac:dyDescent="0.2">
      <c r="A13" s="81" t="s">
        <v>97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23">
        <v>6</v>
      </c>
      <c r="W13" s="48">
        <v>27373</v>
      </c>
      <c r="X13" s="48">
        <v>26346</v>
      </c>
    </row>
    <row r="14" spans="1:24" s="15" customFormat="1" ht="12.9" customHeight="1" x14ac:dyDescent="0.2">
      <c r="A14" s="76" t="s">
        <v>59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23">
        <v>7</v>
      </c>
      <c r="W14" s="48">
        <v>345735</v>
      </c>
      <c r="X14" s="48">
        <v>180678</v>
      </c>
    </row>
    <row r="15" spans="1:24" s="15" customFormat="1" ht="12.9" customHeight="1" x14ac:dyDescent="0.2">
      <c r="A15" s="81" t="s">
        <v>60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23">
        <v>8</v>
      </c>
      <c r="W15" s="48">
        <v>69095</v>
      </c>
      <c r="X15" s="48">
        <v>112900</v>
      </c>
    </row>
    <row r="16" spans="1:24" s="15" customFormat="1" ht="12.9" customHeight="1" x14ac:dyDescent="0.2">
      <c r="A16" s="68" t="s">
        <v>61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24"/>
      <c r="W16" s="47">
        <f>W17</f>
        <v>397291</v>
      </c>
      <c r="X16" s="47">
        <f>X17</f>
        <v>398013</v>
      </c>
    </row>
    <row r="17" spans="1:24" s="15" customFormat="1" ht="12.9" customHeight="1" x14ac:dyDescent="0.2">
      <c r="A17" s="76" t="s">
        <v>62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23">
        <v>9</v>
      </c>
      <c r="W17" s="48">
        <v>397291</v>
      </c>
      <c r="X17" s="48">
        <v>398013</v>
      </c>
    </row>
    <row r="18" spans="1:24" s="15" customFormat="1" ht="12.9" customHeight="1" x14ac:dyDescent="0.2">
      <c r="A18" s="83" t="s">
        <v>63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24"/>
      <c r="W18" s="47">
        <f>W16+W11</f>
        <v>929881</v>
      </c>
      <c r="X18" s="47">
        <f>X16+X11</f>
        <v>742397</v>
      </c>
    </row>
    <row r="19" spans="1:24" s="15" customFormat="1" ht="12.9" customHeight="1" x14ac:dyDescent="0.2">
      <c r="A19" s="68" t="s">
        <v>64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24"/>
      <c r="W19" s="47">
        <f>W25+W20</f>
        <v>474554</v>
      </c>
      <c r="X19" s="47">
        <f>X20</f>
        <v>4340</v>
      </c>
    </row>
    <row r="20" spans="1:24" s="15" customFormat="1" ht="12.9" customHeight="1" x14ac:dyDescent="0.2">
      <c r="A20" s="68" t="s">
        <v>65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24"/>
      <c r="W20" s="47">
        <f>W21+W22+W23+W24</f>
        <v>41156</v>
      </c>
      <c r="X20" s="47">
        <f>X21+X24+X22+X23</f>
        <v>4340</v>
      </c>
    </row>
    <row r="21" spans="1:24" s="15" customFormat="1" ht="12.9" customHeight="1" x14ac:dyDescent="0.2">
      <c r="A21" s="76" t="s">
        <v>66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23">
        <v>10</v>
      </c>
      <c r="W21" s="48">
        <v>35196</v>
      </c>
      <c r="X21" s="48">
        <v>2178</v>
      </c>
    </row>
    <row r="22" spans="1:24" s="15" customFormat="1" ht="12.9" customHeight="1" x14ac:dyDescent="0.2">
      <c r="A22" s="76" t="s">
        <v>67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23">
        <v>11</v>
      </c>
      <c r="W22" s="48">
        <v>48</v>
      </c>
      <c r="X22" s="48">
        <v>-20</v>
      </c>
    </row>
    <row r="23" spans="1:24" ht="12" customHeight="1" x14ac:dyDescent="0.2">
      <c r="A23" s="82" t="s">
        <v>68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23">
        <v>12</v>
      </c>
      <c r="W23" s="48">
        <v>164</v>
      </c>
      <c r="X23" s="48">
        <v>12</v>
      </c>
    </row>
    <row r="24" spans="1:24" s="15" customFormat="1" ht="12.9" customHeight="1" x14ac:dyDescent="0.2">
      <c r="A24" s="76" t="s">
        <v>69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23">
        <v>13</v>
      </c>
      <c r="W24" s="48">
        <v>5748</v>
      </c>
      <c r="X24" s="48">
        <v>2170</v>
      </c>
    </row>
    <row r="25" spans="1:24" s="15" customFormat="1" ht="12.9" customHeight="1" x14ac:dyDescent="0.2">
      <c r="A25" s="68" t="s">
        <v>98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24"/>
      <c r="W25" s="47">
        <f>W26</f>
        <v>433398</v>
      </c>
      <c r="X25" s="47">
        <f>X26</f>
        <v>263484</v>
      </c>
    </row>
    <row r="26" spans="1:24" s="15" customFormat="1" ht="12.9" customHeight="1" x14ac:dyDescent="0.2">
      <c r="A26" s="78" t="s">
        <v>106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0"/>
      <c r="V26" s="23">
        <v>14</v>
      </c>
      <c r="W26" s="48">
        <v>433398</v>
      </c>
      <c r="X26" s="48">
        <v>263484</v>
      </c>
    </row>
    <row r="27" spans="1:24" s="15" customFormat="1" ht="12.9" customHeight="1" x14ac:dyDescent="0.2">
      <c r="A27" s="68" t="s">
        <v>70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24"/>
      <c r="W27" s="47">
        <f>W28+W30+W31+W29</f>
        <v>455327</v>
      </c>
      <c r="X27" s="47">
        <f>X28+X30+X31+X29</f>
        <v>474573</v>
      </c>
    </row>
    <row r="28" spans="1:24" s="15" customFormat="1" ht="12.9" customHeight="1" x14ac:dyDescent="0.2">
      <c r="A28" s="76" t="s">
        <v>39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23">
        <v>15</v>
      </c>
      <c r="W28" s="48">
        <v>2500</v>
      </c>
      <c r="X28" s="48">
        <v>2500</v>
      </c>
    </row>
    <row r="29" spans="1:24" s="15" customFormat="1" ht="12.9" customHeight="1" x14ac:dyDescent="0.2">
      <c r="A29" s="78" t="s">
        <v>104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80"/>
      <c r="V29" s="23">
        <v>17</v>
      </c>
      <c r="W29" s="48">
        <v>501917</v>
      </c>
      <c r="X29" s="48">
        <v>502675</v>
      </c>
    </row>
    <row r="30" spans="1:24" s="15" customFormat="1" ht="12.9" customHeight="1" x14ac:dyDescent="0.2">
      <c r="A30" s="76" t="s">
        <v>89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23">
        <v>18</v>
      </c>
      <c r="W30" s="48">
        <f>7021</f>
        <v>7021</v>
      </c>
      <c r="X30" s="48">
        <v>7021</v>
      </c>
    </row>
    <row r="31" spans="1:24" s="15" customFormat="1" ht="12.9" customHeight="1" x14ac:dyDescent="0.2">
      <c r="A31" s="76" t="s">
        <v>71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23">
        <v>16</v>
      </c>
      <c r="W31" s="48">
        <v>-56111</v>
      </c>
      <c r="X31" s="48">
        <v>-37623</v>
      </c>
    </row>
    <row r="32" spans="1:24" s="15" customFormat="1" ht="12.9" customHeight="1" x14ac:dyDescent="0.2">
      <c r="A32" s="68" t="s">
        <v>72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24"/>
      <c r="W32" s="47">
        <f>W20+W27+W25</f>
        <v>929881</v>
      </c>
      <c r="X32" s="47">
        <f>X19+X27+X25</f>
        <v>742397</v>
      </c>
    </row>
    <row r="33" spans="1:23" s="15" customFormat="1" ht="6" customHeight="1" x14ac:dyDescent="0.2"/>
    <row r="34" spans="1:23" s="15" customFormat="1" ht="12.9" customHeight="1" x14ac:dyDescent="0.2">
      <c r="A34" s="18" t="s">
        <v>29</v>
      </c>
      <c r="H34" s="77" t="s">
        <v>88</v>
      </c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W34" s="25"/>
    </row>
    <row r="35" spans="1:23" s="15" customFormat="1" ht="11.1" customHeight="1" x14ac:dyDescent="0.2">
      <c r="H35" s="75" t="s">
        <v>30</v>
      </c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W35" s="26" t="s">
        <v>31</v>
      </c>
    </row>
    <row r="36" spans="1:23" s="15" customFormat="1" ht="12.9" customHeight="1" x14ac:dyDescent="0.2">
      <c r="A36" s="18" t="s">
        <v>32</v>
      </c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W36" s="25"/>
    </row>
    <row r="37" spans="1:23" s="15" customFormat="1" ht="9.9" customHeight="1" x14ac:dyDescent="0.2">
      <c r="B37" s="16" t="s">
        <v>33</v>
      </c>
      <c r="H37" s="75" t="s">
        <v>30</v>
      </c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W37" s="26" t="s">
        <v>31</v>
      </c>
    </row>
  </sheetData>
  <mergeCells count="31">
    <mergeCell ref="A25:U25"/>
    <mergeCell ref="A26:U26"/>
    <mergeCell ref="A24:U24"/>
    <mergeCell ref="A29:U29"/>
    <mergeCell ref="A11:U11"/>
    <mergeCell ref="A12:U12"/>
    <mergeCell ref="A14:U14"/>
    <mergeCell ref="A15:U15"/>
    <mergeCell ref="A21:U21"/>
    <mergeCell ref="A22:U22"/>
    <mergeCell ref="A23:U23"/>
    <mergeCell ref="A17:U17"/>
    <mergeCell ref="A18:U18"/>
    <mergeCell ref="A19:U19"/>
    <mergeCell ref="A13:U13"/>
    <mergeCell ref="A20:U20"/>
    <mergeCell ref="H37:U37"/>
    <mergeCell ref="A27:U27"/>
    <mergeCell ref="A28:U28"/>
    <mergeCell ref="A31:U31"/>
    <mergeCell ref="A32:U32"/>
    <mergeCell ref="A30:U30"/>
    <mergeCell ref="H34:U34"/>
    <mergeCell ref="H35:U35"/>
    <mergeCell ref="H36:U36"/>
    <mergeCell ref="A16:U16"/>
    <mergeCell ref="W1:X2"/>
    <mergeCell ref="H3:X4"/>
    <mergeCell ref="A7:W7"/>
    <mergeCell ref="A8:W8"/>
    <mergeCell ref="A10:U10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33"/>
  <sheetViews>
    <sheetView workbookViewId="0">
      <selection activeCell="X10" sqref="X10"/>
    </sheetView>
  </sheetViews>
  <sheetFormatPr defaultColWidth="10.42578125" defaultRowHeight="11.4" customHeight="1" x14ac:dyDescent="0.2"/>
  <cols>
    <col min="1" max="17" width="3" style="16" customWidth="1"/>
    <col min="18" max="19" width="3.140625" style="16" customWidth="1"/>
    <col min="20" max="20" width="4.140625" style="16" customWidth="1"/>
    <col min="21" max="21" width="16.28515625" style="16" customWidth="1"/>
    <col min="22" max="22" width="9.140625" style="16" customWidth="1"/>
    <col min="23" max="23" width="20.85546875" style="16" customWidth="1"/>
    <col min="24" max="24" width="20.42578125" style="16" customWidth="1"/>
    <col min="25" max="16384" width="10.42578125" style="17"/>
  </cols>
  <sheetData>
    <row r="1" spans="1:24" s="15" customFormat="1" ht="14.1" customHeight="1" x14ac:dyDescent="0.2">
      <c r="W1" s="69" t="str">
        <f>ОФП!W1</f>
        <v>ФИНАНСОВАЯ ОТЧЕТНОСТЬ</v>
      </c>
      <c r="X1" s="69"/>
    </row>
    <row r="2" spans="1:24" s="16" customFormat="1" ht="6.9" customHeight="1" x14ac:dyDescent="0.2">
      <c r="W2" s="69"/>
      <c r="X2" s="69"/>
    </row>
    <row r="3" spans="1:24" ht="12" customHeight="1" x14ac:dyDescent="0.2">
      <c r="H3" s="84" t="str">
        <f>ОФП!H3</f>
        <v>ТОО " AGRIQA Азия"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12" customHeight="1" x14ac:dyDescent="0.2">
      <c r="A4" s="18" t="s">
        <v>0</v>
      </c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4" s="15" customFormat="1" ht="6" customHeight="1" x14ac:dyDescent="0.2"/>
    <row r="6" spans="1:24" s="19" customFormat="1" ht="3.9" customHeight="1" x14ac:dyDescent="0.2"/>
    <row r="7" spans="1:24" s="15" customFormat="1" ht="12.9" customHeight="1" x14ac:dyDescent="0.2">
      <c r="A7" s="72" t="s">
        <v>73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4" s="15" customFormat="1" ht="12" customHeight="1" x14ac:dyDescent="0.2">
      <c r="A8" s="73" t="s">
        <v>112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1:24" s="15" customFormat="1" ht="12" customHeight="1" x14ac:dyDescent="0.2">
      <c r="X9" s="20" t="s">
        <v>1</v>
      </c>
    </row>
    <row r="10" spans="1:24" ht="49.5" customHeight="1" x14ac:dyDescent="0.2">
      <c r="A10" s="74" t="s">
        <v>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27" t="s">
        <v>56</v>
      </c>
      <c r="W10" s="27" t="s">
        <v>115</v>
      </c>
      <c r="X10" s="28" t="s">
        <v>116</v>
      </c>
    </row>
    <row r="11" spans="1:24" s="15" customFormat="1" ht="12.9" customHeight="1" x14ac:dyDescent="0.2">
      <c r="A11" s="76" t="s">
        <v>74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23"/>
      <c r="W11" s="49" t="s">
        <v>6</v>
      </c>
      <c r="X11" s="29" t="s">
        <v>6</v>
      </c>
    </row>
    <row r="12" spans="1:24" s="15" customFormat="1" ht="12.9" customHeight="1" x14ac:dyDescent="0.2">
      <c r="A12" s="87" t="s">
        <v>75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23"/>
      <c r="W12" s="49" t="s">
        <v>6</v>
      </c>
      <c r="X12" s="29" t="s">
        <v>6</v>
      </c>
    </row>
    <row r="13" spans="1:24" s="15" customFormat="1" ht="12.9" customHeight="1" x14ac:dyDescent="0.2">
      <c r="A13" s="88" t="s">
        <v>76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24"/>
      <c r="W13" s="50" t="s">
        <v>6</v>
      </c>
      <c r="X13" s="29" t="s">
        <v>6</v>
      </c>
    </row>
    <row r="14" spans="1:24" s="15" customFormat="1" ht="12.9" customHeight="1" x14ac:dyDescent="0.2">
      <c r="A14" s="81" t="s">
        <v>77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23"/>
      <c r="W14" s="49">
        <v>13469</v>
      </c>
      <c r="X14" s="29" t="s">
        <v>6</v>
      </c>
    </row>
    <row r="15" spans="1:24" s="15" customFormat="1" ht="12.9" customHeight="1" x14ac:dyDescent="0.2">
      <c r="A15" s="81" t="s">
        <v>78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23"/>
      <c r="W15" s="49" t="s">
        <v>6</v>
      </c>
      <c r="X15" s="29" t="s">
        <v>6</v>
      </c>
    </row>
    <row r="16" spans="1:24" s="15" customFormat="1" ht="12.9" customHeight="1" x14ac:dyDescent="0.2">
      <c r="A16" s="81" t="s">
        <v>79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23"/>
      <c r="W16" s="49" t="s">
        <v>6</v>
      </c>
      <c r="X16" s="29" t="s">
        <v>6</v>
      </c>
    </row>
    <row r="17" spans="1:24" s="15" customFormat="1" ht="12.9" customHeight="1" x14ac:dyDescent="0.2">
      <c r="A17" s="81" t="s">
        <v>80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23">
        <v>20</v>
      </c>
      <c r="W17" s="49">
        <v>31957</v>
      </c>
      <c r="X17" s="49">
        <v>29431</v>
      </c>
    </row>
    <row r="18" spans="1:24" s="15" customFormat="1" ht="12.9" customHeight="1" x14ac:dyDescent="0.2">
      <c r="A18" s="81" t="s">
        <v>81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23"/>
      <c r="W18" s="49" t="s">
        <v>6</v>
      </c>
      <c r="X18" s="35" t="s">
        <v>6</v>
      </c>
    </row>
    <row r="19" spans="1:24" s="15" customFormat="1" ht="12.9" customHeight="1" x14ac:dyDescent="0.2">
      <c r="A19" s="87" t="s">
        <v>82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23"/>
      <c r="W19" s="49" t="s">
        <v>6</v>
      </c>
      <c r="X19" s="35" t="s">
        <v>6</v>
      </c>
    </row>
    <row r="20" spans="1:24" ht="24" customHeight="1" x14ac:dyDescent="0.2">
      <c r="A20" s="86" t="s">
        <v>83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24"/>
      <c r="W20" s="50">
        <f>W14-W17</f>
        <v>-18488</v>
      </c>
      <c r="X20" s="33">
        <f>-X17</f>
        <v>-29431</v>
      </c>
    </row>
    <row r="21" spans="1:24" s="15" customFormat="1" ht="12.9" customHeight="1" x14ac:dyDescent="0.2">
      <c r="A21" s="88" t="s">
        <v>84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24"/>
      <c r="W21" s="50"/>
      <c r="X21" s="33" t="s">
        <v>6</v>
      </c>
    </row>
    <row r="22" spans="1:24" s="30" customFormat="1" ht="24" customHeight="1" x14ac:dyDescent="0.2">
      <c r="A22" s="86" t="s">
        <v>85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28"/>
      <c r="W22" s="50">
        <f>W20</f>
        <v>-18488</v>
      </c>
      <c r="X22" s="33">
        <f>X20</f>
        <v>-29431</v>
      </c>
    </row>
    <row r="23" spans="1:24" s="15" customFormat="1" ht="21.9" customHeight="1" x14ac:dyDescent="0.2">
      <c r="A23" s="86" t="s">
        <v>86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24"/>
      <c r="W23" s="50">
        <f>W22</f>
        <v>-18488</v>
      </c>
      <c r="X23" s="33">
        <f>X22</f>
        <v>-29431</v>
      </c>
    </row>
    <row r="24" spans="1:24" s="15" customFormat="1" ht="12.9" customHeight="1" x14ac:dyDescent="0.2">
      <c r="A24" s="88" t="s">
        <v>53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24"/>
      <c r="W24" s="50">
        <f>W23</f>
        <v>-18488</v>
      </c>
      <c r="X24" s="33">
        <f>X23</f>
        <v>-29431</v>
      </c>
    </row>
    <row r="25" spans="1:24" s="15" customFormat="1" ht="12.9" customHeight="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2"/>
      <c r="W25" s="43"/>
      <c r="X25" s="43"/>
    </row>
    <row r="26" spans="1:24" s="15" customFormat="1" ht="12.9" customHeight="1" x14ac:dyDescent="0.2">
      <c r="A26" s="41" t="s">
        <v>108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2"/>
      <c r="W26" s="43"/>
      <c r="X26" s="43"/>
    </row>
    <row r="27" spans="1:24" s="15" customFormat="1" ht="18" customHeight="1" x14ac:dyDescent="0.2"/>
    <row r="28" spans="1:24" s="15" customFormat="1" ht="12.9" customHeight="1" x14ac:dyDescent="0.2">
      <c r="A28" s="18" t="s">
        <v>29</v>
      </c>
      <c r="H28" s="77" t="s">
        <v>90</v>
      </c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W28" s="25"/>
    </row>
    <row r="29" spans="1:24" s="15" customFormat="1" ht="11.1" customHeight="1" x14ac:dyDescent="0.2">
      <c r="H29" s="75" t="s">
        <v>30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W29" s="26" t="s">
        <v>31</v>
      </c>
    </row>
    <row r="30" spans="1:24" s="15" customFormat="1" ht="12.9" customHeight="1" x14ac:dyDescent="0.2">
      <c r="A30" s="18" t="s">
        <v>32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W30" s="25"/>
    </row>
    <row r="31" spans="1:24" s="15" customFormat="1" ht="9.9" customHeight="1" x14ac:dyDescent="0.2">
      <c r="H31" s="75" t="s">
        <v>30</v>
      </c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W31" s="26" t="s">
        <v>31</v>
      </c>
    </row>
    <row r="32" spans="1:24" s="15" customFormat="1" ht="12.9" customHeight="1" x14ac:dyDescent="0.2">
      <c r="B32" s="16" t="s">
        <v>33</v>
      </c>
    </row>
    <row r="33" s="15" customFormat="1" ht="12.9" customHeight="1" x14ac:dyDescent="0.2"/>
  </sheetData>
  <mergeCells count="23">
    <mergeCell ref="A24:U24"/>
    <mergeCell ref="H28:U28"/>
    <mergeCell ref="H29:U29"/>
    <mergeCell ref="H30:U30"/>
    <mergeCell ref="H31:U31"/>
    <mergeCell ref="A23:U23"/>
    <mergeCell ref="A12:U12"/>
    <mergeCell ref="A13:U13"/>
    <mergeCell ref="A14:U14"/>
    <mergeCell ref="A15:U15"/>
    <mergeCell ref="A16:U16"/>
    <mergeCell ref="A17:U17"/>
    <mergeCell ref="A18:U18"/>
    <mergeCell ref="A19:U19"/>
    <mergeCell ref="A20:U20"/>
    <mergeCell ref="A21:U21"/>
    <mergeCell ref="A22:U22"/>
    <mergeCell ref="A11:U11"/>
    <mergeCell ref="W1:X2"/>
    <mergeCell ref="H3:X4"/>
    <mergeCell ref="A7:X7"/>
    <mergeCell ref="A8:X8"/>
    <mergeCell ref="A10:U10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56"/>
  <sheetViews>
    <sheetView workbookViewId="0">
      <selection activeCell="X10" sqref="X10"/>
    </sheetView>
  </sheetViews>
  <sheetFormatPr defaultColWidth="10.42578125" defaultRowHeight="11.4" customHeight="1" x14ac:dyDescent="0.2"/>
  <cols>
    <col min="1" max="17" width="3" style="2" customWidth="1"/>
    <col min="18" max="19" width="3.140625" style="2" customWidth="1"/>
    <col min="20" max="20" width="4.140625" style="2" customWidth="1"/>
    <col min="21" max="21" width="16.28515625" style="2" customWidth="1"/>
    <col min="22" max="22" width="9.140625" style="2" customWidth="1"/>
    <col min="23" max="23" width="20.85546875" style="2" customWidth="1"/>
    <col min="24" max="24" width="20.42578125" style="2" customWidth="1"/>
    <col min="25" max="16384" width="10.42578125" style="14"/>
  </cols>
  <sheetData>
    <row r="1" spans="1:24" s="1" customFormat="1" ht="14.1" customHeight="1" x14ac:dyDescent="0.2">
      <c r="W1" s="69" t="str">
        <f>ОПиУ!W1</f>
        <v>ФИНАНСОВАЯ ОТЧЕТНОСТЬ</v>
      </c>
      <c r="X1" s="69"/>
    </row>
    <row r="2" spans="1:24" s="2" customFormat="1" ht="6.9" customHeight="1" x14ac:dyDescent="0.2">
      <c r="W2" s="69"/>
      <c r="X2" s="69"/>
    </row>
    <row r="3" spans="1:24" s="1" customFormat="1" ht="12" customHeight="1" x14ac:dyDescent="0.2">
      <c r="H3" s="106" t="str">
        <f>ОФП!H3</f>
        <v>ТОО " AGRIQA Азия"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s="17" customFormat="1" ht="19.5" customHeight="1" x14ac:dyDescent="0.2">
      <c r="A4" s="18" t="s">
        <v>0</v>
      </c>
      <c r="B4" s="16"/>
      <c r="C4" s="16"/>
      <c r="D4" s="16"/>
      <c r="E4" s="16"/>
      <c r="F4" s="16"/>
      <c r="G4" s="16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s="1" customFormat="1" ht="6" customHeight="1" x14ac:dyDescent="0.2"/>
    <row r="6" spans="1:24" s="4" customFormat="1" ht="3.9" customHeight="1" x14ac:dyDescent="0.2"/>
    <row r="7" spans="1:24" s="1" customFormat="1" ht="12.9" customHeight="1" x14ac:dyDescent="0.2">
      <c r="A7" s="108" t="s">
        <v>107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</row>
    <row r="8" spans="1:24" s="1" customFormat="1" ht="12" customHeight="1" x14ac:dyDescent="0.2">
      <c r="A8" s="109" t="s">
        <v>112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4" s="1" customFormat="1" ht="12" customHeight="1" x14ac:dyDescent="0.2">
      <c r="X9" s="5" t="s">
        <v>1</v>
      </c>
    </row>
    <row r="10" spans="1:24" s="1" customFormat="1" ht="36" customHeight="1" x14ac:dyDescent="0.2">
      <c r="A10" s="110" t="s">
        <v>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6" t="s">
        <v>34</v>
      </c>
      <c r="W10" s="27" t="s">
        <v>115</v>
      </c>
      <c r="X10" s="28" t="s">
        <v>116</v>
      </c>
    </row>
    <row r="11" spans="1:24" s="1" customFormat="1" ht="12.9" customHeight="1" x14ac:dyDescent="0.2">
      <c r="A11" s="98" t="s">
        <v>3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</row>
    <row r="12" spans="1:24" s="1" customFormat="1" ht="12.9" customHeight="1" x14ac:dyDescent="0.2">
      <c r="A12" s="99" t="s">
        <v>4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7"/>
      <c r="W12" s="51">
        <f>W16</f>
        <v>2005</v>
      </c>
      <c r="X12" s="51">
        <f>X16</f>
        <v>1904</v>
      </c>
    </row>
    <row r="13" spans="1:24" s="1" customFormat="1" ht="12.9" customHeight="1" x14ac:dyDescent="0.2">
      <c r="A13" s="105" t="s">
        <v>5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8"/>
      <c r="W13" s="52" t="s">
        <v>6</v>
      </c>
      <c r="X13" s="9" t="s">
        <v>6</v>
      </c>
    </row>
    <row r="14" spans="1:24" s="1" customFormat="1" ht="12.9" customHeight="1" x14ac:dyDescent="0.2">
      <c r="A14" s="92" t="s">
        <v>7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8"/>
      <c r="W14" s="52" t="s">
        <v>6</v>
      </c>
      <c r="X14" s="9" t="s">
        <v>6</v>
      </c>
    </row>
    <row r="15" spans="1:24" s="1" customFormat="1" ht="12.9" customHeight="1" x14ac:dyDescent="0.2">
      <c r="A15" s="92" t="s">
        <v>8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8"/>
      <c r="W15" s="52" t="s">
        <v>6</v>
      </c>
      <c r="X15" s="9" t="s">
        <v>6</v>
      </c>
    </row>
    <row r="16" spans="1:24" s="1" customFormat="1" ht="12.9" customHeight="1" x14ac:dyDescent="0.2">
      <c r="A16" s="92" t="s">
        <v>9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8"/>
      <c r="W16" s="52">
        <v>2005</v>
      </c>
      <c r="X16" s="52">
        <v>1904</v>
      </c>
    </row>
    <row r="17" spans="1:24" s="1" customFormat="1" ht="12.9" customHeight="1" x14ac:dyDescent="0.2">
      <c r="A17" s="104" t="s">
        <v>10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7"/>
      <c r="W17" s="51">
        <f>W19+W21+W24+W23+W20+W22</f>
        <v>148994</v>
      </c>
      <c r="X17" s="51">
        <f>X19+X20+X21+X22+X23+X24</f>
        <v>196456</v>
      </c>
    </row>
    <row r="18" spans="1:24" s="1" customFormat="1" ht="12.9" customHeight="1" x14ac:dyDescent="0.2">
      <c r="A18" s="105" t="s">
        <v>5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8"/>
      <c r="W18" s="52"/>
      <c r="X18" s="10"/>
    </row>
    <row r="19" spans="1:24" s="1" customFormat="1" ht="12.9" customHeight="1" x14ac:dyDescent="0.2">
      <c r="A19" s="92" t="s">
        <v>11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8"/>
      <c r="W19" s="52">
        <v>92788</v>
      </c>
      <c r="X19" s="52">
        <v>160976</v>
      </c>
    </row>
    <row r="20" spans="1:24" s="1" customFormat="1" ht="12.9" customHeight="1" x14ac:dyDescent="0.2">
      <c r="A20" s="92" t="s">
        <v>12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8"/>
      <c r="W20" s="52">
        <v>25197</v>
      </c>
      <c r="X20" s="52">
        <v>627</v>
      </c>
    </row>
    <row r="21" spans="1:24" s="1" customFormat="1" ht="12.9" customHeight="1" x14ac:dyDescent="0.2">
      <c r="A21" s="92" t="s">
        <v>13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8"/>
      <c r="W21" s="52">
        <v>1847</v>
      </c>
      <c r="X21" s="52">
        <v>3829</v>
      </c>
    </row>
    <row r="22" spans="1:24" s="1" customFormat="1" ht="12.9" customHeight="1" x14ac:dyDescent="0.2">
      <c r="A22" s="92" t="s">
        <v>99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8"/>
      <c r="W22" s="52">
        <v>17937</v>
      </c>
      <c r="X22" s="52">
        <v>1208</v>
      </c>
    </row>
    <row r="23" spans="1:24" s="1" customFormat="1" ht="12.9" customHeight="1" x14ac:dyDescent="0.2">
      <c r="A23" s="92" t="s">
        <v>14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8"/>
      <c r="W23" s="52">
        <v>195</v>
      </c>
      <c r="X23" s="52">
        <v>1329</v>
      </c>
    </row>
    <row r="24" spans="1:24" s="1" customFormat="1" ht="12.9" customHeight="1" x14ac:dyDescent="0.2">
      <c r="A24" s="92" t="s">
        <v>15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8"/>
      <c r="W24" s="52">
        <v>11030</v>
      </c>
      <c r="X24" s="52">
        <v>28487</v>
      </c>
    </row>
    <row r="25" spans="1:24" s="1" customFormat="1" ht="21.9" customHeight="1" x14ac:dyDescent="0.2">
      <c r="A25" s="103" t="s">
        <v>16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7"/>
      <c r="W25" s="51">
        <f>W16-W17</f>
        <v>-146989</v>
      </c>
      <c r="X25" s="51">
        <f>X12-X17</f>
        <v>-194552</v>
      </c>
    </row>
    <row r="26" spans="1:24" s="1" customFormat="1" ht="12.9" customHeight="1" x14ac:dyDescent="0.2">
      <c r="A26" s="98" t="s">
        <v>17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</row>
    <row r="27" spans="1:24" s="1" customFormat="1" ht="12.9" customHeight="1" x14ac:dyDescent="0.2">
      <c r="A27" s="99" t="s">
        <v>4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7"/>
      <c r="W27" s="11">
        <v>0</v>
      </c>
      <c r="X27" s="11">
        <v>0</v>
      </c>
    </row>
    <row r="28" spans="1:24" s="1" customFormat="1" ht="12.9" customHeight="1" x14ac:dyDescent="0.2">
      <c r="A28" s="99" t="s">
        <v>10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7"/>
      <c r="W28" s="51" t="s">
        <v>6</v>
      </c>
      <c r="X28" s="51">
        <f>X30+X33</f>
        <v>15062</v>
      </c>
    </row>
    <row r="29" spans="1:24" s="1" customFormat="1" ht="12.9" customHeight="1" x14ac:dyDescent="0.2">
      <c r="A29" s="91" t="s">
        <v>5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8"/>
      <c r="W29" s="52" t="s">
        <v>6</v>
      </c>
      <c r="X29" s="10" t="s">
        <v>6</v>
      </c>
    </row>
    <row r="30" spans="1:24" s="1" customFormat="1" ht="12.9" customHeight="1" x14ac:dyDescent="0.2">
      <c r="A30" s="92" t="s">
        <v>103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8"/>
      <c r="W30" s="52" t="s">
        <v>6</v>
      </c>
      <c r="X30" s="52">
        <v>8937</v>
      </c>
    </row>
    <row r="31" spans="1:24" s="1" customFormat="1" ht="12.9" customHeight="1" x14ac:dyDescent="0.2">
      <c r="A31" s="92" t="s">
        <v>100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8"/>
      <c r="W31" s="52" t="s">
        <v>6</v>
      </c>
      <c r="X31" s="34" t="s">
        <v>6</v>
      </c>
    </row>
    <row r="32" spans="1:24" s="1" customFormat="1" ht="12.9" customHeight="1" x14ac:dyDescent="0.2">
      <c r="A32" s="92" t="s">
        <v>18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8"/>
      <c r="W32" s="52" t="s">
        <v>6</v>
      </c>
      <c r="X32" s="10">
        <v>0</v>
      </c>
    </row>
    <row r="33" spans="1:24" s="1" customFormat="1" ht="12.9" customHeight="1" x14ac:dyDescent="0.2">
      <c r="A33" s="100" t="s">
        <v>105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2"/>
      <c r="V33" s="8"/>
      <c r="W33" s="52" t="s">
        <v>6</v>
      </c>
      <c r="X33" s="52">
        <v>6125</v>
      </c>
    </row>
    <row r="34" spans="1:24" s="1" customFormat="1" ht="26.1" customHeight="1" x14ac:dyDescent="0.2">
      <c r="A34" s="96" t="s">
        <v>19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7"/>
      <c r="W34" s="51" t="s">
        <v>6</v>
      </c>
      <c r="X34" s="51">
        <f>-X28</f>
        <v>-15062</v>
      </c>
    </row>
    <row r="35" spans="1:24" s="1" customFormat="1" ht="12.9" customHeight="1" x14ac:dyDescent="0.2">
      <c r="A35" s="98" t="s">
        <v>20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1:24" s="1" customFormat="1" ht="12.9" customHeight="1" x14ac:dyDescent="0.2">
      <c r="A36" s="90" t="s">
        <v>4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7"/>
      <c r="W36" s="51">
        <f>W38+W39</f>
        <v>212916</v>
      </c>
      <c r="X36" s="51">
        <f>X38+X40</f>
        <v>225498</v>
      </c>
    </row>
    <row r="37" spans="1:24" s="1" customFormat="1" ht="12.9" customHeight="1" x14ac:dyDescent="0.2">
      <c r="A37" s="91" t="s">
        <v>5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8"/>
      <c r="W37" s="52" t="s">
        <v>6</v>
      </c>
      <c r="X37" s="9" t="s">
        <v>6</v>
      </c>
    </row>
    <row r="38" spans="1:24" s="1" customFormat="1" ht="12.9" customHeight="1" x14ac:dyDescent="0.2">
      <c r="A38" s="89" t="s">
        <v>21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"/>
      <c r="W38" s="52">
        <v>170916</v>
      </c>
      <c r="X38" s="52">
        <v>212775</v>
      </c>
    </row>
    <row r="39" spans="1:24" s="1" customFormat="1" ht="12.9" customHeight="1" x14ac:dyDescent="0.2">
      <c r="A39" s="89" t="s">
        <v>22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"/>
      <c r="W39" s="52">
        <v>42000</v>
      </c>
      <c r="X39" s="34" t="s">
        <v>6</v>
      </c>
    </row>
    <row r="40" spans="1:24" s="1" customFormat="1" ht="12.9" customHeight="1" x14ac:dyDescent="0.2">
      <c r="A40" s="89" t="s">
        <v>9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"/>
      <c r="W40" s="52" t="s">
        <v>6</v>
      </c>
      <c r="X40" s="52">
        <v>12723</v>
      </c>
    </row>
    <row r="41" spans="1:24" s="1" customFormat="1" ht="12.9" customHeight="1" x14ac:dyDescent="0.2">
      <c r="A41" s="90" t="s">
        <v>10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7"/>
      <c r="W41" s="51" t="s">
        <v>6</v>
      </c>
      <c r="X41" s="51">
        <f>X44+X43</f>
        <v>57478</v>
      </c>
    </row>
    <row r="42" spans="1:24" s="1" customFormat="1" ht="12.9" customHeight="1" x14ac:dyDescent="0.2">
      <c r="A42" s="91" t="s">
        <v>5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8"/>
      <c r="W42" s="52" t="s">
        <v>6</v>
      </c>
      <c r="X42" s="9" t="s">
        <v>6</v>
      </c>
    </row>
    <row r="43" spans="1:24" s="1" customFormat="1" ht="12.9" customHeight="1" x14ac:dyDescent="0.2">
      <c r="A43" s="92" t="s">
        <v>23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8"/>
      <c r="W43" s="52" t="s">
        <v>6</v>
      </c>
      <c r="X43" s="52">
        <v>11380</v>
      </c>
    </row>
    <row r="44" spans="1:24" s="1" customFormat="1" ht="12.9" customHeight="1" x14ac:dyDescent="0.2">
      <c r="A44" s="92" t="s">
        <v>24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8"/>
      <c r="W44" s="52" t="s">
        <v>6</v>
      </c>
      <c r="X44" s="52">
        <v>46098</v>
      </c>
    </row>
    <row r="45" spans="1:24" s="1" customFormat="1" ht="24.9" customHeight="1" x14ac:dyDescent="0.2">
      <c r="A45" s="95" t="s">
        <v>25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7"/>
      <c r="W45" s="51">
        <f>W36</f>
        <v>212916</v>
      </c>
      <c r="X45" s="51">
        <f>X36-X41</f>
        <v>168020</v>
      </c>
    </row>
    <row r="46" spans="1:24" s="1" customFormat="1" ht="24" customHeight="1" x14ac:dyDescent="0.2">
      <c r="A46" s="95" t="s">
        <v>26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7"/>
      <c r="W46" s="51">
        <f>W25+W45</f>
        <v>65927</v>
      </c>
      <c r="X46" s="51">
        <f>X25+X34+X45</f>
        <v>-41594</v>
      </c>
    </row>
    <row r="47" spans="1:24" s="1" customFormat="1" ht="12" customHeight="1" x14ac:dyDescent="0.2">
      <c r="A47" s="96" t="s">
        <v>27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8"/>
      <c r="W47" s="52">
        <v>24460</v>
      </c>
      <c r="X47" s="52">
        <v>55698</v>
      </c>
    </row>
    <row r="48" spans="1:24" s="1" customFormat="1" ht="12" customHeight="1" x14ac:dyDescent="0.2">
      <c r="A48" s="96" t="s">
        <v>28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8"/>
      <c r="W48" s="52">
        <f>W47+W46</f>
        <v>90387</v>
      </c>
      <c r="X48" s="52">
        <f>X46+X47</f>
        <v>14104</v>
      </c>
    </row>
    <row r="49" spans="1:24" s="1" customFormat="1" ht="12" customHeight="1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5"/>
      <c r="W49" s="46"/>
      <c r="X49" s="46"/>
    </row>
    <row r="50" spans="1:24" s="1" customFormat="1" ht="12" customHeight="1" x14ac:dyDescent="0.2">
      <c r="A50" s="97" t="s">
        <v>109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45"/>
      <c r="W50" s="46"/>
      <c r="X50" s="46"/>
    </row>
    <row r="51" spans="1:24" s="1" customFormat="1" ht="18" customHeight="1" x14ac:dyDescent="0.2"/>
    <row r="52" spans="1:24" s="1" customFormat="1" ht="12.9" customHeight="1" x14ac:dyDescent="0.2">
      <c r="A52" s="3" t="s">
        <v>29</v>
      </c>
      <c r="H52" s="94" t="s">
        <v>90</v>
      </c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W52" s="12"/>
    </row>
    <row r="53" spans="1:24" s="1" customFormat="1" ht="11.1" customHeight="1" x14ac:dyDescent="0.2">
      <c r="H53" s="93" t="s">
        <v>30</v>
      </c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W53" s="13" t="s">
        <v>31</v>
      </c>
    </row>
    <row r="54" spans="1:24" s="1" customFormat="1" ht="12.9" customHeight="1" x14ac:dyDescent="0.2">
      <c r="A54" s="3" t="s">
        <v>32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W54" s="12"/>
    </row>
    <row r="55" spans="1:24" s="1" customFormat="1" ht="9.9" customHeight="1" x14ac:dyDescent="0.2">
      <c r="H55" s="93" t="s">
        <v>30</v>
      </c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W55" s="13" t="s">
        <v>31</v>
      </c>
    </row>
    <row r="56" spans="1:24" s="1" customFormat="1" ht="12.9" customHeight="1" x14ac:dyDescent="0.2">
      <c r="B56" s="2" t="s">
        <v>33</v>
      </c>
    </row>
  </sheetData>
  <mergeCells count="48">
    <mergeCell ref="W1:X2"/>
    <mergeCell ref="H3:X4"/>
    <mergeCell ref="A7:X7"/>
    <mergeCell ref="A8:X8"/>
    <mergeCell ref="A10:U10"/>
    <mergeCell ref="A11:X11"/>
    <mergeCell ref="A12:U12"/>
    <mergeCell ref="A13:U13"/>
    <mergeCell ref="A14:U14"/>
    <mergeCell ref="A15:U15"/>
    <mergeCell ref="A16:U16"/>
    <mergeCell ref="A17:U17"/>
    <mergeCell ref="A18:U18"/>
    <mergeCell ref="A19:U19"/>
    <mergeCell ref="A20:U20"/>
    <mergeCell ref="A21:U21"/>
    <mergeCell ref="A23:U23"/>
    <mergeCell ref="A24:U24"/>
    <mergeCell ref="A25:U25"/>
    <mergeCell ref="A26:X26"/>
    <mergeCell ref="A22:U22"/>
    <mergeCell ref="A35:X35"/>
    <mergeCell ref="A36:U36"/>
    <mergeCell ref="A37:U37"/>
    <mergeCell ref="A38:U38"/>
    <mergeCell ref="A27:U27"/>
    <mergeCell ref="A28:U28"/>
    <mergeCell ref="A29:U29"/>
    <mergeCell ref="A30:U30"/>
    <mergeCell ref="A32:U32"/>
    <mergeCell ref="A31:U31"/>
    <mergeCell ref="A33:U33"/>
    <mergeCell ref="A34:U34"/>
    <mergeCell ref="H53:U53"/>
    <mergeCell ref="H54:U54"/>
    <mergeCell ref="H55:U55"/>
    <mergeCell ref="A45:U45"/>
    <mergeCell ref="A46:U46"/>
    <mergeCell ref="A47:U47"/>
    <mergeCell ref="A48:U48"/>
    <mergeCell ref="H52:U52"/>
    <mergeCell ref="A50:U50"/>
    <mergeCell ref="A39:U39"/>
    <mergeCell ref="A41:U41"/>
    <mergeCell ref="A42:U42"/>
    <mergeCell ref="A43:U43"/>
    <mergeCell ref="A44:U44"/>
    <mergeCell ref="A40:U40"/>
  </mergeCells>
  <pageMargins left="0.39370078740157483" right="0.39370078740157483" top="0.39370078740157483" bottom="0.39370078740157483" header="0" footer="0"/>
  <pageSetup paperSize="9" scale="94"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W40"/>
  <sheetViews>
    <sheetView tabSelected="1" topLeftCell="A9" workbookViewId="0">
      <selection activeCell="R22" sqref="R22"/>
    </sheetView>
  </sheetViews>
  <sheetFormatPr defaultColWidth="10.42578125" defaultRowHeight="11.4" customHeight="1" x14ac:dyDescent="0.2"/>
  <cols>
    <col min="1" max="12" width="3" style="16" customWidth="1"/>
    <col min="13" max="13" width="7.140625" style="16" customWidth="1"/>
    <col min="14" max="15" width="3" style="16" customWidth="1"/>
    <col min="16" max="16" width="3.85546875" style="16" customWidth="1"/>
    <col min="17" max="17" width="14.140625" style="16" customWidth="1"/>
    <col min="18" max="18" width="16.85546875" style="16" customWidth="1"/>
    <col min="19" max="19" width="14.85546875" style="16" customWidth="1"/>
    <col min="20" max="20" width="20.140625" style="16" customWidth="1"/>
    <col min="21" max="21" width="15" style="16" customWidth="1"/>
    <col min="22" max="22" width="10.42578125" style="16" customWidth="1"/>
    <col min="23" max="23" width="16" style="16" customWidth="1"/>
    <col min="24" max="16384" width="10.42578125" style="17"/>
  </cols>
  <sheetData>
    <row r="1" spans="1:23" s="15" customFormat="1" ht="14.1" customHeight="1" x14ac:dyDescent="0.2">
      <c r="U1" s="37" t="str">
        <f>ОДДС!W1</f>
        <v>ФИНАНСОВАЯ ОТЧЕТНОСТЬ</v>
      </c>
      <c r="V1" s="37"/>
      <c r="W1" s="36"/>
    </row>
    <row r="2" spans="1:23" s="16" customFormat="1" ht="13.5" customHeight="1" x14ac:dyDescent="0.2">
      <c r="U2" s="37"/>
      <c r="V2" s="37"/>
      <c r="W2" s="36"/>
    </row>
    <row r="3" spans="1:23" ht="12" customHeight="1" x14ac:dyDescent="0.2">
      <c r="H3" s="84" t="str">
        <f>ОФП!H3</f>
        <v>ТОО " AGRIQA Азия"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</row>
    <row r="4" spans="1:23" ht="17.399999999999999" customHeight="1" x14ac:dyDescent="0.2">
      <c r="A4" s="31" t="s">
        <v>0</v>
      </c>
      <c r="B4" s="32"/>
      <c r="C4" s="32"/>
      <c r="D4" s="32"/>
      <c r="E4" s="32"/>
      <c r="F4" s="32"/>
      <c r="G4" s="32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</row>
    <row r="5" spans="1:23" s="15" customFormat="1" ht="6" customHeight="1" x14ac:dyDescent="0.2"/>
    <row r="6" spans="1:23" s="19" customFormat="1" ht="3.9" customHeight="1" x14ac:dyDescent="0.2"/>
    <row r="7" spans="1:23" s="15" customFormat="1" ht="12.9" customHeight="1" x14ac:dyDescent="0.2">
      <c r="A7" s="72" t="s">
        <v>102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23" s="15" customFormat="1" ht="12" customHeight="1" x14ac:dyDescent="0.2">
      <c r="A8" s="73" t="s">
        <v>112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spans="1:23" s="15" customFormat="1" ht="12" customHeight="1" thickBot="1" x14ac:dyDescent="0.25">
      <c r="W9" s="20" t="s">
        <v>1</v>
      </c>
    </row>
    <row r="10" spans="1:23" s="15" customFormat="1" ht="18" customHeight="1" x14ac:dyDescent="0.2">
      <c r="A10" s="131" t="s">
        <v>35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5" t="s">
        <v>34</v>
      </c>
      <c r="P10" s="135"/>
      <c r="Q10" s="138" t="s">
        <v>36</v>
      </c>
      <c r="R10" s="138"/>
      <c r="S10" s="138"/>
      <c r="T10" s="138"/>
      <c r="U10" s="138"/>
      <c r="V10" s="143" t="s">
        <v>37</v>
      </c>
      <c r="W10" s="139" t="s">
        <v>38</v>
      </c>
    </row>
    <row r="11" spans="1:23" s="15" customFormat="1" ht="50.25" customHeight="1" x14ac:dyDescent="0.2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4"/>
      <c r="O11" s="136"/>
      <c r="P11" s="137"/>
      <c r="Q11" s="21" t="s">
        <v>39</v>
      </c>
      <c r="R11" s="21" t="s">
        <v>92</v>
      </c>
      <c r="S11" s="21" t="s">
        <v>40</v>
      </c>
      <c r="T11" s="22" t="s">
        <v>41</v>
      </c>
      <c r="U11" s="22" t="s">
        <v>42</v>
      </c>
      <c r="V11" s="144"/>
      <c r="W11" s="140"/>
    </row>
    <row r="12" spans="1:23" s="15" customFormat="1" ht="18" customHeight="1" thickBot="1" x14ac:dyDescent="0.25">
      <c r="A12" s="141" t="s">
        <v>43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2"/>
      <c r="P12" s="142"/>
      <c r="Q12" s="38" t="s">
        <v>44</v>
      </c>
      <c r="R12" s="38"/>
      <c r="S12" s="38" t="s">
        <v>45</v>
      </c>
      <c r="T12" s="39" t="s">
        <v>46</v>
      </c>
      <c r="U12" s="39" t="s">
        <v>47</v>
      </c>
      <c r="V12" s="39" t="s">
        <v>48</v>
      </c>
      <c r="W12" s="40" t="s">
        <v>49</v>
      </c>
    </row>
    <row r="13" spans="1:23" s="15" customFormat="1" ht="18" customHeight="1" x14ac:dyDescent="0.2">
      <c r="A13" s="125" t="s">
        <v>96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7"/>
      <c r="P13" s="127"/>
      <c r="Q13" s="53">
        <f>55329.14-54829.14</f>
        <v>500</v>
      </c>
      <c r="R13" s="53">
        <v>61850</v>
      </c>
      <c r="S13" s="54" t="s">
        <v>6</v>
      </c>
      <c r="T13" s="53">
        <v>-8192</v>
      </c>
      <c r="U13" s="54" t="s">
        <v>6</v>
      </c>
      <c r="V13" s="55">
        <v>0</v>
      </c>
      <c r="W13" s="56">
        <f>Q13+R13+T13</f>
        <v>54158</v>
      </c>
    </row>
    <row r="14" spans="1:23" s="15" customFormat="1" ht="18" customHeight="1" x14ac:dyDescent="0.2">
      <c r="A14" s="128" t="s">
        <v>50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19"/>
      <c r="P14" s="119"/>
      <c r="Q14" s="57" t="s">
        <v>6</v>
      </c>
      <c r="R14" s="57" t="s">
        <v>6</v>
      </c>
      <c r="S14" s="57" t="s">
        <v>6</v>
      </c>
      <c r="T14" s="57" t="s">
        <v>6</v>
      </c>
      <c r="U14" s="57" t="s">
        <v>6</v>
      </c>
      <c r="V14" s="58">
        <v>0</v>
      </c>
      <c r="W14" s="59" t="str">
        <f>U14</f>
        <v>-</v>
      </c>
    </row>
    <row r="15" spans="1:23" s="15" customFormat="1" ht="18" customHeight="1" x14ac:dyDescent="0.2">
      <c r="A15" s="111" t="s">
        <v>51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3"/>
      <c r="P15" s="113"/>
      <c r="Q15" s="60" t="s">
        <v>6</v>
      </c>
      <c r="R15" s="60" t="s">
        <v>6</v>
      </c>
      <c r="S15" s="60" t="s">
        <v>6</v>
      </c>
      <c r="T15" s="60" t="s">
        <v>6</v>
      </c>
      <c r="U15" s="57" t="s">
        <v>6</v>
      </c>
      <c r="V15" s="61">
        <v>0</v>
      </c>
      <c r="W15" s="59" t="str">
        <f>U15</f>
        <v>-</v>
      </c>
    </row>
    <row r="16" spans="1:23" s="15" customFormat="1" ht="36.75" customHeight="1" x14ac:dyDescent="0.2">
      <c r="A16" s="111" t="s">
        <v>52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3"/>
      <c r="P16" s="113"/>
      <c r="Q16" s="60" t="s">
        <v>6</v>
      </c>
      <c r="R16" s="60" t="s">
        <v>6</v>
      </c>
      <c r="S16" s="60" t="s">
        <v>6</v>
      </c>
      <c r="T16" s="60" t="s">
        <v>6</v>
      </c>
      <c r="U16" s="57" t="s">
        <v>6</v>
      </c>
      <c r="V16" s="61">
        <v>0</v>
      </c>
      <c r="W16" s="59" t="str">
        <f>U16</f>
        <v>-</v>
      </c>
    </row>
    <row r="17" spans="1:23" s="15" customFormat="1" ht="18" customHeight="1" x14ac:dyDescent="0.2">
      <c r="A17" s="117" t="s">
        <v>91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9"/>
      <c r="P17" s="119"/>
      <c r="Q17" s="62"/>
      <c r="R17" s="63"/>
      <c r="S17" s="57"/>
      <c r="T17" s="58"/>
      <c r="U17" s="57" t="s">
        <v>6</v>
      </c>
      <c r="V17" s="61">
        <v>0</v>
      </c>
      <c r="W17" s="59" t="s">
        <v>6</v>
      </c>
    </row>
    <row r="18" spans="1:23" s="15" customFormat="1" ht="18" customHeight="1" x14ac:dyDescent="0.2">
      <c r="A18" s="120" t="s">
        <v>104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2"/>
      <c r="O18" s="123">
        <v>17</v>
      </c>
      <c r="P18" s="124"/>
      <c r="Q18" s="62"/>
      <c r="R18" s="63"/>
      <c r="S18" s="57">
        <v>491502</v>
      </c>
      <c r="T18" s="58"/>
      <c r="U18" s="57"/>
      <c r="V18" s="61">
        <v>0</v>
      </c>
      <c r="W18" s="59">
        <f>S18</f>
        <v>491502</v>
      </c>
    </row>
    <row r="19" spans="1:23" s="15" customFormat="1" ht="18" customHeight="1" x14ac:dyDescent="0.2">
      <c r="A19" s="117" t="s">
        <v>93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9">
        <v>15</v>
      </c>
      <c r="P19" s="119"/>
      <c r="Q19" s="62">
        <v>2000</v>
      </c>
      <c r="R19" s="63">
        <v>7021</v>
      </c>
      <c r="S19" s="57"/>
      <c r="T19" s="58"/>
      <c r="U19" s="57" t="s">
        <v>6</v>
      </c>
      <c r="V19" s="61">
        <v>0</v>
      </c>
      <c r="W19" s="59">
        <f>Q19+R19</f>
        <v>9021</v>
      </c>
    </row>
    <row r="20" spans="1:23" s="15" customFormat="1" ht="18" customHeight="1" x14ac:dyDescent="0.2">
      <c r="A20" s="117" t="s">
        <v>95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3"/>
      <c r="P20" s="113"/>
      <c r="Q20" s="62"/>
      <c r="R20" s="62">
        <v>-54829</v>
      </c>
      <c r="S20" s="50" t="s">
        <v>6</v>
      </c>
      <c r="T20" s="50" t="s">
        <v>6</v>
      </c>
      <c r="U20" s="57" t="s">
        <v>6</v>
      </c>
      <c r="V20" s="61">
        <v>0</v>
      </c>
      <c r="W20" s="59">
        <v>-54829</v>
      </c>
    </row>
    <row r="21" spans="1:23" s="15" customFormat="1" ht="18" customHeight="1" x14ac:dyDescent="0.2">
      <c r="A21" s="117" t="s">
        <v>54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9"/>
      <c r="P21" s="119"/>
      <c r="Q21" s="50" t="s">
        <v>6</v>
      </c>
      <c r="R21" s="50"/>
      <c r="S21" s="50" t="s">
        <v>6</v>
      </c>
      <c r="T21" s="49">
        <v>-29797</v>
      </c>
      <c r="U21" s="57" t="s">
        <v>6</v>
      </c>
      <c r="V21" s="61">
        <v>0</v>
      </c>
      <c r="W21" s="59" t="str">
        <f>U21</f>
        <v>-</v>
      </c>
    </row>
    <row r="22" spans="1:23" s="15" customFormat="1" ht="26.25" customHeight="1" x14ac:dyDescent="0.2">
      <c r="A22" s="111" t="s">
        <v>55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3"/>
      <c r="P22" s="113"/>
      <c r="Q22" s="50" t="s">
        <v>6</v>
      </c>
      <c r="R22" s="50"/>
      <c r="S22" s="50" t="s">
        <v>6</v>
      </c>
      <c r="T22" s="49">
        <f>T21</f>
        <v>-29797</v>
      </c>
      <c r="U22" s="57" t="s">
        <v>6</v>
      </c>
      <c r="V22" s="61">
        <v>0</v>
      </c>
      <c r="W22" s="59">
        <f>T22</f>
        <v>-29797</v>
      </c>
    </row>
    <row r="23" spans="1:23" s="15" customFormat="1" ht="36" customHeight="1" thickBot="1" x14ac:dyDescent="0.25">
      <c r="A23" s="114" t="s">
        <v>117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6"/>
      <c r="P23" s="116"/>
      <c r="Q23" s="64">
        <v>2500</v>
      </c>
      <c r="R23" s="64">
        <v>7021</v>
      </c>
      <c r="S23" s="64">
        <f>S18</f>
        <v>491502</v>
      </c>
      <c r="T23" s="64">
        <f>T13+T22</f>
        <v>-37989</v>
      </c>
      <c r="U23" s="50"/>
      <c r="V23" s="61">
        <v>0</v>
      </c>
      <c r="W23" s="65">
        <f>Q23+R23+S23+T23</f>
        <v>463034</v>
      </c>
    </row>
    <row r="24" spans="1:23" s="15" customFormat="1" ht="18" customHeight="1" x14ac:dyDescent="0.2">
      <c r="A24" s="125" t="s">
        <v>111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7"/>
      <c r="P24" s="127"/>
      <c r="Q24" s="53">
        <v>2500</v>
      </c>
      <c r="R24" s="53">
        <v>7021</v>
      </c>
      <c r="S24" s="67">
        <v>502675</v>
      </c>
      <c r="T24" s="53">
        <v>-37623</v>
      </c>
      <c r="U24" s="54" t="s">
        <v>6</v>
      </c>
      <c r="V24" s="55">
        <v>0</v>
      </c>
      <c r="W24" s="56">
        <f>Q24+R24+T24+S24</f>
        <v>474573</v>
      </c>
    </row>
    <row r="25" spans="1:23" s="15" customFormat="1" ht="18" customHeight="1" x14ac:dyDescent="0.2">
      <c r="A25" s="128" t="s">
        <v>50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19"/>
      <c r="P25" s="119"/>
      <c r="Q25" s="57" t="s">
        <v>6</v>
      </c>
      <c r="R25" s="57" t="s">
        <v>6</v>
      </c>
      <c r="S25" s="66" t="s">
        <v>6</v>
      </c>
      <c r="T25" s="57" t="s">
        <v>6</v>
      </c>
      <c r="U25" s="57" t="s">
        <v>6</v>
      </c>
      <c r="V25" s="58">
        <v>0</v>
      </c>
      <c r="W25" s="59" t="str">
        <f>U25</f>
        <v>-</v>
      </c>
    </row>
    <row r="26" spans="1:23" s="15" customFormat="1" ht="18" customHeight="1" x14ac:dyDescent="0.2">
      <c r="A26" s="111" t="s">
        <v>51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3"/>
      <c r="P26" s="113"/>
      <c r="Q26" s="60" t="s">
        <v>6</v>
      </c>
      <c r="R26" s="60" t="s">
        <v>6</v>
      </c>
      <c r="S26" s="60" t="s">
        <v>6</v>
      </c>
      <c r="T26" s="60" t="s">
        <v>6</v>
      </c>
      <c r="U26" s="57" t="s">
        <v>6</v>
      </c>
      <c r="V26" s="61">
        <v>0</v>
      </c>
      <c r="W26" s="59" t="str">
        <f>U26</f>
        <v>-</v>
      </c>
    </row>
    <row r="27" spans="1:23" s="15" customFormat="1" ht="24" customHeight="1" x14ac:dyDescent="0.2">
      <c r="A27" s="111" t="s">
        <v>52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  <c r="P27" s="113"/>
      <c r="Q27" s="60" t="s">
        <v>6</v>
      </c>
      <c r="R27" s="60" t="s">
        <v>6</v>
      </c>
      <c r="S27" s="60" t="s">
        <v>6</v>
      </c>
      <c r="T27" s="60" t="s">
        <v>6</v>
      </c>
      <c r="U27" s="57" t="s">
        <v>6</v>
      </c>
      <c r="V27" s="61">
        <v>0</v>
      </c>
      <c r="W27" s="59" t="str">
        <f>U27</f>
        <v>-</v>
      </c>
    </row>
    <row r="28" spans="1:23" s="15" customFormat="1" ht="18" customHeight="1" x14ac:dyDescent="0.2">
      <c r="A28" s="117" t="s">
        <v>91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9"/>
      <c r="P28" s="119"/>
      <c r="Q28" s="62"/>
      <c r="R28" s="63"/>
      <c r="S28" s="57"/>
      <c r="T28" s="58"/>
      <c r="U28" s="57" t="s">
        <v>6</v>
      </c>
      <c r="V28" s="61">
        <v>0</v>
      </c>
      <c r="W28" s="59" t="s">
        <v>6</v>
      </c>
    </row>
    <row r="29" spans="1:23" s="15" customFormat="1" ht="18" customHeight="1" x14ac:dyDescent="0.2">
      <c r="A29" s="120" t="s">
        <v>104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2"/>
      <c r="O29" s="123">
        <v>17</v>
      </c>
      <c r="P29" s="124"/>
      <c r="Q29" s="62"/>
      <c r="R29" s="63"/>
      <c r="S29" s="57">
        <v>-758</v>
      </c>
      <c r="T29" s="58"/>
      <c r="U29" s="57"/>
      <c r="V29" s="61">
        <v>0</v>
      </c>
      <c r="W29" s="59">
        <f>S29</f>
        <v>-758</v>
      </c>
    </row>
    <row r="30" spans="1:23" s="15" customFormat="1" ht="18" customHeight="1" x14ac:dyDescent="0.2">
      <c r="A30" s="117" t="s">
        <v>93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9">
        <v>15</v>
      </c>
      <c r="P30" s="119"/>
      <c r="Q30" s="62" t="s">
        <v>6</v>
      </c>
      <c r="R30" s="63" t="s">
        <v>6</v>
      </c>
      <c r="S30" s="57"/>
      <c r="T30" s="58"/>
      <c r="U30" s="57" t="s">
        <v>6</v>
      </c>
      <c r="V30" s="61">
        <v>0</v>
      </c>
      <c r="W30" s="59" t="s">
        <v>6</v>
      </c>
    </row>
    <row r="31" spans="1:23" s="15" customFormat="1" ht="18" customHeight="1" x14ac:dyDescent="0.2">
      <c r="A31" s="117" t="s">
        <v>95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3"/>
      <c r="P31" s="113"/>
      <c r="Q31" s="62"/>
      <c r="R31" s="62" t="s">
        <v>6</v>
      </c>
      <c r="S31" s="50" t="s">
        <v>6</v>
      </c>
      <c r="T31" s="50" t="s">
        <v>6</v>
      </c>
      <c r="U31" s="57" t="s">
        <v>6</v>
      </c>
      <c r="V31" s="61">
        <v>0</v>
      </c>
      <c r="W31" s="59" t="s">
        <v>6</v>
      </c>
    </row>
    <row r="32" spans="1:23" s="15" customFormat="1" ht="18" customHeight="1" x14ac:dyDescent="0.2">
      <c r="A32" s="117" t="s">
        <v>54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9"/>
      <c r="P32" s="119"/>
      <c r="Q32" s="50" t="s">
        <v>6</v>
      </c>
      <c r="R32" s="50"/>
      <c r="S32" s="50" t="s">
        <v>6</v>
      </c>
      <c r="T32" s="49">
        <v>-18488</v>
      </c>
      <c r="U32" s="57" t="s">
        <v>6</v>
      </c>
      <c r="V32" s="61">
        <v>0</v>
      </c>
      <c r="W32" s="59" t="str">
        <f>U32</f>
        <v>-</v>
      </c>
    </row>
    <row r="33" spans="1:23" s="15" customFormat="1" ht="24.75" customHeight="1" x14ac:dyDescent="0.2">
      <c r="A33" s="111" t="s">
        <v>55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/>
      <c r="P33" s="113"/>
      <c r="Q33" s="50" t="s">
        <v>6</v>
      </c>
      <c r="R33" s="50"/>
      <c r="S33" s="50" t="s">
        <v>6</v>
      </c>
      <c r="T33" s="49">
        <f>T32</f>
        <v>-18488</v>
      </c>
      <c r="U33" s="57" t="s">
        <v>6</v>
      </c>
      <c r="V33" s="61">
        <v>0</v>
      </c>
      <c r="W33" s="59">
        <f>T33</f>
        <v>-18488</v>
      </c>
    </row>
    <row r="34" spans="1:23" s="15" customFormat="1" ht="24.75" customHeight="1" thickBot="1" x14ac:dyDescent="0.25">
      <c r="A34" s="114" t="s">
        <v>114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6"/>
      <c r="P34" s="116"/>
      <c r="Q34" s="64">
        <v>2500</v>
      </c>
      <c r="R34" s="64">
        <v>7021</v>
      </c>
      <c r="S34" s="64">
        <f>S24+S29</f>
        <v>501917</v>
      </c>
      <c r="T34" s="64">
        <f>T24+T33</f>
        <v>-56111</v>
      </c>
      <c r="U34" s="50"/>
      <c r="V34" s="61">
        <v>0</v>
      </c>
      <c r="W34" s="65">
        <f>Q34+R34+S34+T34</f>
        <v>455327</v>
      </c>
    </row>
    <row r="35" spans="1:23" s="15" customFormat="1" ht="18" customHeight="1" x14ac:dyDescent="0.2"/>
    <row r="36" spans="1:23" s="15" customFormat="1" ht="12.9" customHeight="1" x14ac:dyDescent="0.2">
      <c r="A36" s="18" t="s">
        <v>29</v>
      </c>
      <c r="H36" s="77" t="s">
        <v>90</v>
      </c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</row>
    <row r="37" spans="1:23" s="15" customFormat="1" ht="11.1" customHeight="1" x14ac:dyDescent="0.2">
      <c r="H37" s="75" t="s">
        <v>30</v>
      </c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38" spans="1:23" s="15" customFormat="1" ht="12.9" customHeight="1" x14ac:dyDescent="0.2">
      <c r="A38" s="18" t="s">
        <v>32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</row>
    <row r="39" spans="1:23" s="15" customFormat="1" ht="9.9" customHeight="1" x14ac:dyDescent="0.2">
      <c r="H39" s="75" t="s">
        <v>30</v>
      </c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</row>
    <row r="40" spans="1:23" s="15" customFormat="1" ht="12.9" customHeight="1" x14ac:dyDescent="0.2">
      <c r="B40" s="16" t="s">
        <v>33</v>
      </c>
    </row>
  </sheetData>
  <mergeCells count="58">
    <mergeCell ref="A33:N33"/>
    <mergeCell ref="O33:P33"/>
    <mergeCell ref="A34:N34"/>
    <mergeCell ref="O34:P34"/>
    <mergeCell ref="H39:S39"/>
    <mergeCell ref="H36:S36"/>
    <mergeCell ref="H37:S37"/>
    <mergeCell ref="H38:S38"/>
    <mergeCell ref="A26:N26"/>
    <mergeCell ref="O26:P26"/>
    <mergeCell ref="A27:N27"/>
    <mergeCell ref="O27:P27"/>
    <mergeCell ref="A28:N28"/>
    <mergeCell ref="O28:P28"/>
    <mergeCell ref="A30:N30"/>
    <mergeCell ref="O30:P30"/>
    <mergeCell ref="A31:N31"/>
    <mergeCell ref="O31:P31"/>
    <mergeCell ref="A32:N32"/>
    <mergeCell ref="O32:P32"/>
    <mergeCell ref="A29:N29"/>
    <mergeCell ref="O29:P29"/>
    <mergeCell ref="H3:W4"/>
    <mergeCell ref="A7:T7"/>
    <mergeCell ref="A8:T8"/>
    <mergeCell ref="A10:N11"/>
    <mergeCell ref="O10:P11"/>
    <mergeCell ref="Q10:U10"/>
    <mergeCell ref="W10:W11"/>
    <mergeCell ref="A12:N12"/>
    <mergeCell ref="O12:P12"/>
    <mergeCell ref="A24:N24"/>
    <mergeCell ref="O24:P24"/>
    <mergeCell ref="V10:V11"/>
    <mergeCell ref="A25:N25"/>
    <mergeCell ref="O25:P25"/>
    <mergeCell ref="A13:N13"/>
    <mergeCell ref="O13:P13"/>
    <mergeCell ref="A14:N14"/>
    <mergeCell ref="O14:P14"/>
    <mergeCell ref="A15:N15"/>
    <mergeCell ref="O15:P15"/>
    <mergeCell ref="A16:N16"/>
    <mergeCell ref="O16:P16"/>
    <mergeCell ref="A17:N17"/>
    <mergeCell ref="O17:P17"/>
    <mergeCell ref="A18:N18"/>
    <mergeCell ref="O18:P18"/>
    <mergeCell ref="A22:N22"/>
    <mergeCell ref="O22:P22"/>
    <mergeCell ref="A23:N23"/>
    <mergeCell ref="O23:P23"/>
    <mergeCell ref="A19:N19"/>
    <mergeCell ref="O19:P19"/>
    <mergeCell ref="A20:N20"/>
    <mergeCell ref="O20:P20"/>
    <mergeCell ref="A21:N21"/>
    <mergeCell ref="O21:P21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ОПиУ</vt:lpstr>
      <vt:lpstr>ОДДС</vt:lpstr>
      <vt:lpstr>ОСК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Spectre</cp:lastModifiedBy>
  <cp:lastPrinted>2024-05-04T05:29:01Z</cp:lastPrinted>
  <dcterms:created xsi:type="dcterms:W3CDTF">2023-12-12T10:50:52Z</dcterms:created>
  <dcterms:modified xsi:type="dcterms:W3CDTF">2025-08-21T08:46:51Z</dcterms:modified>
</cp:coreProperties>
</file>