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.Yerbolatov\Desktop\АстанаГаз\АГ\Фин.отчетность\Фин отчетность 2025\Фин отч 2 кв 2025 год\"/>
    </mc:Choice>
  </mc:AlternateContent>
  <bookViews>
    <workbookView xWindow="0" yWindow="0" windowWidth="28800" windowHeight="11775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4" l="1"/>
  <c r="E29" i="1" l="1"/>
  <c r="D21" i="1"/>
  <c r="E21" i="1" l="1"/>
  <c r="E25" i="3" l="1"/>
  <c r="D25" i="3"/>
  <c r="F14" i="4" l="1"/>
  <c r="F12" i="4" l="1"/>
  <c r="E15" i="3"/>
  <c r="F13" i="4" l="1"/>
  <c r="D15" i="3"/>
  <c r="E8" i="2"/>
  <c r="E13" i="2" s="1"/>
  <c r="E18" i="2" s="1"/>
  <c r="D41" i="1"/>
  <c r="E20" i="3" l="1"/>
  <c r="E26" i="3" s="1"/>
  <c r="E28" i="3" s="1"/>
  <c r="D20" i="3"/>
  <c r="D26" i="3" s="1"/>
  <c r="D28" i="3" s="1"/>
  <c r="F5" i="4" l="1"/>
  <c r="F11" i="4"/>
  <c r="F10" i="4"/>
  <c r="E8" i="4"/>
  <c r="F7" i="4"/>
  <c r="F6" i="4"/>
  <c r="E21" i="2"/>
  <c r="E22" i="2" s="1"/>
  <c r="D8" i="2"/>
  <c r="E41" i="1"/>
  <c r="E34" i="1"/>
  <c r="D34" i="1"/>
  <c r="D29" i="1"/>
  <c r="E12" i="1"/>
  <c r="E22" i="1" s="1"/>
  <c r="D12" i="1"/>
  <c r="F8" i="4" l="1"/>
  <c r="E9" i="4"/>
  <c r="F9" i="4" s="1"/>
  <c r="E42" i="1"/>
  <c r="D42" i="1"/>
  <c r="D13" i="2"/>
  <c r="D18" i="2" s="1"/>
  <c r="D21" i="2" s="1"/>
  <c r="D22" i="2" s="1"/>
  <c r="D22" i="1"/>
</calcChain>
</file>

<file path=xl/sharedStrings.xml><?xml version="1.0" encoding="utf-8"?>
<sst xmlns="http://schemas.openxmlformats.org/spreadsheetml/2006/main" count="125" uniqueCount="90">
  <si>
    <t>В тысячах тенге</t>
  </si>
  <si>
    <t>Прим.</t>
  </si>
  <si>
    <t>Активы</t>
  </si>
  <si>
    <t>Внеоборотные активы</t>
  </si>
  <si>
    <t>Основные средства</t>
  </si>
  <si>
    <t>Нематериальные активы</t>
  </si>
  <si>
    <t>Предоплата по корпоративному подоходному налогу</t>
  </si>
  <si>
    <t>НДС к возмещению</t>
  </si>
  <si>
    <t xml:space="preserve"> </t>
  </si>
  <si>
    <t>Оборотные активы</t>
  </si>
  <si>
    <t>Денежные средства и их эквиваленты</t>
  </si>
  <si>
    <t>Итого активы</t>
  </si>
  <si>
    <t>Капитал и обязательства</t>
  </si>
  <si>
    <t>Капитал</t>
  </si>
  <si>
    <t>Уставный капитал</t>
  </si>
  <si>
    <t>Дополнительно оплаченный капитал</t>
  </si>
  <si>
    <t>Накопленный убыток</t>
  </si>
  <si>
    <t>Итого капитал</t>
  </si>
  <si>
    <t>Долгосрочные обязательства</t>
  </si>
  <si>
    <t>Обязательства по облигациям и займы</t>
  </si>
  <si>
    <t>Обязательство по ликвидации газопроводов и восстановлению участка</t>
  </si>
  <si>
    <r>
      <t>Краткосрочные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обязательства</t>
    </r>
  </si>
  <si>
    <t>Кредиторская задолженность</t>
  </si>
  <si>
    <t>Прочие налоги к уплате</t>
  </si>
  <si>
    <t>Прочие краткосрочные обязательства</t>
  </si>
  <si>
    <t>Итого капитал и обязательства</t>
  </si>
  <si>
    <t>Балансовая стоимость одной акции, тенге</t>
  </si>
  <si>
    <t>Главный бухгалтер</t>
  </si>
  <si>
    <t>Алтыбаева Т.К.</t>
  </si>
  <si>
    <t>Выручка от аренды</t>
  </si>
  <si>
    <t>Себестоимость аренды</t>
  </si>
  <si>
    <t>Валовый доход</t>
  </si>
  <si>
    <t>Прочие операционные доходы/(убытки), нетто</t>
  </si>
  <si>
    <t>Общие и административные расходы</t>
  </si>
  <si>
    <t>Доход от курсовой разницы, нетто</t>
  </si>
  <si>
    <t>Финансовые доходы</t>
  </si>
  <si>
    <t>Финансовые расходы</t>
  </si>
  <si>
    <t>Расходы по подоходному налогу</t>
  </si>
  <si>
    <t>Чистый убыток за период</t>
  </si>
  <si>
    <t>Итого совокупный убыток за период, за вычетом налогов</t>
  </si>
  <si>
    <t>Денежные потоки от операционной деятельности</t>
  </si>
  <si>
    <t>Полученные проценты</t>
  </si>
  <si>
    <t>Поступления от аренды</t>
  </si>
  <si>
    <t>Прочие поступления</t>
  </si>
  <si>
    <t>Платежи поставщикам за товары и услуги</t>
  </si>
  <si>
    <t>Выплаты по заработной плате</t>
  </si>
  <si>
    <t>Платежи по налогам и другим обязательным платежам</t>
  </si>
  <si>
    <t>Платежи по социальным отчислениям и ОПВ</t>
  </si>
  <si>
    <t xml:space="preserve">Прочие выплаты </t>
  </si>
  <si>
    <t>Чистые денежные потоки от операционной деятельности</t>
  </si>
  <si>
    <t>Денежные потоки от инвестиционной деятельности</t>
  </si>
  <si>
    <t>Приобретение основных средств</t>
  </si>
  <si>
    <t>Чистые денежные потоки, использованные в инвестиционной деятельности</t>
  </si>
  <si>
    <t>Акционерный капитал</t>
  </si>
  <si>
    <t>Дополни­тельный оплаченный капитал</t>
  </si>
  <si>
    <t>Итого</t>
  </si>
  <si>
    <t>−</t>
  </si>
  <si>
    <t>Итого совокупный убыток за период</t>
  </si>
  <si>
    <t>Денежные потоки от финасовой деятельности</t>
  </si>
  <si>
    <t>Погашение займов</t>
  </si>
  <si>
    <t>Прочие операционные убытки</t>
  </si>
  <si>
    <t>Предоплата по прочим налогам</t>
  </si>
  <si>
    <t>Выплата по процентов займу</t>
  </si>
  <si>
    <t>Чистое поступления денежных  средств от финансовой деятельности</t>
  </si>
  <si>
    <t>Денежные средства и их эквиваленты, на начало периода</t>
  </si>
  <si>
    <t>Денежные средства и их эквиваленты, на конец периода</t>
  </si>
  <si>
    <t>Чистая прибыль на акцию в тенге</t>
  </si>
  <si>
    <t>Чистое изменения денежных  средств и их эквивалентов</t>
  </si>
  <si>
    <t>ОТЧЁТ О ФИНАНСОВОМ ПОЛОЖЕНИИ АО "АстанаГаз КМГ"</t>
  </si>
  <si>
    <t>Торговая дебиторская задолженность</t>
  </si>
  <si>
    <t>Председатель Правления (Генеральный директор)</t>
  </si>
  <si>
    <t>Прочие активы</t>
  </si>
  <si>
    <t>Отчет о совокупном доходе АО "АстанаГаз КМГ"</t>
  </si>
  <si>
    <t>Отчет о движении денежных средств АО "АстанаГаз КМГ"</t>
  </si>
  <si>
    <t>Отчет об изменениях в собственном капитале АО "АстанаГаз КМГ"</t>
  </si>
  <si>
    <t>Прибыль от операционной деятельности</t>
  </si>
  <si>
    <t xml:space="preserve">Прибыль до налогообложения </t>
  </si>
  <si>
    <t>Размещение банковских вкладов</t>
  </si>
  <si>
    <t>На 1 января 2024 года</t>
  </si>
  <si>
    <t>Авансы выданные</t>
  </si>
  <si>
    <t>31 декабря 2024 года</t>
  </si>
  <si>
    <t>На 1 января 2025 года</t>
  </si>
  <si>
    <t>По состоянию на 30 июня 2025 года</t>
  </si>
  <si>
    <t>30 июня 2025 года</t>
  </si>
  <si>
    <t>Жолаев Ш.С.</t>
  </si>
  <si>
    <t>Отчет о прибыли или убытке и прочем совокупном доходе за период, закончившийся 30 июня 2025 года</t>
  </si>
  <si>
    <t>отчет о движении денежных средств за период, закончившийся 30 июня 2025 года</t>
  </si>
  <si>
    <t>Отчет об изменениях в собственном капитале за период, закончившийся 30 июня 2025 года</t>
  </si>
  <si>
    <t>На 30 июня 2024 года</t>
  </si>
  <si>
    <t>На 30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</si>
</sst>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₸_-;\-* #,##0.00\ _₸_-;_-* &quot;-&quot;??\ _₸_-;_-@_-"/>
    <numFmt numFmtId="164" formatCode="_-* #,##0.000\ _₸_-;\-* #,##0.000\ _₸_-;_-* &quot;-&quot;??\ _₸_-;_-@_-"/>
    <numFmt numFmtId="165" formatCode="_-* #,##0\ _₸_-;\-* #,##0\ _₸_-;_-* &quot;-&quot;??\ _₸_-;_-@_-"/>
  </numFmts>
  <fonts count="12" x14ac:knownFonts="1">
    <font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Border="1"/>
    <xf numFmtId="0" fontId="2" fillId="0" borderId="0" xfId="0" applyFont="1" applyFill="1" applyBorder="1" applyAlignment="1">
      <alignment vertical="center" wrapText="1"/>
    </xf>
    <xf numFmtId="0" fontId="4" fillId="0" borderId="0" xfId="0" applyFont="1" applyBorder="1"/>
    <xf numFmtId="43" fontId="2" fillId="0" borderId="0" xfId="1" applyFont="1" applyFill="1" applyBorder="1"/>
    <xf numFmtId="43" fontId="4" fillId="0" borderId="0" xfId="1" applyFont="1" applyFill="1" applyBorder="1"/>
    <xf numFmtId="0" fontId="4" fillId="0" borderId="0" xfId="0" applyFont="1" applyAlignment="1">
      <alignment horizontal="justify" vertical="center" wrapText="1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3" fontId="0" fillId="0" borderId="0" xfId="0" applyNumberFormat="1"/>
    <xf numFmtId="43" fontId="2" fillId="0" borderId="1" xfId="1" applyFont="1" applyFill="1" applyBorder="1"/>
    <xf numFmtId="43" fontId="4" fillId="0" borderId="1" xfId="1" applyFont="1" applyFill="1" applyBorder="1"/>
    <xf numFmtId="0" fontId="4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/>
    <xf numFmtId="0" fontId="9" fillId="0" borderId="0" xfId="0" applyFont="1" applyFill="1" applyBorder="1" applyAlignment="1">
      <alignment vertical="center" wrapText="1"/>
    </xf>
    <xf numFmtId="43" fontId="10" fillId="0" borderId="0" xfId="1" applyFont="1" applyFill="1" applyBorder="1"/>
    <xf numFmtId="43" fontId="8" fillId="0" borderId="0" xfId="1" applyFont="1" applyFill="1" applyBorder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165" fontId="2" fillId="0" borderId="1" xfId="1" applyNumberFormat="1" applyFont="1" applyBorder="1"/>
    <xf numFmtId="165" fontId="4" fillId="0" borderId="1" xfId="1" applyNumberFormat="1" applyFont="1" applyBorder="1"/>
    <xf numFmtId="165" fontId="2" fillId="0" borderId="1" xfId="0" applyNumberFormat="1" applyFont="1" applyBorder="1" applyAlignment="1">
      <alignment vertical="center" wrapText="1"/>
    </xf>
    <xf numFmtId="165" fontId="2" fillId="0" borderId="1" xfId="1" applyNumberFormat="1" applyFont="1" applyBorder="1" applyAlignment="1">
      <alignment horizontal="center"/>
    </xf>
    <xf numFmtId="165" fontId="4" fillId="0" borderId="1" xfId="0" applyNumberFormat="1" applyFont="1" applyBorder="1" applyAlignment="1">
      <alignment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vertical="center" wrapText="1"/>
    </xf>
    <xf numFmtId="165" fontId="4" fillId="0" borderId="1" xfId="1" applyNumberFormat="1" applyFont="1" applyBorder="1" applyAlignment="1">
      <alignment wrapText="1"/>
    </xf>
    <xf numFmtId="165" fontId="4" fillId="0" borderId="1" xfId="1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165" fontId="4" fillId="0" borderId="1" xfId="1" applyNumberFormat="1" applyFont="1" applyBorder="1" applyAlignment="1">
      <alignment vertical="center" wrapText="1"/>
    </xf>
    <xf numFmtId="165" fontId="2" fillId="0" borderId="1" xfId="1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165" fontId="7" fillId="0" borderId="1" xfId="0" applyNumberFormat="1" applyFont="1" applyBorder="1" applyAlignment="1">
      <alignment vertical="center" wrapText="1"/>
    </xf>
    <xf numFmtId="165" fontId="2" fillId="0" borderId="1" xfId="1" applyNumberFormat="1" applyFont="1" applyFill="1" applyBorder="1"/>
    <xf numFmtId="165" fontId="4" fillId="0" borderId="1" xfId="1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0"/>
  <sheetViews>
    <sheetView tabSelected="1" workbookViewId="0">
      <selection activeCell="E45" sqref="E45"/>
    </sheetView>
  </sheetViews>
  <sheetFormatPr defaultRowHeight="14.25" x14ac:dyDescent="0.2"/>
  <cols>
    <col min="2" max="2" width="18.375" bestFit="1" customWidth="1"/>
    <col min="3" max="3" width="6.25" bestFit="1" customWidth="1"/>
    <col min="4" max="4" width="16.625" bestFit="1" customWidth="1"/>
    <col min="5" max="5" width="17.75" bestFit="1" customWidth="1"/>
    <col min="6" max="6" width="8.75" bestFit="1" customWidth="1"/>
  </cols>
  <sheetData>
    <row r="2" spans="2:5" x14ac:dyDescent="0.2">
      <c r="B2" s="55" t="s">
        <v>68</v>
      </c>
      <c r="C2" s="55"/>
      <c r="D2" s="55"/>
      <c r="E2" s="55"/>
    </row>
    <row r="3" spans="2:5" x14ac:dyDescent="0.2">
      <c r="B3" s="55" t="s">
        <v>82</v>
      </c>
      <c r="C3" s="55"/>
      <c r="D3" s="55"/>
      <c r="E3" s="55"/>
    </row>
    <row r="4" spans="2:5" x14ac:dyDescent="0.2">
      <c r="B4" s="1" t="s">
        <v>0</v>
      </c>
      <c r="C4" s="2" t="s">
        <v>1</v>
      </c>
      <c r="D4" s="3" t="s">
        <v>83</v>
      </c>
      <c r="E4" s="4" t="s">
        <v>80</v>
      </c>
    </row>
    <row r="5" spans="2:5" x14ac:dyDescent="0.2">
      <c r="B5" s="5" t="s">
        <v>2</v>
      </c>
      <c r="C5" s="6"/>
      <c r="D5" s="5"/>
      <c r="E5" s="7"/>
    </row>
    <row r="6" spans="2:5" x14ac:dyDescent="0.2">
      <c r="B6" s="5" t="s">
        <v>3</v>
      </c>
      <c r="C6" s="6"/>
      <c r="D6" s="5"/>
      <c r="E6" s="7"/>
    </row>
    <row r="7" spans="2:5" x14ac:dyDescent="0.2">
      <c r="B7" s="7" t="s">
        <v>4</v>
      </c>
      <c r="C7" s="6">
        <v>5</v>
      </c>
      <c r="D7" s="35">
        <v>207129084</v>
      </c>
      <c r="E7" s="36">
        <v>212224694</v>
      </c>
    </row>
    <row r="8" spans="2:5" x14ac:dyDescent="0.2">
      <c r="B8" s="7" t="s">
        <v>5</v>
      </c>
      <c r="C8" s="6"/>
      <c r="D8" s="35">
        <v>969</v>
      </c>
      <c r="E8" s="36">
        <v>1550</v>
      </c>
    </row>
    <row r="9" spans="2:5" ht="38.25" x14ac:dyDescent="0.2">
      <c r="B9" s="7" t="s">
        <v>6</v>
      </c>
      <c r="C9" s="6"/>
      <c r="D9" s="35">
        <v>257919</v>
      </c>
      <c r="E9" s="36">
        <v>256248</v>
      </c>
    </row>
    <row r="10" spans="2:5" x14ac:dyDescent="0.2">
      <c r="B10" s="7" t="s">
        <v>79</v>
      </c>
      <c r="C10" s="6"/>
      <c r="D10" s="35">
        <v>62899</v>
      </c>
      <c r="E10" s="36">
        <v>622942</v>
      </c>
    </row>
    <row r="11" spans="2:5" x14ac:dyDescent="0.2">
      <c r="B11" s="7" t="s">
        <v>7</v>
      </c>
      <c r="C11" s="6">
        <v>6</v>
      </c>
      <c r="D11" s="35">
        <v>6503067</v>
      </c>
      <c r="E11" s="36">
        <v>8403472</v>
      </c>
    </row>
    <row r="12" spans="2:5" x14ac:dyDescent="0.2">
      <c r="B12" s="7"/>
      <c r="C12" s="6"/>
      <c r="D12" s="35">
        <f>SUM(D7:D11)</f>
        <v>213953938</v>
      </c>
      <c r="E12" s="36">
        <f>SUM(E7:E11)</f>
        <v>221508906</v>
      </c>
    </row>
    <row r="13" spans="2:5" x14ac:dyDescent="0.2">
      <c r="B13" s="7" t="s">
        <v>8</v>
      </c>
      <c r="C13" s="6"/>
      <c r="D13" s="37"/>
      <c r="E13" s="36"/>
    </row>
    <row r="14" spans="2:5" x14ac:dyDescent="0.2">
      <c r="B14" s="5" t="s">
        <v>9</v>
      </c>
      <c r="C14" s="6"/>
      <c r="D14" s="37"/>
      <c r="E14" s="36"/>
    </row>
    <row r="15" spans="2:5" ht="25.5" x14ac:dyDescent="0.2">
      <c r="B15" s="7" t="s">
        <v>61</v>
      </c>
      <c r="C15" s="6"/>
      <c r="D15" s="38">
        <v>0</v>
      </c>
      <c r="E15" s="36">
        <v>40467</v>
      </c>
    </row>
    <row r="16" spans="2:5" x14ac:dyDescent="0.2">
      <c r="B16" s="7" t="s">
        <v>7</v>
      </c>
      <c r="C16" s="6">
        <v>6</v>
      </c>
      <c r="D16" s="35">
        <v>3985320</v>
      </c>
      <c r="E16" s="36">
        <v>4001161</v>
      </c>
    </row>
    <row r="17" spans="2:5" ht="25.5" x14ac:dyDescent="0.2">
      <c r="B17" s="7" t="s">
        <v>69</v>
      </c>
      <c r="C17" s="6"/>
      <c r="D17" s="35">
        <v>16057991</v>
      </c>
      <c r="E17" s="36">
        <v>0</v>
      </c>
    </row>
    <row r="18" spans="2:5" x14ac:dyDescent="0.2">
      <c r="B18" s="7" t="s">
        <v>79</v>
      </c>
      <c r="C18" s="6"/>
      <c r="D18" s="35">
        <v>3126</v>
      </c>
      <c r="E18" s="36">
        <v>49</v>
      </c>
    </row>
    <row r="19" spans="2:5" ht="25.5" x14ac:dyDescent="0.2">
      <c r="B19" s="7" t="s">
        <v>10</v>
      </c>
      <c r="C19" s="6">
        <v>7</v>
      </c>
      <c r="D19" s="35">
        <v>18226886</v>
      </c>
      <c r="E19" s="36">
        <v>16569186</v>
      </c>
    </row>
    <row r="20" spans="2:5" x14ac:dyDescent="0.2">
      <c r="B20" s="7" t="s">
        <v>71</v>
      </c>
      <c r="C20" s="6"/>
      <c r="D20" s="35">
        <v>52</v>
      </c>
      <c r="E20" s="36">
        <v>2740</v>
      </c>
    </row>
    <row r="21" spans="2:5" x14ac:dyDescent="0.2">
      <c r="B21" s="5"/>
      <c r="C21" s="2"/>
      <c r="D21" s="35">
        <f>SUM(D15:D20)</f>
        <v>38273375</v>
      </c>
      <c r="E21" s="35">
        <f>SUM(E15:E20)</f>
        <v>20613603</v>
      </c>
    </row>
    <row r="22" spans="2:5" x14ac:dyDescent="0.2">
      <c r="B22" s="5" t="s">
        <v>11</v>
      </c>
      <c r="C22" s="2"/>
      <c r="D22" s="35">
        <f>D12+D21</f>
        <v>252227313</v>
      </c>
      <c r="E22" s="36">
        <f>E12+E21</f>
        <v>242122509</v>
      </c>
    </row>
    <row r="23" spans="2:5" x14ac:dyDescent="0.2">
      <c r="B23" s="5" t="s">
        <v>8</v>
      </c>
      <c r="C23" s="2"/>
      <c r="D23" s="37"/>
      <c r="E23" s="36"/>
    </row>
    <row r="24" spans="2:5" ht="25.5" x14ac:dyDescent="0.2">
      <c r="B24" s="5" t="s">
        <v>12</v>
      </c>
      <c r="C24" s="2"/>
      <c r="D24" s="37"/>
      <c r="E24" s="36"/>
    </row>
    <row r="25" spans="2:5" x14ac:dyDescent="0.2">
      <c r="B25" s="5" t="s">
        <v>13</v>
      </c>
      <c r="C25" s="2"/>
      <c r="D25" s="37"/>
      <c r="E25" s="36"/>
    </row>
    <row r="26" spans="2:5" x14ac:dyDescent="0.2">
      <c r="B26" s="7" t="s">
        <v>14</v>
      </c>
      <c r="C26" s="6">
        <v>8</v>
      </c>
      <c r="D26" s="35">
        <v>84911556</v>
      </c>
      <c r="E26" s="36">
        <v>84911556</v>
      </c>
    </row>
    <row r="27" spans="2:5" ht="25.5" x14ac:dyDescent="0.2">
      <c r="B27" s="7" t="s">
        <v>15</v>
      </c>
      <c r="C27" s="6"/>
      <c r="D27" s="35">
        <v>68597</v>
      </c>
      <c r="E27" s="36">
        <v>68597</v>
      </c>
    </row>
    <row r="28" spans="2:5" x14ac:dyDescent="0.2">
      <c r="B28" s="7" t="s">
        <v>16</v>
      </c>
      <c r="C28" s="6"/>
      <c r="D28" s="35">
        <v>-27487608</v>
      </c>
      <c r="E28" s="36">
        <v>-29880906</v>
      </c>
    </row>
    <row r="29" spans="2:5" x14ac:dyDescent="0.2">
      <c r="B29" s="5" t="s">
        <v>17</v>
      </c>
      <c r="C29" s="6"/>
      <c r="D29" s="35">
        <f>SUM(D26:D28)</f>
        <v>57492545</v>
      </c>
      <c r="E29" s="36">
        <f>SUM(E26:E28)</f>
        <v>55099247</v>
      </c>
    </row>
    <row r="30" spans="2:5" x14ac:dyDescent="0.2">
      <c r="B30" s="7" t="s">
        <v>8</v>
      </c>
      <c r="C30" s="6"/>
      <c r="D30" s="37"/>
      <c r="E30" s="36"/>
    </row>
    <row r="31" spans="2:5" ht="25.5" x14ac:dyDescent="0.2">
      <c r="B31" s="5" t="s">
        <v>18</v>
      </c>
      <c r="C31" s="6"/>
      <c r="D31" s="37"/>
      <c r="E31" s="36"/>
    </row>
    <row r="32" spans="2:5" ht="25.5" x14ac:dyDescent="0.2">
      <c r="B32" s="7" t="s">
        <v>19</v>
      </c>
      <c r="C32" s="6">
        <v>9</v>
      </c>
      <c r="D32" s="35">
        <v>156508409</v>
      </c>
      <c r="E32" s="36">
        <v>148106483</v>
      </c>
    </row>
    <row r="33" spans="2:6" ht="51" x14ac:dyDescent="0.2">
      <c r="B33" s="7" t="s">
        <v>20</v>
      </c>
      <c r="C33" s="6">
        <v>10</v>
      </c>
      <c r="D33" s="35">
        <v>7660689</v>
      </c>
      <c r="E33" s="36">
        <v>8505699</v>
      </c>
    </row>
    <row r="34" spans="2:6" x14ac:dyDescent="0.2">
      <c r="B34" s="5"/>
      <c r="C34" s="6"/>
      <c r="D34" s="35">
        <f>SUM(D32:D33)</f>
        <v>164169098</v>
      </c>
      <c r="E34" s="36">
        <f>SUM(E32:E33)</f>
        <v>156612182</v>
      </c>
    </row>
    <row r="35" spans="2:6" x14ac:dyDescent="0.2">
      <c r="B35" s="7"/>
      <c r="C35" s="6"/>
      <c r="D35" s="37"/>
      <c r="E35" s="39"/>
    </row>
    <row r="36" spans="2:6" ht="25.5" x14ac:dyDescent="0.2">
      <c r="B36" s="5" t="s">
        <v>21</v>
      </c>
      <c r="C36" s="6"/>
      <c r="D36" s="37"/>
      <c r="E36" s="39"/>
    </row>
    <row r="37" spans="2:6" ht="25.5" x14ac:dyDescent="0.2">
      <c r="B37" s="7" t="s">
        <v>19</v>
      </c>
      <c r="C37" s="6">
        <v>9</v>
      </c>
      <c r="D37" s="35">
        <v>30274412</v>
      </c>
      <c r="E37" s="36">
        <v>30274412</v>
      </c>
    </row>
    <row r="38" spans="2:6" ht="25.5" x14ac:dyDescent="0.2">
      <c r="B38" s="7" t="s">
        <v>22</v>
      </c>
      <c r="C38" s="6"/>
      <c r="D38" s="35">
        <v>28897</v>
      </c>
      <c r="E38" s="36">
        <v>3607</v>
      </c>
    </row>
    <row r="39" spans="2:6" x14ac:dyDescent="0.2">
      <c r="B39" s="7" t="s">
        <v>23</v>
      </c>
      <c r="C39" s="6"/>
      <c r="D39" s="35">
        <v>0</v>
      </c>
      <c r="E39" s="36">
        <v>0</v>
      </c>
    </row>
    <row r="40" spans="2:6" ht="25.5" x14ac:dyDescent="0.2">
      <c r="B40" s="7" t="s">
        <v>24</v>
      </c>
      <c r="C40" s="6"/>
      <c r="D40" s="35">
        <v>262361</v>
      </c>
      <c r="E40" s="36">
        <v>133061</v>
      </c>
    </row>
    <row r="41" spans="2:6" x14ac:dyDescent="0.2">
      <c r="B41" s="5"/>
      <c r="C41" s="2"/>
      <c r="D41" s="35">
        <f>SUM(D37:D40)</f>
        <v>30565670</v>
      </c>
      <c r="E41" s="36">
        <f>SUM(E37:E40)</f>
        <v>30411080</v>
      </c>
    </row>
    <row r="42" spans="2:6" ht="25.5" x14ac:dyDescent="0.2">
      <c r="B42" s="5" t="s">
        <v>25</v>
      </c>
      <c r="C42" s="2"/>
      <c r="D42" s="35">
        <f>D29+D34+D41</f>
        <v>252227313</v>
      </c>
      <c r="E42" s="36">
        <f>E29+E34+E41</f>
        <v>242122509</v>
      </c>
    </row>
    <row r="43" spans="2:6" ht="25.5" x14ac:dyDescent="0.2">
      <c r="B43" s="8" t="s">
        <v>26</v>
      </c>
      <c r="C43" s="9"/>
      <c r="D43" s="33">
        <v>1.3540000000000001</v>
      </c>
      <c r="E43" s="34">
        <v>1.298</v>
      </c>
    </row>
    <row r="44" spans="2:6" x14ac:dyDescent="0.2">
      <c r="B44" s="10"/>
      <c r="C44" s="11"/>
      <c r="D44" s="12"/>
      <c r="E44" s="13"/>
    </row>
    <row r="45" spans="2:6" ht="25.5" x14ac:dyDescent="0.2">
      <c r="B45" s="14" t="s">
        <v>70</v>
      </c>
      <c r="C45" s="15"/>
      <c r="D45" s="15"/>
      <c r="E45" s="29" t="s">
        <v>84</v>
      </c>
      <c r="F45" s="29"/>
    </row>
    <row r="46" spans="2:6" ht="15" thickBot="1" x14ac:dyDescent="0.25">
      <c r="B46" s="14"/>
      <c r="C46" s="15"/>
      <c r="D46" s="15"/>
      <c r="E46" s="21"/>
      <c r="F46" s="21"/>
    </row>
    <row r="47" spans="2:6" x14ac:dyDescent="0.2">
      <c r="B47" s="14"/>
      <c r="C47" s="15"/>
      <c r="D47" s="15"/>
      <c r="E47" s="16"/>
      <c r="F47" s="16"/>
    </row>
    <row r="48" spans="2:6" x14ac:dyDescent="0.2">
      <c r="B48" s="14"/>
      <c r="C48" s="15"/>
      <c r="D48" s="15"/>
      <c r="E48" s="30"/>
      <c r="F48" s="30"/>
    </row>
    <row r="49" spans="2:6" ht="15" thickBot="1" x14ac:dyDescent="0.25">
      <c r="B49" s="14" t="s">
        <v>27</v>
      </c>
      <c r="C49" s="15"/>
      <c r="D49" s="15"/>
      <c r="E49" s="17"/>
      <c r="F49" s="17"/>
    </row>
    <row r="50" spans="2:6" x14ac:dyDescent="0.2">
      <c r="B50" s="14"/>
      <c r="C50" s="15"/>
      <c r="D50" s="15"/>
      <c r="E50" s="16" t="s">
        <v>28</v>
      </c>
      <c r="F50" s="16"/>
    </row>
  </sheetData>
  <mergeCells count="2">
    <mergeCell ref="B2:E2"/>
    <mergeCell ref="B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0"/>
  <sheetViews>
    <sheetView workbookViewId="0">
      <selection activeCell="F25" sqref="F25"/>
    </sheetView>
  </sheetViews>
  <sheetFormatPr defaultColWidth="9.75" defaultRowHeight="14.25" x14ac:dyDescent="0.2"/>
  <cols>
    <col min="2" max="3" width="16.5" customWidth="1"/>
    <col min="4" max="5" width="13.375" bestFit="1" customWidth="1"/>
    <col min="6" max="6" width="12.75" bestFit="1" customWidth="1"/>
  </cols>
  <sheetData>
    <row r="2" spans="2:5" ht="15" x14ac:dyDescent="0.25">
      <c r="B2" s="57" t="s">
        <v>72</v>
      </c>
      <c r="C2" s="57"/>
      <c r="D2" s="57"/>
      <c r="E2" s="57"/>
    </row>
    <row r="3" spans="2:5" ht="26.25" customHeight="1" x14ac:dyDescent="0.2">
      <c r="B3" s="56" t="s">
        <v>85</v>
      </c>
      <c r="C3" s="56"/>
      <c r="D3" s="56"/>
      <c r="E3" s="56"/>
    </row>
    <row r="4" spans="2:5" x14ac:dyDescent="0.2">
      <c r="B4" s="1"/>
      <c r="C4" s="56"/>
      <c r="D4" s="3">
        <v>2025</v>
      </c>
      <c r="E4" s="4">
        <v>2024</v>
      </c>
    </row>
    <row r="5" spans="2:5" x14ac:dyDescent="0.2">
      <c r="B5" s="1" t="s">
        <v>0</v>
      </c>
      <c r="C5" s="56"/>
      <c r="D5" s="56"/>
      <c r="E5" s="56"/>
    </row>
    <row r="6" spans="2:5" x14ac:dyDescent="0.2">
      <c r="B6" s="7" t="s">
        <v>29</v>
      </c>
      <c r="C6" s="6">
        <v>11</v>
      </c>
      <c r="D6" s="40">
        <v>16671607</v>
      </c>
      <c r="E6" s="41">
        <v>16737505</v>
      </c>
    </row>
    <row r="7" spans="2:5" ht="25.5" x14ac:dyDescent="0.2">
      <c r="B7" s="7" t="s">
        <v>30</v>
      </c>
      <c r="C7" s="6">
        <v>12</v>
      </c>
      <c r="D7" s="40">
        <v>-5995076</v>
      </c>
      <c r="E7" s="41">
        <v>-6185904</v>
      </c>
    </row>
    <row r="8" spans="2:5" x14ac:dyDescent="0.2">
      <c r="B8" s="5" t="s">
        <v>31</v>
      </c>
      <c r="C8" s="32"/>
      <c r="D8" s="40">
        <f>D6+D7</f>
        <v>10676531</v>
      </c>
      <c r="E8" s="40">
        <f>E6+E7</f>
        <v>10551601</v>
      </c>
    </row>
    <row r="9" spans="2:5" x14ac:dyDescent="0.2">
      <c r="B9" s="5"/>
      <c r="C9" s="32"/>
      <c r="D9" s="40"/>
      <c r="E9" s="42"/>
    </row>
    <row r="10" spans="2:5" ht="51" x14ac:dyDescent="0.2">
      <c r="B10" s="7" t="s">
        <v>32</v>
      </c>
      <c r="C10" s="6"/>
      <c r="D10" s="35">
        <v>3</v>
      </c>
      <c r="E10" s="36">
        <v>2</v>
      </c>
    </row>
    <row r="11" spans="2:5" ht="38.25" x14ac:dyDescent="0.2">
      <c r="B11" s="7" t="s">
        <v>33</v>
      </c>
      <c r="C11" s="6">
        <v>13</v>
      </c>
      <c r="D11" s="35">
        <v>-515018</v>
      </c>
      <c r="E11" s="36">
        <v>-349812</v>
      </c>
    </row>
    <row r="12" spans="2:5" ht="38.25" x14ac:dyDescent="0.2">
      <c r="B12" s="7" t="s">
        <v>60</v>
      </c>
      <c r="C12" s="6"/>
      <c r="D12" s="35">
        <v>0</v>
      </c>
      <c r="E12" s="36">
        <v>0</v>
      </c>
    </row>
    <row r="13" spans="2:5" ht="38.25" x14ac:dyDescent="0.2">
      <c r="B13" s="5" t="s">
        <v>75</v>
      </c>
      <c r="C13" s="6"/>
      <c r="D13" s="35">
        <f>D8+D10+D11+D12</f>
        <v>10161516</v>
      </c>
      <c r="E13" s="35">
        <f>E8+E10+E11+E12</f>
        <v>10201791</v>
      </c>
    </row>
    <row r="14" spans="2:5" x14ac:dyDescent="0.2">
      <c r="B14" s="5" t="s">
        <v>8</v>
      </c>
      <c r="C14" s="6"/>
      <c r="D14" s="35"/>
      <c r="E14" s="36"/>
    </row>
    <row r="15" spans="2:5" ht="25.5" x14ac:dyDescent="0.2">
      <c r="B15" s="7" t="s">
        <v>34</v>
      </c>
      <c r="C15" s="6"/>
      <c r="D15" s="35">
        <v>0</v>
      </c>
      <c r="E15" s="36">
        <v>0</v>
      </c>
    </row>
    <row r="16" spans="2:5" x14ac:dyDescent="0.2">
      <c r="B16" s="7" t="s">
        <v>35</v>
      </c>
      <c r="C16" s="6">
        <v>7</v>
      </c>
      <c r="D16" s="35">
        <v>1091439</v>
      </c>
      <c r="E16" s="36">
        <v>806245</v>
      </c>
    </row>
    <row r="17" spans="2:6" x14ac:dyDescent="0.2">
      <c r="B17" s="7" t="s">
        <v>36</v>
      </c>
      <c r="C17" s="6">
        <v>14</v>
      </c>
      <c r="D17" s="35">
        <v>-8859657</v>
      </c>
      <c r="E17" s="36">
        <v>-9355920</v>
      </c>
    </row>
    <row r="18" spans="2:6" ht="25.5" x14ac:dyDescent="0.2">
      <c r="B18" s="5" t="s">
        <v>76</v>
      </c>
      <c r="C18" s="6"/>
      <c r="D18" s="35">
        <f>SUM(D15:D17)+D13</f>
        <v>2393298</v>
      </c>
      <c r="E18" s="35">
        <f>SUM(E15:E17)+E13</f>
        <v>1652116</v>
      </c>
      <c r="F18" s="18"/>
    </row>
    <row r="19" spans="2:6" x14ac:dyDescent="0.2">
      <c r="B19" s="5" t="s">
        <v>8</v>
      </c>
      <c r="C19" s="6"/>
      <c r="D19" s="35"/>
      <c r="E19" s="36"/>
    </row>
    <row r="20" spans="2:6" ht="25.5" x14ac:dyDescent="0.2">
      <c r="B20" s="7" t="s">
        <v>37</v>
      </c>
      <c r="C20" s="6">
        <v>15</v>
      </c>
      <c r="D20" s="35">
        <v>0</v>
      </c>
      <c r="E20" s="36"/>
    </row>
    <row r="21" spans="2:6" ht="25.5" x14ac:dyDescent="0.2">
      <c r="B21" s="5" t="s">
        <v>38</v>
      </c>
      <c r="C21" s="6"/>
      <c r="D21" s="35">
        <f>D18+D20</f>
        <v>2393298</v>
      </c>
      <c r="E21" s="36">
        <f>E18</f>
        <v>1652116</v>
      </c>
    </row>
    <row r="22" spans="2:6" ht="38.25" x14ac:dyDescent="0.2">
      <c r="B22" s="5" t="s">
        <v>39</v>
      </c>
      <c r="C22" s="32"/>
      <c r="D22" s="35">
        <f>D21</f>
        <v>2393298</v>
      </c>
      <c r="E22" s="36">
        <f>E21</f>
        <v>1652116</v>
      </c>
    </row>
    <row r="23" spans="2:6" ht="25.5" x14ac:dyDescent="0.2">
      <c r="B23" s="8" t="s">
        <v>66</v>
      </c>
      <c r="C23" s="46">
        <v>8</v>
      </c>
      <c r="D23" s="19">
        <v>56.37</v>
      </c>
      <c r="E23" s="20">
        <v>38.909999999999997</v>
      </c>
    </row>
    <row r="24" spans="2:6" x14ac:dyDescent="0.2">
      <c r="B24" s="10"/>
      <c r="C24" s="11"/>
      <c r="D24" s="12"/>
      <c r="E24" s="13"/>
    </row>
    <row r="25" spans="2:6" ht="51" x14ac:dyDescent="0.2">
      <c r="B25" s="14" t="s">
        <v>70</v>
      </c>
      <c r="C25" s="15"/>
      <c r="D25" s="15"/>
      <c r="E25" s="16"/>
      <c r="F25" s="29" t="s">
        <v>84</v>
      </c>
    </row>
    <row r="26" spans="2:6" ht="15" thickBot="1" x14ac:dyDescent="0.25">
      <c r="B26" s="14"/>
      <c r="C26" s="15"/>
      <c r="D26" s="15"/>
      <c r="E26" s="15"/>
      <c r="F26" s="21"/>
    </row>
    <row r="27" spans="2:6" x14ac:dyDescent="0.2">
      <c r="B27" s="14"/>
      <c r="C27" s="15"/>
      <c r="D27" s="15"/>
      <c r="E27" s="15"/>
      <c r="F27" s="16"/>
    </row>
    <row r="28" spans="2:6" x14ac:dyDescent="0.2">
      <c r="B28" s="14"/>
      <c r="C28" s="15"/>
      <c r="D28" s="15"/>
      <c r="E28" s="15"/>
      <c r="F28" s="30"/>
    </row>
    <row r="29" spans="2:6" ht="15" thickBot="1" x14ac:dyDescent="0.25">
      <c r="B29" s="14" t="s">
        <v>27</v>
      </c>
      <c r="C29" s="15"/>
      <c r="D29" s="15"/>
      <c r="E29" s="15"/>
      <c r="F29" s="17"/>
    </row>
    <row r="30" spans="2:6" x14ac:dyDescent="0.2">
      <c r="B30" s="14"/>
      <c r="C30" s="15"/>
      <c r="D30" s="15"/>
      <c r="E30" s="15"/>
      <c r="F30" s="16" t="s">
        <v>28</v>
      </c>
    </row>
  </sheetData>
  <mergeCells count="4">
    <mergeCell ref="B3:E3"/>
    <mergeCell ref="C4:C5"/>
    <mergeCell ref="D5:E5"/>
    <mergeCell ref="B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5"/>
  <sheetViews>
    <sheetView topLeftCell="A16" workbookViewId="0">
      <selection activeCell="E30" sqref="E30"/>
    </sheetView>
  </sheetViews>
  <sheetFormatPr defaultColWidth="16.25" defaultRowHeight="14.25" x14ac:dyDescent="0.2"/>
  <sheetData>
    <row r="1" spans="2:6" ht="15" x14ac:dyDescent="0.25">
      <c r="B1" s="58" t="s">
        <v>73</v>
      </c>
      <c r="C1" s="58"/>
      <c r="D1" s="58"/>
      <c r="E1" s="58"/>
    </row>
    <row r="2" spans="2:6" x14ac:dyDescent="0.2">
      <c r="B2" s="55" t="s">
        <v>86</v>
      </c>
      <c r="C2" s="55"/>
      <c r="D2" s="55"/>
      <c r="E2" s="55"/>
    </row>
    <row r="3" spans="2:6" x14ac:dyDescent="0.2">
      <c r="B3" s="22" t="s">
        <v>0</v>
      </c>
      <c r="C3" s="23" t="s">
        <v>1</v>
      </c>
      <c r="D3" s="3">
        <v>2025</v>
      </c>
      <c r="E3" s="4">
        <v>2024</v>
      </c>
    </row>
    <row r="4" spans="2:6" x14ac:dyDescent="0.2">
      <c r="B4" s="22" t="s">
        <v>8</v>
      </c>
      <c r="C4" s="23"/>
      <c r="D4" s="24"/>
      <c r="E4" s="51"/>
    </row>
    <row r="5" spans="2:6" ht="38.25" x14ac:dyDescent="0.2">
      <c r="B5" s="5" t="s">
        <v>40</v>
      </c>
      <c r="C5" s="23"/>
      <c r="D5" s="43"/>
      <c r="E5" s="52"/>
    </row>
    <row r="6" spans="2:6" ht="25.5" x14ac:dyDescent="0.2">
      <c r="B6" s="51" t="s">
        <v>41</v>
      </c>
      <c r="C6" s="23"/>
      <c r="D6" s="35">
        <v>1089768</v>
      </c>
      <c r="E6" s="36">
        <v>805720</v>
      </c>
    </row>
    <row r="7" spans="2:6" ht="25.5" x14ac:dyDescent="0.2">
      <c r="B7" s="51" t="s">
        <v>42</v>
      </c>
      <c r="C7" s="23"/>
      <c r="D7" s="35">
        <v>2614092</v>
      </c>
      <c r="E7" s="36">
        <v>2624441</v>
      </c>
    </row>
    <row r="8" spans="2:6" x14ac:dyDescent="0.2">
      <c r="B8" s="51" t="s">
        <v>43</v>
      </c>
      <c r="C8" s="23"/>
      <c r="D8" s="35">
        <v>1197</v>
      </c>
      <c r="E8" s="36">
        <v>2233</v>
      </c>
    </row>
    <row r="9" spans="2:6" ht="38.25" x14ac:dyDescent="0.2">
      <c r="B9" s="51" t="s">
        <v>44</v>
      </c>
      <c r="C9" s="23"/>
      <c r="D9" s="35">
        <v>-66635</v>
      </c>
      <c r="E9" s="36">
        <v>-65192</v>
      </c>
    </row>
    <row r="10" spans="2:6" ht="25.5" x14ac:dyDescent="0.2">
      <c r="B10" s="51" t="s">
        <v>45</v>
      </c>
      <c r="C10" s="23"/>
      <c r="D10" s="35">
        <v>-221274</v>
      </c>
      <c r="E10" s="36">
        <v>-210665</v>
      </c>
    </row>
    <row r="11" spans="2:6" ht="51" x14ac:dyDescent="0.2">
      <c r="B11" s="51" t="s">
        <v>46</v>
      </c>
      <c r="C11" s="23"/>
      <c r="D11" s="35">
        <v>-1522840</v>
      </c>
      <c r="E11" s="36">
        <v>-1592521</v>
      </c>
    </row>
    <row r="12" spans="2:6" ht="38.25" x14ac:dyDescent="0.2">
      <c r="B12" s="7" t="s">
        <v>47</v>
      </c>
      <c r="C12" s="23"/>
      <c r="D12" s="35">
        <v>-43383</v>
      </c>
      <c r="E12" s="44">
        <v>-36538</v>
      </c>
    </row>
    <row r="13" spans="2:6" ht="25.5" x14ac:dyDescent="0.2">
      <c r="B13" s="7" t="s">
        <v>62</v>
      </c>
      <c r="C13" s="23"/>
      <c r="D13" s="53">
        <v>0</v>
      </c>
      <c r="E13" s="54">
        <v>0</v>
      </c>
    </row>
    <row r="14" spans="2:6" x14ac:dyDescent="0.2">
      <c r="B14" s="7" t="s">
        <v>48</v>
      </c>
      <c r="C14" s="23"/>
      <c r="D14" s="35">
        <v>-6230</v>
      </c>
      <c r="E14" s="45">
        <v>-4597</v>
      </c>
      <c r="F14" s="18"/>
    </row>
    <row r="15" spans="2:6" ht="51" x14ac:dyDescent="0.2">
      <c r="B15" s="5" t="s">
        <v>49</v>
      </c>
      <c r="C15" s="23"/>
      <c r="D15" s="35">
        <f>SUM(D6:D14)</f>
        <v>1844695</v>
      </c>
      <c r="E15" s="35">
        <f>SUM(E6:E14)</f>
        <v>1522881</v>
      </c>
      <c r="F15" s="18"/>
    </row>
    <row r="16" spans="2:6" x14ac:dyDescent="0.2">
      <c r="B16" s="7" t="s">
        <v>8</v>
      </c>
      <c r="C16" s="49"/>
      <c r="D16" s="50"/>
      <c r="E16" s="45"/>
    </row>
    <row r="17" spans="2:5" ht="38.25" x14ac:dyDescent="0.2">
      <c r="B17" s="5" t="s">
        <v>50</v>
      </c>
      <c r="C17" s="49"/>
      <c r="D17" s="50"/>
      <c r="E17" s="45"/>
    </row>
    <row r="18" spans="2:5" ht="25.5" x14ac:dyDescent="0.2">
      <c r="B18" s="7" t="s">
        <v>51</v>
      </c>
      <c r="C18" s="6"/>
      <c r="D18" s="35">
        <v>-186995</v>
      </c>
      <c r="E18" s="45">
        <v>0</v>
      </c>
    </row>
    <row r="19" spans="2:5" ht="25.5" x14ac:dyDescent="0.2">
      <c r="B19" s="7" t="s">
        <v>77</v>
      </c>
      <c r="C19" s="6"/>
      <c r="D19" s="35">
        <v>0</v>
      </c>
      <c r="E19" s="45">
        <v>0</v>
      </c>
    </row>
    <row r="20" spans="2:5" ht="63.75" x14ac:dyDescent="0.2">
      <c r="B20" s="5" t="s">
        <v>52</v>
      </c>
      <c r="C20" s="49"/>
      <c r="D20" s="35">
        <f>SUM(D18:D19)</f>
        <v>-186995</v>
      </c>
      <c r="E20" s="35">
        <f>SUM(E18:E19)</f>
        <v>0</v>
      </c>
    </row>
    <row r="21" spans="2:5" x14ac:dyDescent="0.2">
      <c r="B21" s="7" t="s">
        <v>8</v>
      </c>
      <c r="C21" s="49"/>
      <c r="D21" s="50"/>
      <c r="E21" s="45"/>
    </row>
    <row r="22" spans="2:5" ht="38.25" x14ac:dyDescent="0.2">
      <c r="B22" s="5" t="s">
        <v>58</v>
      </c>
      <c r="C22" s="49"/>
      <c r="D22" s="35"/>
      <c r="E22" s="36"/>
    </row>
    <row r="23" spans="2:5" x14ac:dyDescent="0.2">
      <c r="B23" s="7"/>
      <c r="C23" s="49"/>
      <c r="D23" s="50"/>
      <c r="E23" s="45"/>
    </row>
    <row r="24" spans="2:5" x14ac:dyDescent="0.2">
      <c r="B24" s="7" t="s">
        <v>59</v>
      </c>
      <c r="C24" s="6"/>
      <c r="D24" s="35">
        <v>0</v>
      </c>
      <c r="E24" s="36">
        <v>0</v>
      </c>
    </row>
    <row r="25" spans="2:5" ht="51" x14ac:dyDescent="0.2">
      <c r="B25" s="5" t="s">
        <v>63</v>
      </c>
      <c r="C25" s="6"/>
      <c r="D25" s="35">
        <f>D24</f>
        <v>0</v>
      </c>
      <c r="E25" s="35">
        <f>E24</f>
        <v>0</v>
      </c>
    </row>
    <row r="26" spans="2:5" ht="38.25" x14ac:dyDescent="0.2">
      <c r="B26" s="5" t="s">
        <v>67</v>
      </c>
      <c r="C26" s="6"/>
      <c r="D26" s="35">
        <f>D15+D20+D25</f>
        <v>1657700</v>
      </c>
      <c r="E26" s="35">
        <f t="shared" ref="E26" si="0">E15+E20+E25</f>
        <v>1522881</v>
      </c>
    </row>
    <row r="27" spans="2:5" ht="38.25" x14ac:dyDescent="0.2">
      <c r="B27" s="5" t="s">
        <v>64</v>
      </c>
      <c r="C27" s="6"/>
      <c r="D27" s="35">
        <v>16569186</v>
      </c>
      <c r="E27" s="36">
        <v>11993099</v>
      </c>
    </row>
    <row r="28" spans="2:5" ht="38.25" x14ac:dyDescent="0.2">
      <c r="B28" s="5" t="s">
        <v>65</v>
      </c>
      <c r="C28" s="31">
        <v>7</v>
      </c>
      <c r="D28" s="35">
        <f>D27+D26</f>
        <v>18226886</v>
      </c>
      <c r="E28" s="36">
        <f>E26+E27</f>
        <v>13515980</v>
      </c>
    </row>
    <row r="29" spans="2:5" x14ac:dyDescent="0.2">
      <c r="B29" s="26"/>
      <c r="C29" s="25"/>
      <c r="D29" s="27"/>
      <c r="E29" s="28"/>
    </row>
    <row r="30" spans="2:5" ht="51" x14ac:dyDescent="0.2">
      <c r="B30" s="14" t="s">
        <v>70</v>
      </c>
      <c r="C30" s="15"/>
      <c r="D30" s="15"/>
      <c r="E30" s="29" t="s">
        <v>84</v>
      </c>
    </row>
    <row r="31" spans="2:5" ht="15" thickBot="1" x14ac:dyDescent="0.25">
      <c r="B31" s="14"/>
      <c r="C31" s="15"/>
      <c r="D31" s="15"/>
      <c r="E31" s="21"/>
    </row>
    <row r="32" spans="2:5" x14ac:dyDescent="0.2">
      <c r="B32" s="14"/>
      <c r="C32" s="15"/>
      <c r="D32" s="15"/>
      <c r="E32" s="16"/>
    </row>
    <row r="33" spans="2:5" x14ac:dyDescent="0.2">
      <c r="B33" s="14"/>
      <c r="C33" s="15"/>
      <c r="D33" s="15"/>
      <c r="E33" s="30"/>
    </row>
    <row r="34" spans="2:5" ht="15" thickBot="1" x14ac:dyDescent="0.25">
      <c r="B34" s="14" t="s">
        <v>27</v>
      </c>
      <c r="C34" s="15"/>
      <c r="D34" s="15"/>
      <c r="E34" s="17"/>
    </row>
    <row r="35" spans="2:5" x14ac:dyDescent="0.2">
      <c r="B35" s="14"/>
      <c r="C35" s="15"/>
      <c r="D35" s="15"/>
      <c r="E35" s="16" t="s">
        <v>28</v>
      </c>
    </row>
  </sheetData>
  <mergeCells count="2">
    <mergeCell ref="B1:E1"/>
    <mergeCell ref="B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workbookViewId="0">
      <selection activeCell="B5" sqref="B5"/>
    </sheetView>
  </sheetViews>
  <sheetFormatPr defaultRowHeight="14.25" x14ac:dyDescent="0.2"/>
  <cols>
    <col min="2" max="2" width="14.25" bestFit="1" customWidth="1"/>
    <col min="3" max="3" width="10.75" bestFit="1" customWidth="1"/>
    <col min="4" max="4" width="13.875" bestFit="1" customWidth="1"/>
    <col min="5" max="5" width="11.125" bestFit="1" customWidth="1"/>
    <col min="6" max="6" width="17.375" customWidth="1"/>
  </cols>
  <sheetData>
    <row r="1" spans="2:6" ht="15" x14ac:dyDescent="0.25">
      <c r="B1" s="58" t="s">
        <v>74</v>
      </c>
      <c r="C1" s="58"/>
      <c r="D1" s="58"/>
      <c r="E1" s="58"/>
      <c r="F1" s="58"/>
    </row>
    <row r="2" spans="2:6" x14ac:dyDescent="0.2">
      <c r="B2" s="55" t="s">
        <v>87</v>
      </c>
      <c r="C2" s="55"/>
      <c r="D2" s="55"/>
      <c r="E2" s="55"/>
      <c r="F2" s="55"/>
    </row>
    <row r="3" spans="2:6" ht="38.25" x14ac:dyDescent="0.2">
      <c r="B3" s="22" t="s">
        <v>0</v>
      </c>
      <c r="C3" s="3" t="s">
        <v>53</v>
      </c>
      <c r="D3" s="3" t="s">
        <v>54</v>
      </c>
      <c r="E3" s="3" t="s">
        <v>16</v>
      </c>
      <c r="F3" s="3" t="s">
        <v>55</v>
      </c>
    </row>
    <row r="4" spans="2:6" x14ac:dyDescent="0.2">
      <c r="B4" s="22" t="s">
        <v>8</v>
      </c>
      <c r="C4" s="7"/>
      <c r="D4" s="7"/>
      <c r="E4" s="7"/>
      <c r="F4" s="7"/>
    </row>
    <row r="5" spans="2:6" ht="25.5" x14ac:dyDescent="0.2">
      <c r="B5" s="5" t="s">
        <v>78</v>
      </c>
      <c r="C5" s="36">
        <v>84911556</v>
      </c>
      <c r="D5" s="36">
        <v>68597</v>
      </c>
      <c r="E5" s="36">
        <v>-33563289</v>
      </c>
      <c r="F5" s="36">
        <f>SUM(C5:E5)</f>
        <v>51416864</v>
      </c>
    </row>
    <row r="6" spans="2:6" x14ac:dyDescent="0.2">
      <c r="B6" s="5" t="s">
        <v>8</v>
      </c>
      <c r="C6" s="47"/>
      <c r="D6" s="47"/>
      <c r="E6" s="36"/>
      <c r="F6" s="36">
        <f t="shared" ref="F6:F11" si="0">SUM(C6:E6)</f>
        <v>0</v>
      </c>
    </row>
    <row r="7" spans="2:6" ht="25.5" x14ac:dyDescent="0.2">
      <c r="B7" s="7" t="s">
        <v>38</v>
      </c>
      <c r="C7" s="47" t="s">
        <v>56</v>
      </c>
      <c r="D7" s="47" t="s">
        <v>56</v>
      </c>
      <c r="E7" s="35">
        <v>1652116</v>
      </c>
      <c r="F7" s="35">
        <f t="shared" si="0"/>
        <v>1652116</v>
      </c>
    </row>
    <row r="8" spans="2:6" ht="25.5" x14ac:dyDescent="0.2">
      <c r="B8" s="5" t="s">
        <v>57</v>
      </c>
      <c r="C8" s="48" t="s">
        <v>56</v>
      </c>
      <c r="D8" s="48" t="s">
        <v>56</v>
      </c>
      <c r="E8" s="35">
        <f>E7</f>
        <v>1652116</v>
      </c>
      <c r="F8" s="35">
        <f>SUM(C8:E8)</f>
        <v>1652116</v>
      </c>
    </row>
    <row r="9" spans="2:6" ht="25.5" x14ac:dyDescent="0.2">
      <c r="B9" s="5" t="s">
        <v>88</v>
      </c>
      <c r="C9" s="47">
        <v>84911556</v>
      </c>
      <c r="D9" s="47">
        <v>68597</v>
      </c>
      <c r="E9" s="35">
        <f>E5+E8</f>
        <v>-31911173</v>
      </c>
      <c r="F9" s="35">
        <f>SUM(C9:E9)</f>
        <v>53068980</v>
      </c>
    </row>
    <row r="10" spans="2:6" ht="25.5" x14ac:dyDescent="0.2">
      <c r="B10" s="5" t="s">
        <v>81</v>
      </c>
      <c r="C10" s="36">
        <v>84911556</v>
      </c>
      <c r="D10" s="47">
        <v>68597</v>
      </c>
      <c r="E10" s="35">
        <v>-29880906</v>
      </c>
      <c r="F10" s="35">
        <f t="shared" si="0"/>
        <v>55099247</v>
      </c>
    </row>
    <row r="11" spans="2:6" x14ac:dyDescent="0.2">
      <c r="B11" s="5"/>
      <c r="C11" s="36"/>
      <c r="D11" s="36"/>
      <c r="E11" s="36"/>
      <c r="F11" s="36">
        <f t="shared" si="0"/>
        <v>0</v>
      </c>
    </row>
    <row r="12" spans="2:6" ht="25.5" x14ac:dyDescent="0.2">
      <c r="B12" s="5" t="s">
        <v>38</v>
      </c>
      <c r="C12" s="47">
        <v>0</v>
      </c>
      <c r="D12" s="47">
        <v>0</v>
      </c>
      <c r="E12" s="35">
        <v>2393299</v>
      </c>
      <c r="F12" s="35">
        <f>SUM(C12:E12)</f>
        <v>2393299</v>
      </c>
    </row>
    <row r="13" spans="2:6" ht="25.5" x14ac:dyDescent="0.2">
      <c r="B13" s="5" t="s">
        <v>57</v>
      </c>
      <c r="C13" s="35">
        <v>0</v>
      </c>
      <c r="D13" s="35">
        <v>0</v>
      </c>
      <c r="E13" s="35">
        <f>E12</f>
        <v>2393299</v>
      </c>
      <c r="F13" s="35">
        <f>SUM(C13:E13)</f>
        <v>2393299</v>
      </c>
    </row>
    <row r="14" spans="2:6" ht="25.5" x14ac:dyDescent="0.2">
      <c r="B14" s="5" t="s">
        <v>89</v>
      </c>
      <c r="C14" s="48">
        <v>84911556</v>
      </c>
      <c r="D14" s="48">
        <v>68597</v>
      </c>
      <c r="E14" s="35">
        <v>-27487608</v>
      </c>
      <c r="F14" s="35">
        <f>SUM(C14:E14)</f>
        <v>57492545</v>
      </c>
    </row>
    <row r="15" spans="2:6" x14ac:dyDescent="0.2">
      <c r="B15" s="25"/>
      <c r="C15" s="25"/>
      <c r="D15" s="25"/>
      <c r="E15" s="25"/>
      <c r="F15" s="25"/>
    </row>
    <row r="16" spans="2:6" ht="51" x14ac:dyDescent="0.2">
      <c r="B16" s="14" t="s">
        <v>70</v>
      </c>
      <c r="C16" s="15"/>
      <c r="D16" s="15"/>
      <c r="E16" s="16"/>
      <c r="F16" s="29" t="s">
        <v>84</v>
      </c>
    </row>
    <row r="17" spans="2:6" ht="15" thickBot="1" x14ac:dyDescent="0.25">
      <c r="B17" s="14"/>
      <c r="C17" s="15"/>
      <c r="D17" s="15"/>
      <c r="E17" s="15"/>
      <c r="F17" s="21"/>
    </row>
    <row r="18" spans="2:6" x14ac:dyDescent="0.2">
      <c r="B18" s="14"/>
      <c r="C18" s="15"/>
      <c r="D18" s="15"/>
      <c r="E18" s="15"/>
      <c r="F18" s="16"/>
    </row>
    <row r="19" spans="2:6" x14ac:dyDescent="0.2">
      <c r="B19" s="14"/>
      <c r="C19" s="15"/>
      <c r="D19" s="15"/>
      <c r="E19" s="15"/>
      <c r="F19" s="30"/>
    </row>
    <row r="20" spans="2:6" ht="15" thickBot="1" x14ac:dyDescent="0.25">
      <c r="B20" s="14" t="s">
        <v>27</v>
      </c>
      <c r="C20" s="15"/>
      <c r="D20" s="15"/>
      <c r="E20" s="15"/>
      <c r="F20" s="17"/>
    </row>
    <row r="21" spans="2:6" x14ac:dyDescent="0.2">
      <c r="B21" s="14"/>
      <c r="C21" s="15"/>
      <c r="D21" s="15"/>
      <c r="E21" s="15"/>
      <c r="F21" s="16" t="s">
        <v>28</v>
      </c>
    </row>
  </sheetData>
  <mergeCells count="2">
    <mergeCell ref="B2:F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T.Yerbolatov</dc:creator>
  <cp:lastModifiedBy>T.Yerbolatov</cp:lastModifiedBy>
  <dcterms:created xsi:type="dcterms:W3CDTF">2020-11-06T04:43:29Z</dcterms:created>
  <dcterms:modified xsi:type="dcterms:W3CDTF">2025-08-19T03:18:55Z</dcterms:modified>
</cp:coreProperties>
</file>