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 2020 год\Фин отчетность МСФО_Арай\1 кв 20\"/>
    </mc:Choice>
  </mc:AlternateContent>
  <bookViews>
    <workbookView xWindow="0" yWindow="0" windowWidth="20460" windowHeight="6255" activeTab="2"/>
  </bookViews>
  <sheets>
    <sheet name="Ф1_рус" sheetId="1" r:id="rId1"/>
    <sheet name="Ф2_рус" sheetId="2" r:id="rId2"/>
    <sheet name="ф3" sheetId="4" r:id="rId3"/>
    <sheet name="ф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2">#REF!</definedName>
    <definedName name="\a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r">[1]иркутск!#REF!</definedName>
    <definedName name="__LEV2" localSheetId="2">#REF!</definedName>
    <definedName name="__LEV2">#REF!</definedName>
    <definedName name="__LEV3" localSheetId="2">#REF!</definedName>
    <definedName name="__LEV3">#REF!</definedName>
    <definedName name="__LEV4" localSheetId="2">#REF!</definedName>
    <definedName name="__LEV4">#REF!</definedName>
    <definedName name="__LEV5" localSheetId="2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 localSheetId="2">#REF!</definedName>
    <definedName name="_companies_list">#REF!</definedName>
    <definedName name="_company_name">[2]Содержание!$D$6</definedName>
    <definedName name="_Key1" hidden="1">#REF!</definedName>
    <definedName name="_LEV2" localSheetId="2">#REF!</definedName>
    <definedName name="_LEV2">#REF!</definedName>
    <definedName name="_LEV3" localSheetId="2">#REF!</definedName>
    <definedName name="_LEV3">#REF!</definedName>
    <definedName name="_LEV4" localSheetId="2">#REF!</definedName>
    <definedName name="_LEV4">#REF!</definedName>
    <definedName name="_LEV5" localSheetId="2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hidden="1">#REF!</definedName>
    <definedName name="_period">[4]Содержание!$D$4</definedName>
    <definedName name="_q_list" localSheetId="2">#REF!</definedName>
    <definedName name="_q_list">#REF!</definedName>
    <definedName name="_ref1">#REF!</definedName>
    <definedName name="_ref2">#REF!</definedName>
    <definedName name="_Sort" hidden="1">#REF!</definedName>
    <definedName name="_SP1" localSheetId="2">[5]FES!#REF!</definedName>
    <definedName name="_SP1">[5]FES!#REF!</definedName>
    <definedName name="_SP10" localSheetId="2">[5]FES!#REF!</definedName>
    <definedName name="_SP10">[5]FES!#REF!</definedName>
    <definedName name="_SP11" localSheetId="2">[5]FES!#REF!</definedName>
    <definedName name="_SP11">[5]FES!#REF!</definedName>
    <definedName name="_SP12" localSheetId="2">[5]FES!#REF!</definedName>
    <definedName name="_SP12">[5]FES!#REF!</definedName>
    <definedName name="_SP13" localSheetId="2">[5]FES!#REF!</definedName>
    <definedName name="_SP13">[5]FES!#REF!</definedName>
    <definedName name="_SP14" localSheetId="2">[5]FES!#REF!</definedName>
    <definedName name="_SP14">[5]FES!#REF!</definedName>
    <definedName name="_SP15" localSheetId="2">[5]FES!#REF!</definedName>
    <definedName name="_SP15">[5]FES!#REF!</definedName>
    <definedName name="_SP16" localSheetId="2">[5]FES!#REF!</definedName>
    <definedName name="_SP16">[5]FES!#REF!</definedName>
    <definedName name="_SP17" localSheetId="2">[5]FES!#REF!</definedName>
    <definedName name="_SP17">[5]FES!#REF!</definedName>
    <definedName name="_SP18" localSheetId="2">[5]FES!#REF!</definedName>
    <definedName name="_SP18">[5]FES!#REF!</definedName>
    <definedName name="_SP19" localSheetId="2">[5]FES!#REF!</definedName>
    <definedName name="_SP19">[5]FES!#REF!</definedName>
    <definedName name="_SP2" localSheetId="2">[5]FES!#REF!</definedName>
    <definedName name="_SP2">[5]FES!#REF!</definedName>
    <definedName name="_SP20" localSheetId="2">[5]FES!#REF!</definedName>
    <definedName name="_SP20">[5]FES!#REF!</definedName>
    <definedName name="_SP3" localSheetId="2">[5]FES!#REF!</definedName>
    <definedName name="_SP3">[5]FES!#REF!</definedName>
    <definedName name="_SP4" localSheetId="2">[5]FES!#REF!</definedName>
    <definedName name="_SP4">[5]FES!#REF!</definedName>
    <definedName name="_SP5" localSheetId="2">[5]FES!#REF!</definedName>
    <definedName name="_SP5">[5]FES!#REF!</definedName>
    <definedName name="_SP7" localSheetId="2">[5]FES!#REF!</definedName>
    <definedName name="_SP7">[5]FES!#REF!</definedName>
    <definedName name="_SP8" localSheetId="2">[5]FES!#REF!</definedName>
    <definedName name="_SP8">[5]FES!#REF!</definedName>
    <definedName name="_SP9" localSheetId="2">[5]FES!#REF!</definedName>
    <definedName name="_SP9">[5]FES!#REF!</definedName>
    <definedName name="_USD1">'[6]ORE AJE'!$D$1</definedName>
    <definedName name="_USD2">'[6]ORE AJE'!$D$2</definedName>
    <definedName name="_y_list" localSheetId="2">#REF!</definedName>
    <definedName name="_y_list">#REF!</definedName>
    <definedName name="_year">[4]Содержание!$D$6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 localSheetId="2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 localSheetId="2">[9]Pip.Summ.!#REF!</definedName>
    <definedName name="amd1_Pip._Supply">[9]Pip.Summ.!#REF!</definedName>
    <definedName name="amd1_Pip_Fabric" localSheetId="2">[9]Pip.Summ.!#REF!</definedName>
    <definedName name="amd1_Pip_Fabric">[9]Pip.Summ.!#REF!</definedName>
    <definedName name="amd2_pip._supply" localSheetId="2">[10]Pip.Summ.!#REF!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assel" localSheetId="2">#REF!</definedName>
    <definedName name="assel">#REF!</definedName>
    <definedName name="aud_month" localSheetId="2">#REF!</definedName>
    <definedName name="aud_month">#REF!</definedName>
    <definedName name="aud_year" localSheetId="2">#REF!</definedName>
    <definedName name="aud_year">#REF!</definedName>
    <definedName name="B" localSheetId="2">[11]д.7.001!#REF!</definedName>
    <definedName name="B">[11]д.7.001!#REF!</definedName>
    <definedName name="BalanceSheet_29" localSheetId="2">#REF!</definedName>
    <definedName name="BalanceSheet_29">#REF!</definedName>
    <definedName name="BalanceSheet_3" localSheetId="2">#REF!</definedName>
    <definedName name="BalanceSheet_3">#REF!</definedName>
    <definedName name="BANK_CASH">#REF!</definedName>
    <definedName name="BazName">#REF!</definedName>
    <definedName name="BD1_Pip_Fabric" localSheetId="2">[9]Pip.Summ.!#REF!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 localSheetId="2">#REF!</definedName>
    <definedName name="BQ">#REF!</definedName>
    <definedName name="cad_month" localSheetId="2">#REF!</definedName>
    <definedName name="cad_month">#REF!</definedName>
    <definedName name="cad_year" localSheetId="2">#REF!</definedName>
    <definedName name="cad_year">#REF!</definedName>
    <definedName name="CalJac" localSheetId="2">#REF!</definedName>
    <definedName name="CalJac">#REF!</definedName>
    <definedName name="caljac2" localSheetId="2">#REF!</definedName>
    <definedName name="caljac2">#REF!</definedName>
    <definedName name="Calpurnia_jacket" localSheetId="2">#REF!</definedName>
    <definedName name="Calpurnia_jacket">#REF!</definedName>
    <definedName name="Caption">#REF!</definedName>
    <definedName name="CASHFLOW">#REF!</definedName>
    <definedName name="CashFlows_29" localSheetId="2">#REF!</definedName>
    <definedName name="CashFlows_29">#REF!</definedName>
    <definedName name="CashFlows_3" localSheetId="2">#REF!</definedName>
    <definedName name="CashFlows_3">#REF!</definedName>
    <definedName name="CashFlows_5" localSheetId="2">#REF!</definedName>
    <definedName name="CashFlows_5">#REF!</definedName>
    <definedName name="cba" localSheetId="2">#REF!</definedName>
    <definedName name="cba">#REF!</definedName>
    <definedName name="cbb" localSheetId="2">#REF!</definedName>
    <definedName name="cbb">#REF!</definedName>
    <definedName name="cbfraispro" localSheetId="2">#REF!</definedName>
    <definedName name="cbfraispro">#REF!</definedName>
    <definedName name="cco">#REF!</definedName>
    <definedName name="ccp">#REF!</definedName>
    <definedName name="cd" localSheetId="2">#REF!</definedName>
    <definedName name="cd">#REF!</definedName>
    <definedName name="cda" localSheetId="2">#REF!</definedName>
    <definedName name="cda">#REF!</definedName>
    <definedName name="CF_AccruedExpenses" localSheetId="2">#REF!</definedName>
    <definedName name="CF_AccruedExpenses">#REF!</definedName>
    <definedName name="CF_Cash" localSheetId="2">#REF!</definedName>
    <definedName name="CF_Cash">#REF!</definedName>
    <definedName name="CF_CurrentLTDebit" localSheetId="2">#REF!</definedName>
    <definedName name="CF_CurrentLTDebit">#REF!</definedName>
    <definedName name="CF_DeferredTax" localSheetId="2">#REF!</definedName>
    <definedName name="CF_DeferredTax">#REF!</definedName>
    <definedName name="CF_Dividends" localSheetId="2">#REF!</definedName>
    <definedName name="CF_Dividends">#REF!</definedName>
    <definedName name="CF_Intangibles" localSheetId="2">#REF!</definedName>
    <definedName name="CF_Intangibles">#REF!</definedName>
    <definedName name="CF_Inventories" localSheetId="2">#REF!</definedName>
    <definedName name="CF_Inventories">#REF!</definedName>
    <definedName name="CF_Investments" localSheetId="2">#REF!</definedName>
    <definedName name="CF_Investments">#REF!</definedName>
    <definedName name="CF_LTDebt" localSheetId="2">#REF!</definedName>
    <definedName name="CF_LTDebt">#REF!</definedName>
    <definedName name="CF_NetIncome" localSheetId="2">#REF!</definedName>
    <definedName name="CF_NetIncome">#REF!</definedName>
    <definedName name="CF_Payables" localSheetId="2">#REF!</definedName>
    <definedName name="CF_Payables">#REF!</definedName>
    <definedName name="CF_PrepaidExpenses" localSheetId="2">#REF!</definedName>
    <definedName name="CF_PrepaidExpenses">#REF!</definedName>
    <definedName name="CF_Property" localSheetId="2">#REF!</definedName>
    <definedName name="CF_Property">#REF!</definedName>
    <definedName name="CF_Receivables" localSheetId="2">#REF!</definedName>
    <definedName name="CF_Receivables">#REF!</definedName>
    <definedName name="CF_Shares" localSheetId="2">#REF!</definedName>
    <definedName name="CF_Shares">#REF!</definedName>
    <definedName name="CF_Taxation" localSheetId="2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 localSheetId="2">#REF!</definedName>
    <definedName name="ChangesEquity_4">#REF!</definedName>
    <definedName name="chf_month" localSheetId="2">#REF!</definedName>
    <definedName name="chf_month">#REF!</definedName>
    <definedName name="chf_year" localSheetId="2">#REF!</definedName>
    <definedName name="chf_year">#REF!</definedName>
    <definedName name="cis" localSheetId="2">#REF!</definedName>
    <definedName name="cis">#REF!</definedName>
    <definedName name="ClaraNord_deck" localSheetId="2">#REF!</definedName>
    <definedName name="ClaraNord_deck">#REF!</definedName>
    <definedName name="ClaraNord_paliTG" localSheetId="2">#REF!</definedName>
    <definedName name="ClaraNord_paliTG">#REF!</definedName>
    <definedName name="ClDate">[14]Info!$G$6</definedName>
    <definedName name="comit_esec" localSheetId="2">#REF!</definedName>
    <definedName name="comit_esec">#REF!</definedName>
    <definedName name="ComNumb">#REF!</definedName>
    <definedName name="COMP" localSheetId="2">#REF!</definedName>
    <definedName name="COMP">#REF!</definedName>
    <definedName name="CompOt">#N/A</definedName>
    <definedName name="CompRas">#N/A</definedName>
    <definedName name="cons_di_amm" localSheetId="2">#REF!</definedName>
    <definedName name="cons_di_amm">#REF!</definedName>
    <definedName name="csnab" localSheetId="2">#REF!</definedName>
    <definedName name="csnab">#REF!</definedName>
    <definedName name="ct" localSheetId="2">#REF!</definedName>
    <definedName name="ct">#REF!</definedName>
    <definedName name="cv" localSheetId="2">#REF!</definedName>
    <definedName name="cv">#REF!</definedName>
    <definedName name="cvo" localSheetId="2">#REF!</definedName>
    <definedName name="cvo">#REF!</definedName>
    <definedName name="czhs" localSheetId="2">#REF!</definedName>
    <definedName name="czhs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 localSheetId="2">#REF!</definedName>
    <definedName name="debprin">#REF!</definedName>
    <definedName name="dem_month" localSheetId="2">#REF!</definedName>
    <definedName name="dem_month">#REF!</definedName>
    <definedName name="dem_year" localSheetId="2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 localSheetId="2">#REF!</definedName>
    <definedName name="ee">#REF!</definedName>
    <definedName name="EF" localSheetId="2">#REF!</definedName>
    <definedName name="EF">#REF!</definedName>
    <definedName name="EFA" localSheetId="2">#REF!</definedName>
    <definedName name="EFA">#REF!</definedName>
    <definedName name="ES" localSheetId="2">#REF!</definedName>
    <definedName name="ES">#REF!</definedName>
    <definedName name="ESA" localSheetId="2">#REF!</definedName>
    <definedName name="ESA">#REF!</definedName>
    <definedName name="ESTRAZIONE" localSheetId="2">#REF!</definedName>
    <definedName name="ESTRAZIONE">#REF!</definedName>
    <definedName name="eur">#REF!</definedName>
    <definedName name="EUR_end">'[18]X-rates'!$D$3</definedName>
    <definedName name="euro_month" localSheetId="2">#REF!</definedName>
    <definedName name="euro_month">#REF!</definedName>
    <definedName name="euro_year" localSheetId="2">#REF!</definedName>
    <definedName name="euro_year">#REF!</definedName>
    <definedName name="ew">#N/A</definedName>
    <definedName name="explain">[19]BS!#REF!</definedName>
    <definedName name="fg">#N/A</definedName>
    <definedName name="Fine_Codes" localSheetId="2">#REF!</definedName>
    <definedName name="Fine_Codes">#REF!</definedName>
    <definedName name="fine_Summ" localSheetId="2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 localSheetId="2">#REF!</definedName>
    <definedName name="gbr_month">#REF!</definedName>
    <definedName name="gbr_year" localSheetId="2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1">MAX(!$A$5:$A65536)+1</definedName>
    <definedName name="Header2">MAX(!$A$5:$A65536)&amp;"."&amp;COUNTA(INDEX(!$B$5:$B65536,MATCH(MAX(!$A$5:$A65536),!$A$5:$A65536)):!$B65536)</definedName>
    <definedName name="HeaderCell">#REF!</definedName>
    <definedName name="hozu" localSheetId="2">#REF!</definedName>
    <definedName name="hozu">#REF!</definedName>
    <definedName name="IMIL" localSheetId="2">#REF!</definedName>
    <definedName name="IMIL">#REF!</definedName>
    <definedName name="IncomeStatement_29" localSheetId="2">#REF!</definedName>
    <definedName name="IncomeStatement_29">#REF!</definedName>
    <definedName name="IncomeStatement_3" localSheetId="2">#REF!</definedName>
    <definedName name="IncomeStatement_3">#REF!</definedName>
    <definedName name="IncomeStatement_4" localSheetId="2">#REF!</definedName>
    <definedName name="IncomeStatement_4">#REF!</definedName>
    <definedName name="IND" localSheetId="2">#REF!</definedName>
    <definedName name="IND">#REF!</definedName>
    <definedName name="IND_min" localSheetId="2">#REF!</definedName>
    <definedName name="IND_min">#REF!</definedName>
    <definedName name="IND_sup" localSheetId="2">#REF!</definedName>
    <definedName name="IND_sup">#REF!</definedName>
    <definedName name="IngCalpurnia" localSheetId="2">#REF!</definedName>
    <definedName name="IngCalpurnia">#REF!</definedName>
    <definedName name="IngClaraNord" localSheetId="2">#REF!</definedName>
    <definedName name="IngClaraNord">#REF!</definedName>
    <definedName name="Inshelp">#REF!</definedName>
    <definedName name="INVESTMENTS">#REF!</definedName>
    <definedName name="invoice" localSheetId="2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 localSheetId="2">#REF!</definedName>
    <definedName name="KZT_av">#REF!</definedName>
    <definedName name="KZT_beg" localSheetId="2">#REF!</definedName>
    <definedName name="KZT_beg">#REF!</definedName>
    <definedName name="KZT_end" localSheetId="2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 localSheetId="2">#REF!</definedName>
    <definedName name="LISTA">#REF!</definedName>
    <definedName name="LOANS_ADVANCES">#REF!</definedName>
    <definedName name="lvnc" localSheetId="2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 localSheetId="2">#REF!</definedName>
    <definedName name="m_dep_I">#REF!</definedName>
    <definedName name="m_dep_I1" localSheetId="2">#REF!</definedName>
    <definedName name="m_dep_I1">#REF!</definedName>
    <definedName name="m_dep_N" localSheetId="2">#REF!</definedName>
    <definedName name="m_dep_N">#REF!</definedName>
    <definedName name="m_f2002" localSheetId="2">#REF!</definedName>
    <definedName name="m_f2002">#REF!</definedName>
    <definedName name="m_Key2" localSheetId="2">#REF!</definedName>
    <definedName name="m_Key2">#REF!</definedName>
    <definedName name="m_o2003" localSheetId="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 localSheetId="2">#REF!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 localSheetId="2">#REF!</definedName>
    <definedName name="mas_1">#REF!</definedName>
    <definedName name="mas_2" localSheetId="2">#REF!</definedName>
    <definedName name="mas_2">#REF!</definedName>
    <definedName name="mas_2_new" localSheetId="2">#REF!</definedName>
    <definedName name="mas_2_new">#REF!</definedName>
    <definedName name="mas_3" localSheetId="2">#REF!</definedName>
    <definedName name="mas_3">#REF!</definedName>
    <definedName name="mas_4" localSheetId="2">#REF!</definedName>
    <definedName name="mas_4">#REF!</definedName>
    <definedName name="mas_new" localSheetId="2">#REF!</definedName>
    <definedName name="mas_new">#REF!</definedName>
    <definedName name="mas_old" localSheetId="2">#REF!</definedName>
    <definedName name="mas_old">#REF!</definedName>
    <definedName name="mas_spisok" localSheetId="2">#REF!</definedName>
    <definedName name="mas_spisok">#REF!</definedName>
    <definedName name="mes">#REF!</definedName>
    <definedName name="mes_name">[17]form!$Q$8</definedName>
    <definedName name="mm">[17]form!$Q$6</definedName>
    <definedName name="MM_MARK" localSheetId="2">#REF!</definedName>
    <definedName name="MM_MARK">#REF!</definedName>
    <definedName name="NAV" localSheetId="2">#REF!</definedName>
    <definedName name="NAV">#REF!</definedName>
    <definedName name="NAV_min" localSheetId="2">#REF!</definedName>
    <definedName name="NAV_min">#REF!</definedName>
    <definedName name="NAV_sup" localSheetId="2">#REF!</definedName>
    <definedName name="NAV_sup">#REF!</definedName>
    <definedName name="net" localSheetId="2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 localSheetId="2">#REF!</definedName>
    <definedName name="pc">#REF!</definedName>
    <definedName name="po" localSheetId="2">#REF!</definedName>
    <definedName name="po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 localSheetId="2">'[27]Approvvigionamenti (6)'!#REF!</definedName>
    <definedName name="ProcCalpurnia_jacket">'[27]Approvvigionamenti (6)'!#REF!</definedName>
    <definedName name="ProcClaraNord_deck" localSheetId="2">'[27]Approvvigionamenti (6)'!#REF!</definedName>
    <definedName name="ProcClaraNord_deck">'[27]Approvvigionamenti (6)'!#REF!</definedName>
    <definedName name="pz" localSheetId="2">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 localSheetId="2">[9]Pip.Summ.!#REF!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rep_day">#REF!</definedName>
    <definedName name="RepB_Name">#REF!</definedName>
    <definedName name="REPORTER" localSheetId="2">[33]Лист1!#REF!</definedName>
    <definedName name="REPORTER">[33]Лист1!#REF!</definedName>
    <definedName name="RES" localSheetId="2">#REF!</definedName>
    <definedName name="RES">#REF!</definedName>
    <definedName name="RESERVES">#REF!</definedName>
    <definedName name="RESP" localSheetId="2">#REF!</definedName>
    <definedName name="RESP">#REF!</definedName>
    <definedName name="RID" localSheetId="2">#REF!</definedName>
    <definedName name="RID">#REF!</definedName>
    <definedName name="rng" localSheetId="2">#REF!</definedName>
    <definedName name="rng">#REF!</definedName>
    <definedName name="rngChartRange" localSheetId="2">#REF!</definedName>
    <definedName name="rngChartRange">#REF!</definedName>
    <definedName name="rngDataAll" localSheetId="2">#REF!</definedName>
    <definedName name="rngDataAll">#REF!</definedName>
    <definedName name="rngEnd" localSheetId="2">#REF!</definedName>
    <definedName name="rngEnd">#REF!</definedName>
    <definedName name="rngIATACode" localSheetId="2">#REF!</definedName>
    <definedName name="rngIATACode">#REF!</definedName>
    <definedName name="rngResStart" localSheetId="2">#REF!</definedName>
    <definedName name="rngResStart">#REF!</definedName>
    <definedName name="rngStart" localSheetId="2">#REF!</definedName>
    <definedName name="rngStart">#REF!</definedName>
    <definedName name="rngUpdate" localSheetId="2">#REF!</definedName>
    <definedName name="rngUpdate">#REF!</definedName>
    <definedName name="RptHeader">#REF!</definedName>
    <definedName name="rur_month" localSheetId="2">#REF!</definedName>
    <definedName name="rur_month">#REF!</definedName>
    <definedName name="rur_year" localSheetId="2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 localSheetId="2">#REF!</definedName>
    <definedName name="RUT">#REF!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 localSheetId="2">#REF!</definedName>
    <definedName name="S1_">#REF!</definedName>
    <definedName name="s1_0" localSheetId="2">#REF!</definedName>
    <definedName name="s1_0">#REF!</definedName>
    <definedName name="s1_1" localSheetId="2">#REF!</definedName>
    <definedName name="s1_1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 localSheetId="2">'[34]X-rates'!#REF!</definedName>
    <definedName name="StoE_e">'[34]X-rates'!#REF!</definedName>
    <definedName name="synthese" localSheetId="2">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 localSheetId="2">[35]Capex!#REF!</definedName>
    <definedName name="Tariff">[35]Capex!#REF!</definedName>
    <definedName name="TextRefCopy1" localSheetId="2">'[36]Cash Flow - Indirect Method_new'!#REF!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 localSheetId="2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 localSheetId="2">#REF!</definedName>
    <definedName name="TextRefCopy160">#REF!</definedName>
    <definedName name="TextRefCopy161" localSheetId="2">#REF!</definedName>
    <definedName name="TextRefCopy161">#REF!</definedName>
    <definedName name="TextRefCopy162" localSheetId="2">#REF!</definedName>
    <definedName name="TextRefCopy162">#REF!</definedName>
    <definedName name="TextRefCopy163" localSheetId="2">#REF!</definedName>
    <definedName name="TextRefCopy163">#REF!</definedName>
    <definedName name="TextRefCopy164" localSheetId="2">#REF!</definedName>
    <definedName name="TextRefCopy164">#REF!</definedName>
    <definedName name="TextRefCopy165" localSheetId="2">#REF!</definedName>
    <definedName name="TextRefCopy165">#REF!</definedName>
    <definedName name="TextRefCopy166">#REF!</definedName>
    <definedName name="TextRefCopy167" localSheetId="2">#REF!</definedName>
    <definedName name="TextRefCopy167">#REF!</definedName>
    <definedName name="TextRefCopy168">#REF!</definedName>
    <definedName name="TextRefCopy169" localSheetId="2">#REF!</definedName>
    <definedName name="TextRefCopy169">#REF!</definedName>
    <definedName name="TextRefCopy17">#REF!</definedName>
    <definedName name="TextRefCopy170">#REF!</definedName>
    <definedName name="TextRefCopy171" localSheetId="2">#REF!</definedName>
    <definedName name="TextRefCopy171">#REF!</definedName>
    <definedName name="TextRefCopy173" localSheetId="2">#REF!</definedName>
    <definedName name="TextRefCopy173">#REF!</definedName>
    <definedName name="TextRefCopy174" localSheetId="2">#REF!</definedName>
    <definedName name="TextRefCopy174">#REF!</definedName>
    <definedName name="TextRefCopy175" localSheetId="2">#REF!</definedName>
    <definedName name="TextRefCopy175">#REF!</definedName>
    <definedName name="TextRefCopy176">'[37]Accrued interest - PBC'!#REF!</definedName>
    <definedName name="TextRefCopy177" localSheetId="2">#REF!</definedName>
    <definedName name="TextRefCopy177">#REF!</definedName>
    <definedName name="TextRefCopy178" localSheetId="2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 localSheetId="2">#REF!</definedName>
    <definedName name="TextRefCopy180">#REF!</definedName>
    <definedName name="TextRefCopy181" localSheetId="2">#REF!</definedName>
    <definedName name="TextRefCopy181">#REF!</definedName>
    <definedName name="TextRefCopy182">#REF!</definedName>
    <definedName name="TextRefCopy183" localSheetId="2">#REF!</definedName>
    <definedName name="TextRefCopy183">#REF!</definedName>
    <definedName name="TextRefCopy185">#REF!</definedName>
    <definedName name="TextRefCopy186" localSheetId="2">#REF!</definedName>
    <definedName name="TextRefCopy186">#REF!</definedName>
    <definedName name="TextRefCopy186fv" localSheetId="2">#REF!</definedName>
    <definedName name="TextRefCopy186fv">#REF!</definedName>
    <definedName name="TextRefCopy187">#REF!</definedName>
    <definedName name="TextRefCopy188" localSheetId="2">#REF!</definedName>
    <definedName name="TextRefCopy188">#REF!</definedName>
    <definedName name="TextRefCopy189">#REF!</definedName>
    <definedName name="TextRefCopy19">#REF!</definedName>
    <definedName name="TextRefCopy190" localSheetId="2">#REF!</definedName>
    <definedName name="TextRefCopy190">#REF!</definedName>
    <definedName name="TextRefCopy191">#REF!</definedName>
    <definedName name="TextRefCopy192" localSheetId="2">#REF!</definedName>
    <definedName name="TextRefCopy192">#REF!</definedName>
    <definedName name="TextRefCopy193" localSheetId="2">#REF!</definedName>
    <definedName name="TextRefCopy193">#REF!</definedName>
    <definedName name="TextRefCopy194">#REF!</definedName>
    <definedName name="TextRefCopy195" localSheetId="2">#REF!</definedName>
    <definedName name="TextRefCopy195">#REF!</definedName>
    <definedName name="TextRefCopy197">#REF!</definedName>
    <definedName name="TextRefCopy198" localSheetId="2">#REF!</definedName>
    <definedName name="TextRefCopy198">#REF!</definedName>
    <definedName name="TextRefCopy199">#REF!</definedName>
    <definedName name="TextRefCopy2" localSheetId="2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 localSheetId="2">'[43]Собственный капитал'!#REF!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 localSheetId="2">'[43]Собственный капитал'!#REF!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 localSheetId="2">[49]Movements!#REF!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 localSheetId="2">#REF!</definedName>
    <definedName name="Tirante_fino_a_2">#REF!</definedName>
    <definedName name="Tirante_oltre_2" localSheetId="2">#REF!</definedName>
    <definedName name="Tirante_oltre_2">#REF!</definedName>
    <definedName name="TITLE" localSheetId="2">#REF!</definedName>
    <definedName name="TITLE">#REF!</definedName>
    <definedName name="TMP_перекрестный">#REF!</definedName>
    <definedName name="Total_Pip_Fabr" localSheetId="2">#REF!</definedName>
    <definedName name="Total_Pip_Fabr">#REF!</definedName>
    <definedName name="Total_Pip_Supply" localSheetId="2">#REF!</definedName>
    <definedName name="Total_Pip_Supply">#REF!</definedName>
    <definedName name="tt">#REF!</definedName>
    <definedName name="ttr">#REF!</definedName>
    <definedName name="usd" localSheetId="2">'[34]X-rates'!#REF!</definedName>
    <definedName name="usd">'[34]X-rates'!#REF!</definedName>
    <definedName name="usd_end" localSheetId="2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 localSheetId="2">'[34]X-rates'!#REF!</definedName>
    <definedName name="USDend">'[34]X-rates'!#REF!</definedName>
    <definedName name="Valv_big" localSheetId="2">#REF!</definedName>
    <definedName name="Valv_big">#REF!</definedName>
    <definedName name="Valv_small" localSheetId="2">#REF!</definedName>
    <definedName name="Valv_small">#REF!</definedName>
    <definedName name="VAT" localSheetId="2">[35]Capex!#REF!</definedName>
    <definedName name="VAT">[35]Capex!#REF!</definedName>
    <definedName name="VIS" localSheetId="2">#REF!</definedName>
    <definedName name="VIS">#REF!</definedName>
    <definedName name="W" localSheetId="2">[9]Pip.Summ.!#REF!</definedName>
    <definedName name="W">[9]Pip.Summ.!#REF!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hidden="1">{#N/A,#N/A,TRUE,"Лист1";#N/A,#N/A,TRUE,"Лист2";#N/A,#N/A,TRUE,"Лист3"}</definedName>
    <definedName name="WWQ" localSheetId="2">[9]Pip.Summ.!#REF!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hidden="1">#REF!</definedName>
    <definedName name="zheldor" localSheetId="2">#REF!</definedName>
    <definedName name="zheldor">#REF!</definedName>
    <definedName name="zheldorizdat" localSheetId="2">#REF!</definedName>
    <definedName name="zheldorizdat">#REF!</definedName>
    <definedName name="а1" localSheetId="2">[51]ЯНВАРЬ!#REF!</definedName>
    <definedName name="а1">[51]ЯНВАРЬ!#REF!</definedName>
    <definedName name="А2" localSheetId="2">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_xlnm.Database" localSheetId="2">#REF!</definedName>
    <definedName name="_xlnm.Database">#REF!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 localSheetId="2">#REF!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 localSheetId="2">[55]ОТиТБ!#REF!</definedName>
    <definedName name="Бюджет__по__подразд__2003__года_Лист1_Таблица">[55]ОТиТБ!#REF!</definedName>
    <definedName name="в" localSheetId="2">#REF!</definedName>
    <definedName name="в">#REF!</definedName>
    <definedName name="в23ё">#N/A</definedName>
    <definedName name="В32" localSheetId="2">#REF!</definedName>
    <definedName name="В32">#REF!</definedName>
    <definedName name="ВалютаБаланса" localSheetId="2">#REF!</definedName>
    <definedName name="ВалютаБаланса">#REF!</definedName>
    <definedName name="вб" localSheetId="2">[56]Пр2!#REF!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 localSheetId="2">#REF!</definedName>
    <definedName name="второй">#REF!</definedName>
    <definedName name="вуув" hidden="1">{#N/A,#N/A,TRUE,"Лист1";#N/A,#N/A,TRUE,"Лист2";#N/A,#N/A,TRUE,"Лист3"}</definedName>
    <definedName name="выеыееек" localSheetId="2">#REF!,#REF!,#REF!</definedName>
    <definedName name="выеыееек">#REF!,#REF!,#REF!</definedName>
    <definedName name="ггздщ">#N/A</definedName>
    <definedName name="гнегнегне" localSheetId="2">#REF!,#REF!,#REF!,#REF!,#REF!,#REF!</definedName>
    <definedName name="гнегнегне">#REF!,#REF!,#REF!,#REF!,#REF!,#REF!</definedName>
    <definedName name="гненгнег" localSheetId="2">#REF!,#REF!,#REF!,#REF!,#REF!,#REF!,#REF!,#REF!</definedName>
    <definedName name="гненгнег">#REF!,#REF!,#REF!,#REF!,#REF!,#REF!,#REF!,#REF!</definedName>
    <definedName name="год">[2]Содержание!$D$5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 localSheetId="2">#REF!</definedName>
    <definedName name="д1">#REF!</definedName>
    <definedName name="д2" localSheetId="2">#REF!</definedName>
    <definedName name="д2">#REF!</definedName>
    <definedName name="д3" localSheetId="2">#REF!</definedName>
    <definedName name="д3">#REF!</definedName>
    <definedName name="д4" localSheetId="2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 localSheetId="2">#REF!</definedName>
    <definedName name="дмтс">#REF!</definedName>
    <definedName name="Добыча">'[61]Добыча нефти4'!$F$11:$Q$12</definedName>
    <definedName name="Доз5" localSheetId="2">#REF!</definedName>
    <definedName name="Доз5">#REF!</definedName>
    <definedName name="доз6" localSheetId="2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 localSheetId="2">#REF!,#REF!,#REF!,#REF!,#REF!,#REF!,#REF!,#REF!,#REF!</definedName>
    <definedName name="ждлждл">#REF!,#REF!,#REF!,#REF!,#REF!,#REF!,#REF!,#REF!,#REF!</definedName>
    <definedName name="зщшзщзщш" localSheetId="2">#REF!,#REF!,#REF!,#REF!,#REF!,#REF!,#REF!,#REF!,#REF!,#REF!,#REF!</definedName>
    <definedName name="зщшзщзщш">#REF!,#REF!,#REF!,#REF!,#REF!,#REF!,#REF!,#REF!,#REF!,#REF!,#REF!</definedName>
    <definedName name="И" localSheetId="2">[11]д.7.001!#REF!</definedName>
    <definedName name="И">[11]д.7.001!#REF!</definedName>
    <definedName name="й">#N/A</definedName>
    <definedName name="йй">#N/A</definedName>
    <definedName name="импорт" localSheetId="2">#REF!</definedName>
    <definedName name="импорт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 localSheetId="2">#REF!</definedName>
    <definedName name="кпвал">#REF!</definedName>
    <definedName name="кплицо" localSheetId="2">#REF!</definedName>
    <definedName name="кплицо">#REF!</definedName>
    <definedName name="кпод" localSheetId="2">#REF!</definedName>
    <definedName name="кпод">#REF!</definedName>
    <definedName name="кпф" localSheetId="2">#REF!</definedName>
    <definedName name="кпф">#REF!</definedName>
    <definedName name="кред_Запрос">#REF!</definedName>
    <definedName name="кредиты_Запрос">#REF!</definedName>
    <definedName name="_xlnm.Criteria" localSheetId="2">#REF!</definedName>
    <definedName name="_xlnm.Criteria">#REF!</definedName>
    <definedName name="куеп">#N/A</definedName>
    <definedName name="курс">#REF!</definedName>
    <definedName name="курс_2005" localSheetId="2">#REF!</definedName>
    <definedName name="курс_2005">#REF!</definedName>
    <definedName name="курс_2006" localSheetId="2">#REF!</definedName>
    <definedName name="курс_2006">#REF!</definedName>
    <definedName name="курс_2007" localSheetId="2">#REF!</definedName>
    <definedName name="курс_2007">#REF!</definedName>
    <definedName name="курс_2008" localSheetId="2">#REF!</definedName>
    <definedName name="курс_2008">#REF!</definedName>
    <definedName name="курс_2009" localSheetId="2">#REF!</definedName>
    <definedName name="курс_2009">#REF!</definedName>
    <definedName name="курс_2010" localSheetId="2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 localSheetId="2">#REF!</definedName>
    <definedName name="лист1">#REF!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 localSheetId="2">[56]Пр2!#REF!</definedName>
    <definedName name="мбр">[56]Пр2!#REF!</definedName>
    <definedName name="ммм" localSheetId="2">#REF!</definedName>
    <definedName name="ммм">#REF!</definedName>
    <definedName name="МРП" localSheetId="2">#REF!</definedName>
    <definedName name="МРП">#REF!</definedName>
    <definedName name="мым">#N/A</definedName>
    <definedName name="наташа">#N/A</definedName>
    <definedName name="начало">#REF!</definedName>
    <definedName name="нгекнекн" localSheetId="2">#REF!,#REF!,#REF!,#REF!</definedName>
    <definedName name="нгекнекн">#REF!,#REF!,#REF!,#REF!</definedName>
    <definedName name="невневнев" localSheetId="2">#REF!</definedName>
    <definedName name="невневнев">#REF!</definedName>
    <definedName name="Неработающие_кредиты">#REF!</definedName>
    <definedName name="нешнлш">#N/A</definedName>
    <definedName name="_xlnm.Print_Area" localSheetId="0">Ф1_рус!$A$1:$D$45</definedName>
    <definedName name="_xlnm.Print_Area" localSheetId="1">Ф2_рус!$A$1:$E$38</definedName>
    <definedName name="_xlnm.Print_Area" localSheetId="2">ф3!$A$1:$D$59</definedName>
    <definedName name="_xlnm.Print_Area" localSheetId="3">ф4!$A$1:$G$32</definedName>
    <definedName name="_xlnm.Print_Area">#REF!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hidden="1">{#N/A,#N/A,TRUE,"Лист1";#N/A,#N/A,TRUE,"Лист2";#N/A,#N/A,TRUE,"Лист3"}</definedName>
    <definedName name="п" localSheetId="2">#REF!</definedName>
    <definedName name="п">#REF!</definedName>
    <definedName name="первый" localSheetId="2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hidden="1">{#N/A,#N/A,TRUE,"Лист1";#N/A,#N/A,TRUE,"Лист2";#N/A,#N/A,TRUE,"Лист3"}</definedName>
    <definedName name="Прив" localSheetId="2">#REF!</definedName>
    <definedName name="Прив">#REF!</definedName>
    <definedName name="Прог" localSheetId="2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 localSheetId="2">#REF!</definedName>
    <definedName name="пррррр">#REF!</definedName>
    <definedName name="прррррр" localSheetId="2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_xlnm.Recorder" localSheetId="2">#REF!</definedName>
    <definedName name="_xlnm.Recorder">#REF!</definedName>
    <definedName name="рис1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 localSheetId="2">#REF!</definedName>
    <definedName name="см">#REF!</definedName>
    <definedName name="Солнце" localSheetId="2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 localSheetId="2">#REF!</definedName>
    <definedName name="сум">#REF!</definedName>
    <definedName name="сяры" localSheetId="2">#REF!</definedName>
    <definedName name="сяры">#REF!</definedName>
    <definedName name="текар" hidden="1">{#N/A,#N/A,TRUE,"Лист1";#N/A,#N/A,TRUE,"Лист2";#N/A,#N/A,TRUE,"Лист3"}</definedName>
    <definedName name="титэк" localSheetId="2">#REF!</definedName>
    <definedName name="титэк">#REF!</definedName>
    <definedName name="титэк1" localSheetId="2">#REF!</definedName>
    <definedName name="титэк1">#REF!</definedName>
    <definedName name="титэмба" localSheetId="2">#REF!</definedName>
    <definedName name="титэмба">#REF!</definedName>
    <definedName name="тп" hidden="1">{#N/A,#N/A,TRUE,"Лист1";#N/A,#N/A,TRUE,"Лист2";#N/A,#N/A,TRUE,"Лист3"}</definedName>
    <definedName name="третий" localSheetId="2">#REF!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 localSheetId="2">#REF!</definedName>
    <definedName name="ф">#REF!</definedName>
    <definedName name="ф4">#N/A</definedName>
    <definedName name="ф77">#REF!</definedName>
    <definedName name="форма6" localSheetId="2">#REF!</definedName>
    <definedName name="форма6">#REF!</definedName>
    <definedName name="х00.043">'[70]#'!$B$32</definedName>
    <definedName name="х02.85">'[71]#'!$B$209</definedName>
    <definedName name="хшзхзш" localSheetId="2">#REF!,#REF!,#REF!,#REF!,#REF!,#REF!,#REF!,#REF!,#REF!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 localSheetId="2">#REF!</definedName>
    <definedName name="четвертый">#REF!</definedName>
    <definedName name="щ">#N/A</definedName>
    <definedName name="щшгшщшг" localSheetId="2">#REF!,#REF!,#REF!,#REF!,#REF!,#REF!,#REF!,#REF!</definedName>
    <definedName name="щшгшщшг">#REF!,#REF!,#REF!,#REF!,#REF!,#REF!,#REF!,#REF!</definedName>
    <definedName name="ыв">#N/A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 localSheetId="2">#REF!</definedName>
    <definedName name="Экспорт_Объемы_добычи">#REF!</definedName>
    <definedName name="Экспорт_Поставки_нефти">'[61]поставка сравн13'!$A$1:$Q$30</definedName>
    <definedName name="ээ" localSheetId="2">#REF!</definedName>
    <definedName name="ээ">#REF!</definedName>
    <definedName name="юю" localSheetId="2">#REF!</definedName>
    <definedName name="юю">#REF!</definedName>
    <definedName name="явп" localSheetId="2">#REF!</definedName>
    <definedName name="яв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4" l="1"/>
  <c r="B51" i="4"/>
  <c r="B43" i="4"/>
  <c r="B35" i="4"/>
  <c r="B32" i="4"/>
  <c r="B19" i="4"/>
  <c r="E14" i="5" l="1"/>
  <c r="F14" i="5"/>
  <c r="G14" i="5" s="1"/>
  <c r="G15" i="5" s="1"/>
  <c r="E15" i="5"/>
  <c r="G7" i="5"/>
  <c r="D14" i="5"/>
  <c r="D15" i="5" s="1"/>
  <c r="C14" i="5"/>
  <c r="C15" i="5" s="1"/>
  <c r="B14" i="5"/>
  <c r="B15" i="5" s="1"/>
  <c r="G13" i="5"/>
  <c r="G12" i="5"/>
  <c r="G11" i="5"/>
  <c r="G10" i="5"/>
  <c r="G9" i="5"/>
  <c r="F15" i="5" l="1"/>
  <c r="G27" i="5"/>
  <c r="D26" i="5"/>
  <c r="D28" i="5" s="1"/>
  <c r="C26" i="5"/>
  <c r="C28" i="5" s="1"/>
  <c r="B26" i="5"/>
  <c r="B28" i="5" s="1"/>
  <c r="G25" i="5"/>
  <c r="G24" i="5"/>
  <c r="F24" i="5"/>
  <c r="E23" i="5"/>
  <c r="G23" i="5" s="1"/>
  <c r="E22" i="5"/>
  <c r="G21" i="5"/>
  <c r="F20" i="5"/>
  <c r="F26" i="5" s="1"/>
  <c r="F28" i="5" s="1"/>
  <c r="B50" i="4"/>
  <c r="B54" i="4" l="1"/>
  <c r="G20" i="5"/>
  <c r="E28" i="5"/>
  <c r="G22" i="5"/>
  <c r="G26" i="5"/>
  <c r="G28" i="5" s="1"/>
  <c r="D28" i="2" l="1"/>
  <c r="C28" i="2"/>
  <c r="D24" i="2"/>
  <c r="C24" i="2"/>
  <c r="C8" i="2"/>
  <c r="D34" i="1"/>
  <c r="C34" i="1"/>
  <c r="C35" i="1" s="1"/>
  <c r="D28" i="1"/>
  <c r="C28" i="1"/>
  <c r="D17" i="1"/>
  <c r="C17" i="1"/>
  <c r="D35" i="1" l="1"/>
  <c r="C29" i="2"/>
  <c r="C31" i="2" s="1"/>
  <c r="D29" i="2"/>
  <c r="D31" i="2" s="1"/>
</calcChain>
</file>

<file path=xl/sharedStrings.xml><?xml version="1.0" encoding="utf-8"?>
<sst xmlns="http://schemas.openxmlformats.org/spreadsheetml/2006/main" count="174" uniqueCount="128">
  <si>
    <t>Промежуточный сокращенный отчет о финансовом положении по состоянию на 31 марта 2020 года</t>
  </si>
  <si>
    <t>Прим.</t>
  </si>
  <si>
    <t xml:space="preserve"> 31 марта 2020 г.</t>
  </si>
  <si>
    <t>31 декабря 2019 г.</t>
  </si>
  <si>
    <t xml:space="preserve">(в тысячах тенге) </t>
  </si>
  <si>
    <t xml:space="preserve">неаудировано
</t>
  </si>
  <si>
    <t>Активы</t>
  </si>
  <si>
    <t>Денежные средства и их эквиваленты</t>
  </si>
  <si>
    <t>Средства в банках и прочих финансовых институтах</t>
  </si>
  <si>
    <t>Активы, оцениваемые по справедливой стоимости через прибыли или убытки</t>
  </si>
  <si>
    <t>Инвестиционные ценные бумаги</t>
  </si>
  <si>
    <t>Кредиты клиентам</t>
  </si>
  <si>
    <t>Основные средства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</si>
  <si>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</si>
  <si>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</si>
  <si>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</si>
  <si>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</si>
  <si>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</si>
  <si>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</si>
  <si>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институтов</t>
  </si>
  <si>
    <t>Обязательства, оцениваемые по справедливой стоимости через прибыли или убытки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</si>
  <si>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</si>
  <si>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</si>
  <si>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</si>
  <si>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</si>
  <si>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</si>
  <si>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</si>
  <si>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</si>
  <si>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</si>
  <si>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</si>
  <si>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(Накопленный убыток)</t>
  </si>
  <si>
    <t>Итого капитал</t>
  </si>
  <si>
    <t>Итого капитал и обязательства</t>
  </si>
  <si>
    <t xml:space="preserve">Балансовая стоимость одной простой акции </t>
  </si>
  <si>
    <t xml:space="preserve">Балансовая стоимость одной привилегированной акции </t>
  </si>
  <si>
    <t>_________________________</t>
  </si>
  <si>
    <t>Есмуканова А.К.</t>
  </si>
  <si>
    <t>Заместитель Председателя Правления</t>
  </si>
  <si>
    <t>Промежуточный сокращенный отчет о совокупном доходе за период, закончившийся 31 марта 2020 года</t>
  </si>
  <si>
    <t>31 марта 2019г.</t>
  </si>
  <si>
    <t xml:space="preserve">неаудировано 
</t>
  </si>
  <si>
    <t>Процентная выручка, рассчитанная с использованием эффективной процентной ставки</t>
  </si>
  <si>
    <t>Процентные расходы</t>
  </si>
  <si>
    <t>Чистые процентные доходы</t>
  </si>
  <si>
    <t>Расходы по кредитным убыткам</t>
  </si>
  <si>
    <t>Чистые процентные доходы после расходов по кредитным убыткам</t>
  </si>
  <si>
    <t>Комиссионные доходы</t>
  </si>
  <si>
    <t>Комиссионные расходы</t>
  </si>
  <si>
    <t>Чистые доходы по операциям с иностранной валютой</t>
  </si>
  <si>
    <t xml:space="preserve">Чистые расходы по операциям с  финансовыми инструментами, оцениваемыми по справедливой стоимости, изменения которой отражаются  в составе прибыли или убытка </t>
  </si>
  <si>
    <t>Чистые прибыли/(убытки) в результате прекращения признания финансовых активов, оцениваемых по амортизированной стоимости</t>
  </si>
  <si>
    <t>Прибыль от первоначального признания финансовых обязательств</t>
  </si>
  <si>
    <t>Чистые расходы/доходы по операциям с инвестиционными ценными бумагами, оцениваемыми через прочий совокупный доход</t>
  </si>
  <si>
    <t>Чистый доход от реструктуризации кредитов клиентам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</si>
  <si>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</si>
  <si>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</si>
  <si>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</si>
  <si>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 xml:space="preserve">Чистые убытки от модификации кредитов клиентам, оцениваемых по амортизированной стоимости, не приводящей к прекращению признания </t>
  </si>
  <si>
    <t>Прочие расходы от обесценения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</si>
  <si>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</si>
  <si>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</si>
  <si>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</si>
  <si>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</si>
  <si>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Базовая и разводненная прибыль на акцию для прибыли, принадлежащей владельцам Банка (в тенге за акцию)</t>
  </si>
  <si>
    <t>Средневзвешенное количество акций (штук)</t>
  </si>
  <si>
    <t>_____________________</t>
  </si>
  <si>
    <t xml:space="preserve">аудировано </t>
  </si>
  <si>
    <t>31 марта 2019 г.</t>
  </si>
  <si>
    <t>(в тыс. тенге)</t>
  </si>
  <si>
    <t>неаудированные 
данные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</si>
  <si>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</si>
  <si>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</si>
  <si>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</si>
  <si>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</si>
  <si>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</si>
  <si>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Полученные доходы за вычетом расходов по операциям с иностранной валютой</t>
  </si>
  <si>
    <t>Реализованные расходы за вычетом доходов по операциям с финансовыми инструментами, оцениваемыми по справедливой стоимости, изменения которых отражаются в составе прибыли или убытка</t>
  </si>
  <si>
    <t>Реализованные расходы за вычетом доходов по операциям с инвестиционными ценными бумагами, оцениваемыми через прочий совокупный доход</t>
  </si>
  <si>
    <t>Прочие операционные доходы полученные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</si>
  <si>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</si>
  <si>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</si>
  <si>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 в операционных активах</t>
  </si>
  <si>
    <t>Восстановление резерва</t>
  </si>
  <si>
    <t>Чистое (уменьшение) в операционных обязательствах</t>
  </si>
  <si>
    <t>Займы банков и прочих финансовых институтов</t>
  </si>
  <si>
    <t>Кредиторская задолженность по договорам РЕПО</t>
  </si>
  <si>
    <t>Чистые денежные потоки от операционной деятельности до уплаты корпоративного подоходного налога</t>
  </si>
  <si>
    <t>Корпоративный подоходный налог уплаченный</t>
  </si>
  <si>
    <t xml:space="preserve">Чистое расходование денежных средств в операционной деятельности </t>
  </si>
  <si>
    <t>Денежные потоки от инвестиционной деятельности</t>
  </si>
  <si>
    <t>Приобретение основных средств и нематериальных активов</t>
  </si>
  <si>
    <t>Приобретение инвестиционных ценных бумаг, имеющихся в наличии для продажи</t>
  </si>
  <si>
    <t>Приобретение инвестиционных ценных бумаг, оцениваемых через прочий совокупный доход</t>
  </si>
  <si>
    <t>Поступления от продажи основных средств</t>
  </si>
  <si>
    <t>Поступления от продажи и погашения инвестиционных ценных бумаг, имеющихся в наличии для продажи</t>
  </si>
  <si>
    <t>Чистое расходование/поступление денежных средств от инвестиционной деятельности</t>
  </si>
  <si>
    <t>Денежные потоки от финансовой деятельности</t>
  </si>
  <si>
    <t>Выпуск акций</t>
  </si>
  <si>
    <t>Выпущенные в обращение долговые ценные бумаги</t>
  </si>
  <si>
    <t>Выпущенные в обращение именные купонные субординированные облигации</t>
  </si>
  <si>
    <t>Субординированный займ</t>
  </si>
  <si>
    <t>Чистое поступление денежных средств  от финансовой деятельности</t>
  </si>
  <si>
    <t>Влияние изменений обменного курса на денежные средства и их эквиваленты</t>
  </si>
  <si>
    <t>Чистое уменьшение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</si>
  <si>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</si>
  <si>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</si>
  <si>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в тысячах тенге</t>
  </si>
  <si>
    <t>Резервный фонд</t>
  </si>
  <si>
    <t>Резерв переоценки основных средств</t>
  </si>
  <si>
    <t>Резерв справедливой стоимости инвестиционных ценных бумаг, оцениваемых по справедливой стоимости через прочий совокупный доход</t>
  </si>
  <si>
    <t>Накопленный убыток</t>
  </si>
  <si>
    <t>Итого</t>
  </si>
  <si>
    <t>Остаток на 01 января 2019 года (неаудированные данные)</t>
  </si>
  <si>
    <t>Прибыль за год</t>
  </si>
  <si>
    <t>Прочий совокупный доход за год</t>
  </si>
  <si>
    <t>Чистое изменение справедливой стоимости инвестиционных ценных бумаг, оцениваемых через прочий совокупный доход</t>
  </si>
  <si>
    <t>Резервы (провизии) на покрытие убытков по ценным бумагам, учитываемым по справедливой стоимости через прочий совокупный доход</t>
  </si>
  <si>
    <t>Изменения предусмотренные договором денежных потоков в связи с модификацией</t>
  </si>
  <si>
    <t>Переоценка земли и зданий</t>
  </si>
  <si>
    <t>Итого совокупный доход за период</t>
  </si>
  <si>
    <t>Остаток на 31 марта 2019 года (неаудированные данные)</t>
  </si>
  <si>
    <t>Остаток на 01 января 2020 года (аудировано)</t>
  </si>
  <si>
    <t>Остаток на 31 марта 2020 года (неаудированные данные)</t>
  </si>
  <si>
    <t>Промежуточный сокращенный отчет об изменениях в капитале за период, закончившийся 31 марта 2020 года</t>
  </si>
  <si>
    <t>31 марта 2020 г.</t>
  </si>
  <si>
    <t>Промежуточный сокращенный отчет о движении денежных средств за период, закончившийся 31 марта 2020 года</t>
  </si>
  <si>
    <t>Куликова Т.М.</t>
  </si>
  <si>
    <t>И.о.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</si>
</sst>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(* #,##0_);_(* \(#,##0\);_(* &quot;-&quot;??_);_(@_)"/>
    <numFmt numFmtId="167" formatCode="_-* #,##0_р_._-;\-* #,##0_р_._-;_-* &quot;-&quot;??_р_._-;_-@_-"/>
    <numFmt numFmtId="168" formatCode="_-* #.##0.00\ _₽_-;\-* #.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1"/>
      <color rgb="FFFF0000"/>
      <name val="Arial"/>
      <family val="2"/>
      <charset val="204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8"/>
      <name val="Times New Roman Cyr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0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22" fillId="0" borderId="0"/>
    <xf numFmtId="0" fontId="18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3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horizontal="center" wrapText="1"/>
    </xf>
    <xf numFmtId="0" fontId="2" fillId="2" borderId="0" xfId="1" applyFont="1" applyFill="1"/>
    <xf numFmtId="0" fontId="4" fillId="0" borderId="0" xfId="1" applyFont="1" applyFill="1"/>
    <xf numFmtId="0" fontId="4" fillId="0" borderId="0" xfId="1" applyFont="1"/>
    <xf numFmtId="0" fontId="6" fillId="0" borderId="0" xfId="2" applyFont="1" applyFill="1" applyAlignment="1">
      <alignment vertical="top" wrapText="1"/>
    </xf>
    <xf numFmtId="0" fontId="8" fillId="0" borderId="0" xfId="1" applyFont="1" applyFill="1"/>
    <xf numFmtId="0" fontId="8" fillId="0" borderId="0" xfId="1" applyFont="1"/>
    <xf numFmtId="0" fontId="8" fillId="2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vertical="top"/>
    </xf>
    <xf numFmtId="0" fontId="8" fillId="2" borderId="0" xfId="1" applyFont="1" applyFill="1" applyBorder="1" applyAlignment="1">
      <alignment vertical="top"/>
    </xf>
    <xf numFmtId="165" fontId="7" fillId="2" borderId="0" xfId="3" applyNumberFormat="1" applyFont="1" applyFill="1" applyBorder="1" applyAlignment="1">
      <alignment horizontal="right" vertical="top"/>
    </xf>
    <xf numFmtId="0" fontId="10" fillId="2" borderId="0" xfId="2" applyFont="1" applyFill="1" applyBorder="1" applyAlignment="1">
      <alignment vertical="center" wrapText="1"/>
    </xf>
    <xf numFmtId="165" fontId="7" fillId="2" borderId="0" xfId="3" applyNumberFormat="1" applyFont="1" applyFill="1" applyBorder="1" applyAlignment="1">
      <alignment horizontal="right" vertical="top" wrapText="1"/>
    </xf>
    <xf numFmtId="0" fontId="11" fillId="2" borderId="0" xfId="2" applyFont="1" applyFill="1" applyAlignment="1">
      <alignment vertical="top" wrapText="1"/>
    </xf>
    <xf numFmtId="0" fontId="12" fillId="2" borderId="0" xfId="2" applyFont="1" applyFill="1" applyAlignment="1">
      <alignment horizontal="center" vertical="top" wrapText="1"/>
    </xf>
    <xf numFmtId="0" fontId="7" fillId="2" borderId="0" xfId="0" applyFont="1" applyFill="1" applyBorder="1" applyAlignment="1">
      <alignment horizontal="right" vertical="top" wrapText="1"/>
    </xf>
    <xf numFmtId="0" fontId="13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center" vertical="top" wrapText="1"/>
    </xf>
    <xf numFmtId="166" fontId="13" fillId="2" borderId="0" xfId="3" applyNumberFormat="1" applyFont="1" applyFill="1" applyBorder="1" applyAlignment="1"/>
    <xf numFmtId="166" fontId="8" fillId="0" borderId="0" xfId="1" applyNumberFormat="1" applyFont="1" applyFill="1" applyAlignment="1">
      <alignment vertical="top"/>
    </xf>
    <xf numFmtId="166" fontId="13" fillId="2" borderId="0" xfId="3" applyNumberFormat="1" applyFont="1" applyFill="1" applyBorder="1" applyAlignment="1">
      <alignment horizontal="right"/>
    </xf>
    <xf numFmtId="0" fontId="8" fillId="0" borderId="0" xfId="1" applyFont="1" applyFill="1" applyAlignment="1">
      <alignment vertical="top" wrapText="1"/>
    </xf>
    <xf numFmtId="0" fontId="8" fillId="0" borderId="0" xfId="1" applyFont="1" applyAlignment="1">
      <alignment vertical="top" wrapText="1"/>
    </xf>
    <xf numFmtId="166" fontId="15" fillId="0" borderId="0" xfId="4" applyNumberFormat="1" applyFont="1" applyFill="1" applyBorder="1" applyAlignment="1">
      <alignment horizontal="left" vertical="top"/>
    </xf>
    <xf numFmtId="166" fontId="13" fillId="2" borderId="1" xfId="3" applyNumberFormat="1" applyFont="1" applyFill="1" applyBorder="1" applyAlignment="1"/>
    <xf numFmtId="0" fontId="11" fillId="2" borderId="0" xfId="2" applyFont="1" applyFill="1" applyBorder="1" applyAlignment="1">
      <alignment vertical="top" wrapText="1"/>
    </xf>
    <xf numFmtId="0" fontId="12" fillId="2" borderId="0" xfId="2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/>
    <xf numFmtId="166" fontId="7" fillId="0" borderId="0" xfId="1" applyNumberFormat="1" applyFont="1" applyFill="1" applyBorder="1" applyAlignment="1"/>
    <xf numFmtId="166" fontId="7" fillId="0" borderId="0" xfId="5" applyNumberFormat="1" applyFont="1" applyFill="1" applyBorder="1" applyAlignment="1">
      <alignment vertical="top"/>
    </xf>
    <xf numFmtId="166" fontId="8" fillId="0" borderId="0" xfId="1" applyNumberFormat="1" applyFont="1" applyAlignment="1">
      <alignment vertical="top"/>
    </xf>
    <xf numFmtId="0" fontId="10" fillId="2" borderId="0" xfId="2" applyFont="1" applyFill="1" applyBorder="1" applyAlignment="1">
      <alignment vertical="top" wrapText="1"/>
    </xf>
    <xf numFmtId="0" fontId="10" fillId="2" borderId="0" xfId="2" applyFont="1" applyFill="1" applyBorder="1" applyAlignment="1">
      <alignment horizontal="center" vertical="top" wrapText="1"/>
    </xf>
    <xf numFmtId="0" fontId="8" fillId="2" borderId="0" xfId="1" applyFont="1" applyFill="1" applyBorder="1" applyAlignment="1"/>
    <xf numFmtId="0" fontId="13" fillId="2" borderId="0" xfId="2" applyFont="1" applyFill="1" applyBorder="1" applyAlignment="1">
      <alignment vertical="top" wrapText="1"/>
    </xf>
    <xf numFmtId="166" fontId="6" fillId="2" borderId="0" xfId="6" applyNumberFormat="1" applyFont="1" applyFill="1" applyAlignment="1">
      <alignment horizontal="right"/>
    </xf>
    <xf numFmtId="0" fontId="6" fillId="0" borderId="0" xfId="2" applyFont="1" applyAlignment="1">
      <alignment vertical="top" wrapText="1"/>
    </xf>
    <xf numFmtId="166" fontId="13" fillId="2" borderId="0" xfId="7" applyNumberFormat="1" applyFont="1" applyFill="1" applyBorder="1" applyAlignment="1"/>
    <xf numFmtId="166" fontId="13" fillId="2" borderId="1" xfId="7" applyNumberFormat="1" applyFont="1" applyFill="1" applyBorder="1" applyAlignment="1"/>
    <xf numFmtId="166" fontId="7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166" fontId="7" fillId="2" borderId="0" xfId="1" applyNumberFormat="1" applyFont="1" applyFill="1" applyBorder="1" applyAlignment="1"/>
    <xf numFmtId="0" fontId="7" fillId="0" borderId="0" xfId="1" applyFont="1" applyFill="1" applyAlignment="1">
      <alignment vertical="top"/>
    </xf>
    <xf numFmtId="0" fontId="16" fillId="2" borderId="0" xfId="2" applyFont="1" applyFill="1" applyBorder="1" applyAlignment="1">
      <alignment wrapText="1"/>
    </xf>
    <xf numFmtId="0" fontId="16" fillId="2" borderId="0" xfId="2" applyFont="1" applyFill="1" applyBorder="1" applyAlignment="1">
      <alignment horizontal="center" wrapText="1"/>
    </xf>
    <xf numFmtId="0" fontId="2" fillId="2" borderId="0" xfId="1" applyFont="1" applyFill="1" applyBorder="1"/>
    <xf numFmtId="0" fontId="8" fillId="2" borderId="0" xfId="2" applyFont="1" applyFill="1" applyBorder="1" applyAlignment="1">
      <alignment wrapText="1"/>
    </xf>
    <xf numFmtId="0" fontId="9" fillId="2" borderId="0" xfId="2" applyFont="1" applyFill="1" applyBorder="1" applyAlignment="1">
      <alignment horizontal="center" wrapText="1"/>
    </xf>
    <xf numFmtId="167" fontId="8" fillId="2" borderId="0" xfId="8" applyNumberFormat="1" applyFont="1" applyFill="1" applyBorder="1"/>
    <xf numFmtId="0" fontId="17" fillId="2" borderId="0" xfId="2" applyFont="1" applyFill="1" applyBorder="1" applyAlignment="1">
      <alignment wrapText="1"/>
    </xf>
    <xf numFmtId="0" fontId="17" fillId="2" borderId="0" xfId="2" applyFont="1" applyFill="1" applyBorder="1" applyAlignment="1">
      <alignment horizontal="center" wrapText="1"/>
    </xf>
    <xf numFmtId="0" fontId="8" fillId="2" borderId="0" xfId="1" applyFont="1" applyFill="1" applyBorder="1"/>
    <xf numFmtId="0" fontId="6" fillId="2" borderId="0" xfId="2" applyFont="1" applyFill="1" applyBorder="1" applyAlignment="1">
      <alignment vertical="top" wrapText="1"/>
    </xf>
    <xf numFmtId="0" fontId="13" fillId="2" borderId="0" xfId="1" applyFont="1" applyFill="1" applyBorder="1" applyAlignment="1">
      <alignment horizontal="justify" wrapText="1"/>
    </xf>
    <xf numFmtId="0" fontId="10" fillId="2" borderId="0" xfId="1" applyFont="1" applyFill="1" applyBorder="1" applyAlignment="1">
      <alignment horizontal="center" wrapText="1"/>
    </xf>
    <xf numFmtId="0" fontId="11" fillId="2" borderId="0" xfId="9" applyFont="1" applyFill="1" applyBorder="1"/>
    <xf numFmtId="0" fontId="13" fillId="0" borderId="0" xfId="1" applyFont="1" applyFill="1" applyBorder="1"/>
    <xf numFmtId="0" fontId="13" fillId="0" borderId="0" xfId="1" applyFont="1" applyBorder="1"/>
    <xf numFmtId="0" fontId="19" fillId="2" borderId="0" xfId="1" applyFont="1" applyFill="1" applyAlignment="1">
      <alignment vertical="top" wrapText="1"/>
    </xf>
    <xf numFmtId="0" fontId="12" fillId="2" borderId="0" xfId="1" applyFont="1" applyFill="1" applyBorder="1" applyAlignment="1">
      <alignment horizontal="center" wrapText="1"/>
    </xf>
    <xf numFmtId="0" fontId="19" fillId="2" borderId="0" xfId="1" applyFont="1" applyFill="1" applyAlignment="1">
      <alignment vertical="top"/>
    </xf>
    <xf numFmtId="0" fontId="11" fillId="2" borderId="0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11" fillId="2" borderId="0" xfId="1" applyFont="1" applyFill="1" applyBorder="1" applyAlignment="1"/>
    <xf numFmtId="0" fontId="11" fillId="0" borderId="0" xfId="1" applyFont="1" applyFill="1" applyBorder="1" applyAlignment="1"/>
    <xf numFmtId="0" fontId="11" fillId="0" borderId="0" xfId="1" applyFont="1" applyBorder="1"/>
    <xf numFmtId="0" fontId="11" fillId="2" borderId="0" xfId="1" applyFont="1" applyFill="1" applyBorder="1" applyAlignment="1">
      <alignment horizontal="justify" wrapText="1"/>
    </xf>
    <xf numFmtId="0" fontId="11" fillId="2" borderId="0" xfId="1" applyFont="1" applyFill="1" applyBorder="1"/>
    <xf numFmtId="0" fontId="11" fillId="0" borderId="0" xfId="1" applyFont="1" applyFill="1" applyBorder="1"/>
    <xf numFmtId="0" fontId="2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2" fillId="0" borderId="0" xfId="1" applyFont="1"/>
    <xf numFmtId="0" fontId="2" fillId="0" borderId="0" xfId="1" applyFont="1" applyFill="1"/>
    <xf numFmtId="0" fontId="20" fillId="2" borderId="0" xfId="2" applyFont="1" applyFill="1" applyAlignment="1">
      <alignment wrapText="1"/>
    </xf>
    <xf numFmtId="0" fontId="21" fillId="2" borderId="0" xfId="2" applyFont="1" applyFill="1" applyAlignment="1">
      <alignment wrapText="1"/>
    </xf>
    <xf numFmtId="0" fontId="20" fillId="2" borderId="0" xfId="2" applyFont="1" applyFill="1"/>
    <xf numFmtId="0" fontId="20" fillId="2" borderId="0" xfId="10" applyFont="1" applyFill="1"/>
    <xf numFmtId="0" fontId="20" fillId="0" borderId="0" xfId="10" applyFont="1"/>
    <xf numFmtId="0" fontId="13" fillId="2" borderId="0" xfId="10" applyFont="1" applyFill="1" applyAlignment="1">
      <alignment vertical="top"/>
    </xf>
    <xf numFmtId="0" fontId="13" fillId="0" borderId="0" xfId="10" applyFont="1" applyAlignment="1">
      <alignment vertical="top"/>
    </xf>
    <xf numFmtId="165" fontId="7" fillId="2" borderId="0" xfId="3" applyNumberFormat="1" applyFont="1" applyFill="1" applyAlignment="1">
      <alignment horizontal="right" vertical="top"/>
    </xf>
    <xf numFmtId="166" fontId="13" fillId="2" borderId="0" xfId="11" applyNumberFormat="1" applyFont="1" applyFill="1" applyAlignment="1">
      <alignment vertical="top"/>
    </xf>
    <xf numFmtId="166" fontId="11" fillId="2" borderId="0" xfId="11" applyNumberFormat="1" applyFont="1" applyFill="1" applyAlignment="1">
      <alignment vertical="top"/>
    </xf>
    <xf numFmtId="167" fontId="13" fillId="2" borderId="0" xfId="3" applyNumberFormat="1" applyFont="1" applyFill="1" applyAlignment="1">
      <alignment vertical="top"/>
    </xf>
    <xf numFmtId="167" fontId="11" fillId="2" borderId="0" xfId="3" applyNumberFormat="1" applyFont="1" applyFill="1" applyAlignment="1">
      <alignment vertical="top"/>
    </xf>
    <xf numFmtId="0" fontId="11" fillId="2" borderId="0" xfId="10" applyFont="1" applyFill="1" applyAlignment="1">
      <alignment vertical="top"/>
    </xf>
    <xf numFmtId="0" fontId="11" fillId="0" borderId="0" xfId="10" applyFont="1" applyAlignment="1">
      <alignment vertical="top"/>
    </xf>
    <xf numFmtId="167" fontId="4" fillId="2" borderId="0" xfId="0" applyNumberFormat="1" applyFont="1" applyFill="1"/>
    <xf numFmtId="0" fontId="13" fillId="2" borderId="0" xfId="2" applyFont="1" applyFill="1" applyAlignment="1"/>
    <xf numFmtId="0" fontId="13" fillId="2" borderId="0" xfId="10" applyFont="1" applyFill="1" applyAlignment="1"/>
    <xf numFmtId="0" fontId="13" fillId="0" borderId="0" xfId="10" applyFont="1" applyAlignment="1"/>
    <xf numFmtId="0" fontId="13" fillId="0" borderId="0" xfId="2" applyFont="1" applyAlignment="1"/>
    <xf numFmtId="0" fontId="13" fillId="2" borderId="0" xfId="2" applyFont="1" applyFill="1" applyBorder="1"/>
    <xf numFmtId="0" fontId="13" fillId="2" borderId="0" xfId="10" applyFont="1" applyFill="1" applyBorder="1"/>
    <xf numFmtId="0" fontId="13" fillId="0" borderId="0" xfId="10" applyFont="1" applyBorder="1"/>
    <xf numFmtId="0" fontId="13" fillId="0" borderId="0" xfId="2" applyFont="1" applyBorder="1"/>
    <xf numFmtId="0" fontId="20" fillId="0" borderId="0" xfId="2" applyFont="1"/>
    <xf numFmtId="0" fontId="19" fillId="2" borderId="0" xfId="1" applyFont="1" applyFill="1" applyBorder="1" applyAlignment="1"/>
    <xf numFmtId="0" fontId="13" fillId="2" borderId="0" xfId="1" applyFont="1" applyFill="1" applyBorder="1"/>
    <xf numFmtId="49" fontId="24" fillId="2" borderId="0" xfId="2" applyNumberFormat="1" applyFont="1" applyFill="1" applyBorder="1" applyAlignment="1">
      <alignment vertical="top" wrapText="1"/>
    </xf>
    <xf numFmtId="14" fontId="25" fillId="0" borderId="0" xfId="2" applyNumberFormat="1" applyFont="1" applyAlignment="1">
      <alignment wrapText="1"/>
    </xf>
    <xf numFmtId="14" fontId="26" fillId="0" borderId="0" xfId="2" applyNumberFormat="1" applyFont="1" applyAlignment="1">
      <alignment horizontal="left" wrapText="1"/>
    </xf>
    <xf numFmtId="167" fontId="25" fillId="0" borderId="0" xfId="3" applyNumberFormat="1" applyFont="1" applyFill="1"/>
    <xf numFmtId="167" fontId="25" fillId="2" borderId="0" xfId="3" applyNumberFormat="1" applyFont="1" applyFill="1"/>
    <xf numFmtId="0" fontId="25" fillId="2" borderId="0" xfId="10" applyFont="1" applyFill="1"/>
    <xf numFmtId="0" fontId="25" fillId="0" borderId="0" xfId="10" applyFont="1"/>
    <xf numFmtId="0" fontId="26" fillId="0" borderId="0" xfId="2" applyFont="1" applyAlignment="1">
      <alignment wrapText="1"/>
    </xf>
    <xf numFmtId="167" fontId="25" fillId="0" borderId="0" xfId="2" applyNumberFormat="1" applyFont="1" applyFill="1"/>
    <xf numFmtId="167" fontId="25" fillId="2" borderId="0" xfId="2" applyNumberFormat="1" applyFont="1" applyFill="1"/>
    <xf numFmtId="14" fontId="26" fillId="0" borderId="0" xfId="2" applyNumberFormat="1" applyFont="1" applyAlignment="1">
      <alignment wrapText="1"/>
    </xf>
    <xf numFmtId="0" fontId="25" fillId="0" borderId="0" xfId="2" applyFont="1" applyAlignment="1">
      <alignment wrapText="1"/>
    </xf>
    <xf numFmtId="0" fontId="25" fillId="0" borderId="0" xfId="10" applyFont="1" applyFill="1"/>
    <xf numFmtId="0" fontId="25" fillId="2" borderId="0" xfId="2" applyFont="1" applyFill="1"/>
    <xf numFmtId="0" fontId="25" fillId="0" borderId="0" xfId="2" applyFont="1"/>
    <xf numFmtId="0" fontId="20" fillId="0" borderId="0" xfId="2" applyFont="1" applyAlignment="1">
      <alignment wrapText="1"/>
    </xf>
    <xf numFmtId="0" fontId="21" fillId="0" borderId="0" xfId="2" applyFont="1" applyAlignment="1">
      <alignment wrapText="1"/>
    </xf>
    <xf numFmtId="0" fontId="20" fillId="0" borderId="0" xfId="2" applyFont="1" applyFill="1"/>
    <xf numFmtId="0" fontId="11" fillId="2" borderId="0" xfId="12" applyFont="1" applyFill="1" applyBorder="1" applyAlignment="1">
      <alignment vertical="top"/>
    </xf>
    <xf numFmtId="0" fontId="11" fillId="2" borderId="0" xfId="12" applyFont="1" applyFill="1" applyBorder="1" applyAlignment="1">
      <alignment vertical="top" wrapText="1"/>
    </xf>
    <xf numFmtId="0" fontId="8" fillId="2" borderId="0" xfId="12" applyFont="1" applyFill="1" applyBorder="1" applyAlignment="1">
      <alignment vertical="top"/>
    </xf>
    <xf numFmtId="0" fontId="13" fillId="2" borderId="0" xfId="13" applyFont="1" applyFill="1" applyBorder="1" applyAlignment="1">
      <alignment vertical="top"/>
    </xf>
    <xf numFmtId="0" fontId="10" fillId="2" borderId="0" xfId="12" applyFont="1" applyFill="1" applyBorder="1" applyAlignment="1">
      <alignment horizontal="left" vertical="top"/>
    </xf>
    <xf numFmtId="165" fontId="7" fillId="2" borderId="1" xfId="3" applyNumberFormat="1" applyFont="1" applyFill="1" applyBorder="1" applyAlignment="1">
      <alignment horizontal="right" vertical="top" wrapText="1"/>
    </xf>
    <xf numFmtId="0" fontId="19" fillId="2" borderId="0" xfId="13" applyFont="1" applyFill="1" applyBorder="1" applyAlignment="1">
      <alignment vertical="top" wrapText="1"/>
    </xf>
    <xf numFmtId="165" fontId="27" fillId="2" borderId="0" xfId="6" applyNumberFormat="1" applyFont="1" applyFill="1" applyBorder="1" applyAlignment="1">
      <alignment vertical="top"/>
    </xf>
    <xf numFmtId="0" fontId="6" fillId="2" borderId="0" xfId="13" applyFont="1" applyFill="1" applyBorder="1" applyAlignment="1">
      <alignment vertical="top" wrapText="1"/>
    </xf>
    <xf numFmtId="166" fontId="6" fillId="2" borderId="0" xfId="6" applyNumberFormat="1" applyFont="1" applyFill="1" applyBorder="1" applyAlignment="1"/>
    <xf numFmtId="166" fontId="6" fillId="2" borderId="0" xfId="14" applyNumberFormat="1" applyFont="1" applyFill="1" applyBorder="1" applyAlignment="1">
      <alignment vertical="top"/>
    </xf>
    <xf numFmtId="0" fontId="6" fillId="2" borderId="0" xfId="13" applyFont="1" applyFill="1" applyBorder="1" applyAlignment="1">
      <alignment vertical="top"/>
    </xf>
    <xf numFmtId="166" fontId="6" fillId="2" borderId="0" xfId="14" applyNumberFormat="1" applyFont="1" applyFill="1" applyBorder="1" applyAlignment="1">
      <alignment horizontal="center"/>
    </xf>
    <xf numFmtId="0" fontId="8" fillId="2" borderId="0" xfId="12" applyFont="1" applyFill="1" applyBorder="1" applyAlignment="1">
      <alignment vertical="center"/>
    </xf>
    <xf numFmtId="166" fontId="6" fillId="2" borderId="1" xfId="6" applyNumberFormat="1" applyFont="1" applyFill="1" applyBorder="1" applyAlignment="1"/>
    <xf numFmtId="166" fontId="6" fillId="0" borderId="1" xfId="14" applyNumberFormat="1" applyFont="1" applyFill="1" applyBorder="1" applyAlignment="1">
      <alignment vertical="top"/>
    </xf>
    <xf numFmtId="166" fontId="19" fillId="2" borderId="0" xfId="6" applyNumberFormat="1" applyFont="1" applyFill="1" applyBorder="1" applyAlignment="1"/>
    <xf numFmtId="166" fontId="28" fillId="2" borderId="0" xfId="6" applyNumberFormat="1" applyFont="1" applyFill="1" applyBorder="1" applyAlignment="1"/>
    <xf numFmtId="0" fontId="23" fillId="2" borderId="0" xfId="13" applyFont="1" applyFill="1" applyBorder="1" applyAlignment="1">
      <alignment vertical="top" wrapText="1"/>
    </xf>
    <xf numFmtId="165" fontId="29" fillId="2" borderId="0" xfId="6" applyNumberFormat="1" applyFont="1" applyFill="1" applyBorder="1" applyAlignment="1">
      <alignment horizontal="center"/>
    </xf>
    <xf numFmtId="165" fontId="27" fillId="2" borderId="0" xfId="6" applyNumberFormat="1" applyFont="1" applyFill="1" applyBorder="1" applyAlignment="1">
      <alignment horizontal="center"/>
    </xf>
    <xf numFmtId="0" fontId="6" fillId="0" borderId="0" xfId="13" applyFont="1" applyBorder="1" applyAlignment="1">
      <alignment vertical="top" wrapText="1"/>
    </xf>
    <xf numFmtId="166" fontId="29" fillId="2" borderId="0" xfId="6" applyNumberFormat="1" applyFont="1" applyFill="1" applyBorder="1" applyAlignment="1"/>
    <xf numFmtId="166" fontId="19" fillId="2" borderId="2" xfId="6" applyNumberFormat="1" applyFont="1" applyFill="1" applyBorder="1" applyAlignment="1"/>
    <xf numFmtId="166" fontId="6" fillId="2" borderId="0" xfId="6" applyNumberFormat="1" applyFont="1" applyFill="1" applyBorder="1" applyAlignment="1">
      <alignment horizontal="center" vertical="center"/>
    </xf>
    <xf numFmtId="166" fontId="6" fillId="0" borderId="0" xfId="14" applyNumberFormat="1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vertical="top" wrapText="1"/>
    </xf>
    <xf numFmtId="0" fontId="6" fillId="0" borderId="0" xfId="13" applyFont="1" applyFill="1" applyBorder="1" applyAlignment="1">
      <alignment vertical="top" wrapText="1"/>
    </xf>
    <xf numFmtId="0" fontId="6" fillId="0" borderId="1" xfId="13" applyFont="1" applyBorder="1" applyAlignment="1">
      <alignment vertical="top" wrapText="1"/>
    </xf>
    <xf numFmtId="166" fontId="6" fillId="0" borderId="0" xfId="14" applyNumberFormat="1" applyFont="1" applyFill="1" applyBorder="1" applyAlignment="1">
      <alignment vertical="top"/>
    </xf>
    <xf numFmtId="166" fontId="19" fillId="2" borderId="3" xfId="6" applyNumberFormat="1" applyFont="1" applyFill="1" applyBorder="1" applyAlignment="1"/>
    <xf numFmtId="166" fontId="19" fillId="0" borderId="0" xfId="14" applyNumberFormat="1" applyFont="1" applyFill="1" applyBorder="1" applyAlignment="1">
      <alignment vertical="top"/>
    </xf>
    <xf numFmtId="166" fontId="8" fillId="2" borderId="0" xfId="12" applyNumberFormat="1" applyFont="1" applyFill="1" applyBorder="1" applyAlignment="1">
      <alignment vertical="top"/>
    </xf>
    <xf numFmtId="166" fontId="6" fillId="2" borderId="1" xfId="15" applyNumberFormat="1" applyFont="1" applyFill="1" applyBorder="1" applyAlignment="1">
      <alignment horizontal="center"/>
    </xf>
    <xf numFmtId="0" fontId="27" fillId="2" borderId="0" xfId="12" applyFont="1" applyFill="1" applyBorder="1" applyAlignment="1">
      <alignment vertical="top"/>
    </xf>
    <xf numFmtId="165" fontId="6" fillId="2" borderId="0" xfId="6" applyNumberFormat="1" applyFont="1" applyFill="1" applyBorder="1" applyAlignment="1">
      <alignment vertical="top"/>
    </xf>
    <xf numFmtId="0" fontId="13" fillId="2" borderId="0" xfId="1" applyFont="1" applyFill="1" applyBorder="1" applyAlignment="1">
      <alignment horizontal="justify" vertical="top"/>
    </xf>
    <xf numFmtId="165" fontId="11" fillId="2" borderId="0" xfId="6" applyNumberFormat="1" applyFont="1" applyFill="1" applyBorder="1" applyAlignment="1">
      <alignment vertical="top"/>
    </xf>
    <xf numFmtId="0" fontId="13" fillId="2" borderId="0" xfId="1" applyFont="1" applyFill="1" applyBorder="1" applyAlignment="1">
      <alignment vertical="top"/>
    </xf>
    <xf numFmtId="165" fontId="18" fillId="2" borderId="0" xfId="6" applyNumberFormat="1" applyFont="1" applyFill="1" applyAlignment="1">
      <alignment vertical="top"/>
    </xf>
    <xf numFmtId="0" fontId="18" fillId="2" borderId="0" xfId="10" applyFont="1" applyFill="1" applyAlignment="1">
      <alignment vertical="top"/>
    </xf>
    <xf numFmtId="165" fontId="8" fillId="2" borderId="0" xfId="6" applyNumberFormat="1" applyFont="1" applyFill="1" applyBorder="1" applyAlignment="1">
      <alignment vertical="top"/>
    </xf>
    <xf numFmtId="0" fontId="31" fillId="2" borderId="0" xfId="12" applyFont="1" applyFill="1" applyBorder="1" applyAlignment="1">
      <alignment horizontal="right"/>
    </xf>
    <xf numFmtId="165" fontId="29" fillId="2" borderId="0" xfId="6" applyNumberFormat="1" applyFont="1" applyFill="1" applyBorder="1" applyAlignment="1">
      <alignment vertical="top"/>
    </xf>
    <xf numFmtId="165" fontId="13" fillId="2" borderId="0" xfId="6" applyNumberFormat="1" applyFont="1" applyFill="1" applyBorder="1" applyAlignment="1">
      <alignment vertical="top"/>
    </xf>
    <xf numFmtId="0" fontId="13" fillId="2" borderId="0" xfId="9" applyFont="1" applyFill="1" applyBorder="1" applyAlignment="1">
      <alignment vertical="top"/>
    </xf>
    <xf numFmtId="0" fontId="11" fillId="2" borderId="0" xfId="9" applyFont="1" applyFill="1" applyBorder="1" applyAlignment="1">
      <alignment horizontal="left" vertical="top"/>
    </xf>
    <xf numFmtId="165" fontId="11" fillId="2" borderId="0" xfId="6" applyNumberFormat="1" applyFont="1" applyFill="1" applyBorder="1" applyAlignment="1">
      <alignment horizontal="left" vertical="top"/>
    </xf>
    <xf numFmtId="0" fontId="19" fillId="2" borderId="0" xfId="9" applyFont="1" applyFill="1" applyAlignment="1"/>
    <xf numFmtId="165" fontId="11" fillId="2" borderId="0" xfId="6" applyNumberFormat="1" applyFont="1" applyFill="1" applyAlignment="1">
      <alignment vertical="top"/>
    </xf>
    <xf numFmtId="0" fontId="13" fillId="2" borderId="0" xfId="9" applyFont="1" applyFill="1" applyAlignment="1">
      <alignment vertical="top"/>
    </xf>
    <xf numFmtId="0" fontId="23" fillId="2" borderId="0" xfId="2" applyFont="1" applyFill="1" applyAlignment="1">
      <alignment horizontal="left" vertical="center" wrapText="1"/>
    </xf>
    <xf numFmtId="165" fontId="19" fillId="2" borderId="1" xfId="16" applyNumberFormat="1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top" wrapText="1"/>
    </xf>
    <xf numFmtId="0" fontId="19" fillId="2" borderId="0" xfId="9" applyFont="1" applyFill="1" applyAlignment="1" applyProtection="1">
      <alignment wrapText="1"/>
      <protection locked="0"/>
    </xf>
    <xf numFmtId="166" fontId="19" fillId="2" borderId="2" xfId="16" applyNumberFormat="1" applyFont="1" applyFill="1" applyBorder="1"/>
    <xf numFmtId="0" fontId="6" fillId="2" borderId="0" xfId="9" applyFont="1" applyFill="1" applyAlignment="1" applyProtection="1">
      <alignment wrapText="1"/>
      <protection locked="0"/>
    </xf>
    <xf numFmtId="166" fontId="19" fillId="2" borderId="0" xfId="16" applyNumberFormat="1" applyFont="1" applyFill="1"/>
    <xf numFmtId="166" fontId="6" fillId="2" borderId="0" xfId="16" applyNumberFormat="1" applyFont="1" applyFill="1"/>
    <xf numFmtId="0" fontId="19" fillId="2" borderId="0" xfId="9" applyFont="1" applyFill="1" applyProtection="1">
      <protection locked="0"/>
    </xf>
    <xf numFmtId="0" fontId="11" fillId="2" borderId="0" xfId="9" applyFont="1" applyFill="1" applyBorder="1" applyAlignment="1">
      <alignment vertical="top"/>
    </xf>
    <xf numFmtId="166" fontId="11" fillId="2" borderId="0" xfId="9" applyNumberFormat="1" applyFont="1" applyFill="1" applyBorder="1" applyAlignment="1">
      <alignment vertical="top"/>
    </xf>
    <xf numFmtId="0" fontId="6" fillId="2" borderId="0" xfId="9" applyFont="1" applyFill="1" applyProtection="1">
      <protection locked="0"/>
    </xf>
    <xf numFmtId="166" fontId="19" fillId="2" borderId="1" xfId="16" applyNumberFormat="1" applyFont="1" applyFill="1" applyBorder="1"/>
    <xf numFmtId="166" fontId="6" fillId="2" borderId="1" xfId="16" applyNumberFormat="1" applyFont="1" applyFill="1" applyBorder="1"/>
    <xf numFmtId="0" fontId="19" fillId="2" borderId="0" xfId="9" applyFont="1" applyFill="1" applyBorder="1" applyAlignment="1" applyProtection="1">
      <alignment wrapText="1"/>
      <protection locked="0"/>
    </xf>
    <xf numFmtId="166" fontId="19" fillId="2" borderId="0" xfId="6" applyNumberFormat="1" applyFont="1" applyFill="1" applyAlignment="1"/>
    <xf numFmtId="166" fontId="13" fillId="2" borderId="0" xfId="9" applyNumberFormat="1" applyFont="1" applyFill="1" applyBorder="1" applyAlignment="1">
      <alignment vertical="top"/>
    </xf>
    <xf numFmtId="0" fontId="12" fillId="2" borderId="0" xfId="2" applyFont="1" applyFill="1" applyBorder="1" applyAlignment="1">
      <alignment vertical="top" wrapText="1"/>
    </xf>
    <xf numFmtId="0" fontId="13" fillId="2" borderId="0" xfId="10" applyFont="1" applyFill="1" applyBorder="1" applyAlignment="1">
      <alignment vertical="top"/>
    </xf>
    <xf numFmtId="0" fontId="10" fillId="2" borderId="0" xfId="2" applyFont="1" applyFill="1" applyBorder="1" applyAlignment="1">
      <alignment vertical="top"/>
    </xf>
    <xf numFmtId="166" fontId="13" fillId="2" borderId="0" xfId="11" applyNumberFormat="1" applyFont="1" applyFill="1" applyBorder="1" applyAlignment="1"/>
    <xf numFmtId="0" fontId="13" fillId="2" borderId="0" xfId="2" applyFont="1" applyFill="1" applyBorder="1" applyAlignment="1">
      <alignment vertical="top"/>
    </xf>
    <xf numFmtId="0" fontId="11" fillId="2" borderId="0" xfId="2" applyFont="1" applyFill="1" applyBorder="1" applyAlignment="1">
      <alignment vertical="top"/>
    </xf>
    <xf numFmtId="0" fontId="12" fillId="2" borderId="0" xfId="2" applyFont="1" applyFill="1" applyBorder="1" applyAlignment="1">
      <alignment vertical="top"/>
    </xf>
    <xf numFmtId="166" fontId="11" fillId="2" borderId="0" xfId="11" applyNumberFormat="1" applyFont="1" applyFill="1" applyBorder="1" applyAlignment="1"/>
    <xf numFmtId="166" fontId="13" fillId="2" borderId="0" xfId="11" applyNumberFormat="1" applyFont="1" applyFill="1" applyBorder="1" applyAlignment="1">
      <alignment vertical="center"/>
    </xf>
    <xf numFmtId="166" fontId="13" fillId="2" borderId="0" xfId="11" applyNumberFormat="1" applyFont="1" applyFill="1" applyBorder="1" applyAlignment="1">
      <alignment horizontal="right"/>
    </xf>
    <xf numFmtId="166" fontId="13" fillId="2" borderId="1" xfId="11" applyNumberFormat="1" applyFont="1" applyFill="1" applyBorder="1" applyAlignment="1"/>
    <xf numFmtId="166" fontId="11" fillId="2" borderId="3" xfId="11" applyNumberFormat="1" applyFont="1" applyFill="1" applyBorder="1" applyAlignment="1"/>
    <xf numFmtId="166" fontId="11" fillId="2" borderId="2" xfId="11" applyNumberFormat="1" applyFont="1" applyFill="1" applyBorder="1" applyAlignment="1"/>
    <xf numFmtId="0" fontId="11" fillId="2" borderId="0" xfId="2" applyFont="1" applyFill="1" applyAlignment="1">
      <alignment wrapText="1"/>
    </xf>
    <xf numFmtId="0" fontId="10" fillId="2" borderId="0" xfId="2" applyFont="1" applyFill="1" applyAlignment="1">
      <alignment wrapText="1"/>
    </xf>
    <xf numFmtId="166" fontId="13" fillId="2" borderId="0" xfId="11" applyNumberFormat="1" applyFont="1" applyFill="1" applyAlignment="1"/>
    <xf numFmtId="0" fontId="13" fillId="2" borderId="0" xfId="2" applyFont="1" applyFill="1" applyBorder="1" applyAlignment="1"/>
    <xf numFmtId="0" fontId="21" fillId="2" borderId="0" xfId="2" applyFont="1" applyFill="1"/>
    <xf numFmtId="0" fontId="11" fillId="2" borderId="0" xfId="1" applyFont="1" applyFill="1" applyAlignment="1">
      <alignment vertical="top" wrapText="1"/>
    </xf>
    <xf numFmtId="0" fontId="11" fillId="2" borderId="0" xfId="1" applyFont="1" applyFill="1" applyAlignment="1">
      <alignment vertical="top"/>
    </xf>
    <xf numFmtId="0" fontId="7" fillId="2" borderId="0" xfId="1" applyFont="1" applyFill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9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top" wrapText="1"/>
    </xf>
    <xf numFmtId="0" fontId="10" fillId="2" borderId="0" xfId="10" applyFont="1" applyFill="1" applyBorder="1" applyAlignment="1">
      <alignment horizontal="center" vertical="center"/>
    </xf>
    <xf numFmtId="0" fontId="11" fillId="2" borderId="0" xfId="9" applyFont="1" applyFill="1" applyBorder="1" applyAlignment="1">
      <alignment horizontal="left" vertical="top"/>
    </xf>
  </cellXfs>
  <cellStyles count="18">
    <cellStyle name="Обычный" xfId="0" builtinId="0"/>
    <cellStyle name="Обычный 2" xfId="10"/>
    <cellStyle name="Обычный 2 3 2" xfId="12"/>
    <cellStyle name="Обычный 21" xfId="1"/>
    <cellStyle name="Обычный 21 2" xfId="5"/>
    <cellStyle name="Обычный 3" xfId="9"/>
    <cellStyle name="Обычный 4" xfId="15"/>
    <cellStyle name="Обычный_Alfa Bank_ FS_2008_rus_1" xfId="2"/>
    <cellStyle name="Стиль 1" xfId="13"/>
    <cellStyle name="Финансовый 2 3" xfId="6"/>
    <cellStyle name="Финансовый 2 4" xfId="3"/>
    <cellStyle name="Финансовый 2 4 2" xfId="7"/>
    <cellStyle name="Финансовый 2 9" xfId="16"/>
    <cellStyle name="Финансовый 20" xfId="8"/>
    <cellStyle name="Финансовый 3" xfId="4"/>
    <cellStyle name="Финансовый 3 2" xfId="14"/>
    <cellStyle name="Финансовый 4" xfId="17"/>
    <cellStyle name="Финансовый_Alfa Bank_ FS_2008_rus_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419100</xdr:colOff>
      <xdr:row>1</xdr:row>
      <xdr:rowOff>504825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943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92362</xdr:rowOff>
    </xdr:from>
    <xdr:to>
      <xdr:col>0</xdr:col>
      <xdr:colOff>3732068</xdr:colOff>
      <xdr:row>3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62"/>
          <a:ext cx="3732068" cy="52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3371850</xdr:colOff>
      <xdr:row>3</xdr:row>
      <xdr:rowOff>57150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371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85725</xdr:rowOff>
    </xdr:from>
    <xdr:to>
      <xdr:col>1</xdr:col>
      <xdr:colOff>190501</xdr:colOff>
      <xdr:row>2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85725"/>
          <a:ext cx="500062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ATI\WINWORD\TESTI\MATRICE\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i\controll\CONSUNT\ROSETTI\STRUTTUR\2000\09\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elena\&#1052;&#1086;&#1080;%20&#1076;&#1086;&#1082;&#1091;&#1084;&#1077;&#1085;&#1090;&#1099;\Transoil%20-%2010\1_My%20documents\1_Work\1_Audit\Templates\R_S%20Capex\1_Work\Audit\2005-12\General%20file\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alesta\My%20Documents\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OCUME~1\lh\IMPOST~1\Temp\C.Lotus.Notes.Data\Ore%20Libia\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_i\Desktop\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010216/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~1\AppData\Local\Temp\notes70CF47\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hmanova_s\Desktop\&#1052;&#1086;&#1103;%20&#1087;&#1072;&#1087;&#1082;&#1072;\04.&#1054;&#1058;&#1063;&#1045;&#1058;&#1067;%20&#1042;&#1061;&#1054;&#1044;&#1071;&#1065;&#1048;&#1045;\&#1055;&#1056;&#1059;&#1044;&#1045;&#1053;&#1062;&#1048;&#1040;&#1051;&#1068;&#1053;&#1067;&#1045;%20&#1053;&#1054;&#1056;&#1052;&#1040;&#1058;&#1048;&#1042;&#1067;\&#1042;&#1093;&#1086;&#1076;&#1103;&#1097;&#1080;&#1077;\2016%20&#1075;&#1086;&#1076;\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%20&#1043;&#1077;&#1085;&#1077;&#1088;&#1072;&#1083;&#1100;&#1085;&#1086;&#1081;%20&#1073;&#1091;&#1093;&#1075;&#1072;&#1083;&#1090;&#1077;&#1088;&#1080;&#1080;/&#1040;&#1088;&#1072;&#1081;%20Iglikova/&#1060;&#1080;&#1085;&#1072;&#1085;&#1089;&#1086;&#1074;&#1072;&#1103;/FS/&#1060;&#1054;_01.04.19/&#1060;1.2.4_31.03.19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0H"/>
      <sheetName val="ф1"/>
      <sheetName val="dvsv"/>
      <sheetName val="ф2"/>
      <sheetName val="рекл"/>
      <sheetName val="ф4"/>
      <sheetName val="1"/>
      <sheetName val="5"/>
      <sheetName val="6"/>
      <sheetName val="7"/>
      <sheetName val="9. ОС.НМА"/>
      <sheetName val="11 и 17"/>
      <sheetName val="12"/>
      <sheetName val="13"/>
      <sheetName val="15"/>
      <sheetName val="16"/>
      <sheetName val="18"/>
      <sheetName val="19"/>
      <sheetName val="20"/>
      <sheetName val="21"/>
      <sheetName val="22.23.24"/>
      <sheetName val="25"/>
      <sheetName val="30"/>
      <sheetName val="30.1"/>
      <sheetName val="Достаточность капитала"/>
      <sheetName val="12.1"/>
      <sheetName val="2117"/>
    </sheetNames>
    <sheetDataSet>
      <sheetData sheetId="0" refreshError="1"/>
      <sheetData sheetId="1" refreshError="1"/>
      <sheetData sheetId="2" refreshError="1"/>
      <sheetData sheetId="3" refreshError="1">
        <row r="30">
          <cell r="D30">
            <v>1132822</v>
          </cell>
        </row>
        <row r="33">
          <cell r="D33">
            <v>85159</v>
          </cell>
        </row>
        <row r="34">
          <cell r="D34">
            <v>-15845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="85" zoomScaleNormal="100" zoomScaleSheetLayoutView="85" workbookViewId="0">
      <selection activeCell="A26" sqref="A26"/>
    </sheetView>
  </sheetViews>
  <sheetFormatPr defaultRowHeight="15" x14ac:dyDescent="0.25"/>
  <cols>
    <col min="1" max="1" width="52.85546875" style="74" customWidth="1"/>
    <col min="2" max="2" width="5.85546875" style="75" hidden="1" customWidth="1"/>
    <col min="3" max="3" width="20.7109375" style="76" customWidth="1"/>
    <col min="4" max="4" width="21.140625" style="77" customWidth="1"/>
    <col min="5" max="5" width="2.5703125" style="4" customWidth="1"/>
    <col min="6" max="6" width="14.5703125" style="5" customWidth="1"/>
    <col min="7" max="7" width="10.5703125" style="5" customWidth="1"/>
    <col min="8" max="8" width="8.5703125" style="5" bestFit="1" customWidth="1"/>
    <col min="9" max="16384" width="9.140625" style="5"/>
  </cols>
  <sheetData>
    <row r="1" spans="1:13" x14ac:dyDescent="0.25">
      <c r="A1" s="1"/>
      <c r="B1" s="2"/>
      <c r="C1" s="3"/>
      <c r="D1" s="3"/>
    </row>
    <row r="2" spans="1:13" ht="56.25" customHeight="1" x14ac:dyDescent="0.25">
      <c r="A2" s="1"/>
      <c r="B2" s="2"/>
      <c r="C2" s="3"/>
      <c r="D2" s="3"/>
      <c r="E2" s="6"/>
    </row>
    <row r="3" spans="1:13" s="8" customFormat="1" ht="30" customHeight="1" x14ac:dyDescent="0.25">
      <c r="A3" s="210" t="s">
        <v>0</v>
      </c>
      <c r="B3" s="210"/>
      <c r="C3" s="211"/>
      <c r="D3" s="211"/>
      <c r="E3" s="7"/>
    </row>
    <row r="4" spans="1:13" s="13" customFormat="1" ht="9" customHeight="1" x14ac:dyDescent="0.25">
      <c r="A4" s="9"/>
      <c r="B4" s="10"/>
      <c r="C4" s="11"/>
      <c r="D4" s="11"/>
      <c r="E4" s="12"/>
    </row>
    <row r="5" spans="1:13" s="13" customFormat="1" x14ac:dyDescent="0.25">
      <c r="A5" s="14"/>
      <c r="B5" s="212" t="s">
        <v>1</v>
      </c>
      <c r="C5" s="15" t="s">
        <v>2</v>
      </c>
      <c r="D5" s="15" t="s">
        <v>3</v>
      </c>
      <c r="E5" s="12"/>
    </row>
    <row r="6" spans="1:13" s="13" customFormat="1" ht="28.5" x14ac:dyDescent="0.25">
      <c r="A6" s="16" t="s">
        <v>4</v>
      </c>
      <c r="B6" s="212"/>
      <c r="C6" s="17" t="s">
        <v>5</v>
      </c>
      <c r="D6" s="17" t="s">
        <v>66</v>
      </c>
      <c r="E6" s="12"/>
    </row>
    <row r="7" spans="1:13" s="13" customFormat="1" x14ac:dyDescent="0.25">
      <c r="A7" s="18" t="s">
        <v>6</v>
      </c>
      <c r="B7" s="19"/>
      <c r="C7" s="20"/>
      <c r="D7" s="20"/>
      <c r="E7" s="12"/>
    </row>
    <row r="8" spans="1:13" s="13" customFormat="1" x14ac:dyDescent="0.25">
      <c r="A8" s="21" t="s">
        <v>7</v>
      </c>
      <c r="B8" s="22">
        <v>5</v>
      </c>
      <c r="C8" s="23">
        <v>79198068</v>
      </c>
      <c r="D8" s="23">
        <v>97049343</v>
      </c>
      <c r="E8" s="24"/>
      <c r="F8" s="12"/>
      <c r="G8" s="12"/>
      <c r="H8" s="12"/>
      <c r="I8" s="12"/>
      <c r="J8" s="12"/>
      <c r="K8" s="12"/>
    </row>
    <row r="9" spans="1:13" s="13" customFormat="1" x14ac:dyDescent="0.25">
      <c r="A9" s="21" t="s">
        <v>8</v>
      </c>
      <c r="B9" s="22">
        <v>6</v>
      </c>
      <c r="C9" s="23">
        <v>37294479</v>
      </c>
      <c r="D9" s="23">
        <v>7631825</v>
      </c>
      <c r="E9" s="12"/>
    </row>
    <row r="10" spans="1:13" s="13" customFormat="1" ht="30" x14ac:dyDescent="0.25">
      <c r="A10" s="21" t="s">
        <v>9</v>
      </c>
      <c r="B10" s="22"/>
      <c r="C10" s="25">
        <v>0</v>
      </c>
      <c r="D10" s="25">
        <v>227338</v>
      </c>
      <c r="E10" s="12"/>
    </row>
    <row r="11" spans="1:13" s="13" customFormat="1" x14ac:dyDescent="0.25">
      <c r="A11" s="21" t="s">
        <v>10</v>
      </c>
      <c r="B11" s="22"/>
      <c r="C11" s="23">
        <v>133580734</v>
      </c>
      <c r="D11" s="23">
        <v>121361681</v>
      </c>
      <c r="E11" s="26"/>
      <c r="F11" s="27"/>
      <c r="G11" s="27"/>
      <c r="H11" s="27"/>
      <c r="I11" s="27"/>
      <c r="J11" s="27"/>
      <c r="K11" s="27"/>
      <c r="L11" s="27"/>
      <c r="M11" s="27"/>
    </row>
    <row r="12" spans="1:13" s="13" customFormat="1" x14ac:dyDescent="0.25">
      <c r="A12" s="21" t="s">
        <v>11</v>
      </c>
      <c r="B12" s="22">
        <v>7</v>
      </c>
      <c r="C12" s="28">
        <v>385505972</v>
      </c>
      <c r="D12" s="25">
        <v>361059099</v>
      </c>
      <c r="E12" s="12"/>
    </row>
    <row r="13" spans="1:13" s="13" customFormat="1" x14ac:dyDescent="0.25">
      <c r="A13" s="21" t="s">
        <v>12</v>
      </c>
      <c r="B13" s="22"/>
      <c r="C13" s="23">
        <v>41884863</v>
      </c>
      <c r="D13" s="23">
        <v>41692070</v>
      </c>
      <c r="E13" s="26"/>
      <c r="F13" s="27"/>
      <c r="G13" s="27"/>
      <c r="H13" s="27"/>
      <c r="I13" s="27"/>
      <c r="J13" s="27"/>
      <c r="K13" s="27"/>
      <c r="L13" s="27"/>
      <c r="M13" s="27"/>
    </row>
    <row r="14" spans="1:13" s="13" customFormat="1" x14ac:dyDescent="0.25">
      <c r="A14" s="21" t="s">
        <v>13</v>
      </c>
      <c r="B14" s="22">
        <v>9</v>
      </c>
      <c r="C14" s="23">
        <v>630563</v>
      </c>
      <c r="D14" s="23">
        <v>607612</v>
      </c>
      <c r="E14" s="12"/>
    </row>
    <row r="15" spans="1:13" s="13" customFormat="1" ht="15" customHeight="1" x14ac:dyDescent="0.25">
      <c r="A15" s="21" t="s">
        <v>14</v>
      </c>
      <c r="B15" s="22"/>
      <c r="C15" s="23">
        <v>1270485</v>
      </c>
      <c r="D15" s="23">
        <v>1300240</v>
      </c>
      <c r="E15" s="12"/>
    </row>
    <row r="16" spans="1:13" s="13" customFormat="1" ht="12.95" customHeight="1" x14ac:dyDescent="0.25">
      <c r="A16" s="21" t="s">
        <v>15</v>
      </c>
      <c r="B16" s="22">
        <v>11</v>
      </c>
      <c r="C16" s="29">
        <v>16857565</v>
      </c>
      <c r="D16" s="29">
        <v>11764882</v>
      </c>
      <c r="E16" s="12"/>
    </row>
    <row r="17" spans="1:8" s="13" customFormat="1" x14ac:dyDescent="0.2">
      <c r="A17" s="30" t="s">
        <v>16</v>
      </c>
      <c r="B17" s="31"/>
      <c r="C17" s="32">
        <f>SUM(C8:C16)</f>
        <v>696222729</v>
      </c>
      <c r="D17" s="32">
        <f t="shared" ref="D17" si="0">SUM(D8:D16)</f>
        <v>642694090</v>
      </c>
      <c r="E17" s="33"/>
      <c r="F17" s="34"/>
      <c r="G17" s="35"/>
      <c r="H17" s="35"/>
    </row>
    <row r="18" spans="1:8" s="13" customFormat="1" ht="9.75" customHeight="1" x14ac:dyDescent="0.25">
      <c r="A18" s="36"/>
      <c r="B18" s="37"/>
      <c r="C18" s="38"/>
      <c r="D18" s="38"/>
      <c r="E18" s="12"/>
    </row>
    <row r="19" spans="1:8" s="13" customFormat="1" x14ac:dyDescent="0.25">
      <c r="A19" s="30" t="s">
        <v>17</v>
      </c>
      <c r="B19" s="31"/>
      <c r="C19" s="23"/>
      <c r="D19" s="23"/>
      <c r="E19" s="12"/>
    </row>
    <row r="20" spans="1:8" s="13" customFormat="1" x14ac:dyDescent="0.25">
      <c r="A20" s="39" t="s">
        <v>18</v>
      </c>
      <c r="B20" s="37">
        <v>13</v>
      </c>
      <c r="C20" s="23">
        <v>347248787</v>
      </c>
      <c r="D20" s="40">
        <v>314278234</v>
      </c>
      <c r="E20" s="12"/>
    </row>
    <row r="21" spans="1:8" s="13" customFormat="1" x14ac:dyDescent="0.25">
      <c r="A21" s="39" t="s">
        <v>19</v>
      </c>
      <c r="B21" s="37">
        <v>14</v>
      </c>
      <c r="C21" s="23">
        <v>43396288</v>
      </c>
      <c r="D21" s="40">
        <v>32960171</v>
      </c>
      <c r="E21" s="12"/>
    </row>
    <row r="22" spans="1:8" s="13" customFormat="1" ht="25.5" x14ac:dyDescent="0.25">
      <c r="A22" s="41" t="s">
        <v>20</v>
      </c>
      <c r="B22" s="37"/>
      <c r="C22" s="23">
        <v>93408</v>
      </c>
      <c r="D22" s="42">
        <v>0</v>
      </c>
      <c r="E22" s="12"/>
    </row>
    <row r="23" spans="1:8" s="13" customFormat="1" x14ac:dyDescent="0.25">
      <c r="A23" s="39" t="s">
        <v>21</v>
      </c>
      <c r="B23" s="37"/>
      <c r="C23" s="23">
        <v>12632323</v>
      </c>
      <c r="D23" s="42">
        <v>31876233</v>
      </c>
      <c r="E23" s="12"/>
    </row>
    <row r="24" spans="1:8" s="13" customFormat="1" x14ac:dyDescent="0.25">
      <c r="A24" s="39" t="s">
        <v>22</v>
      </c>
      <c r="B24" s="37">
        <v>16</v>
      </c>
      <c r="C24" s="23">
        <v>73706719</v>
      </c>
      <c r="D24" s="42">
        <v>73413655</v>
      </c>
      <c r="E24" s="12"/>
    </row>
    <row r="25" spans="1:8" s="13" customFormat="1" x14ac:dyDescent="0.25">
      <c r="A25" s="39" t="s">
        <v>23</v>
      </c>
      <c r="B25" s="37">
        <v>16</v>
      </c>
      <c r="C25" s="23">
        <v>101148879</v>
      </c>
      <c r="D25" s="42">
        <v>97599492</v>
      </c>
      <c r="E25" s="12"/>
    </row>
    <row r="26" spans="1:8" s="13" customFormat="1" x14ac:dyDescent="0.25">
      <c r="A26" s="39" t="s">
        <v>24</v>
      </c>
      <c r="B26" s="37"/>
      <c r="C26" s="23">
        <v>1887533</v>
      </c>
      <c r="D26" s="42">
        <v>1711468</v>
      </c>
      <c r="E26" s="12"/>
    </row>
    <row r="27" spans="1:8" s="13" customFormat="1" x14ac:dyDescent="0.25">
      <c r="A27" s="39" t="s">
        <v>25</v>
      </c>
      <c r="B27" s="37">
        <v>12</v>
      </c>
      <c r="C27" s="29">
        <v>30463140</v>
      </c>
      <c r="D27" s="43">
        <v>4509729</v>
      </c>
      <c r="E27" s="12"/>
    </row>
    <row r="28" spans="1:8" s="45" customFormat="1" x14ac:dyDescent="0.2">
      <c r="A28" s="30" t="s">
        <v>26</v>
      </c>
      <c r="B28" s="31"/>
      <c r="C28" s="32">
        <f>SUM(C20:C27)</f>
        <v>610577077</v>
      </c>
      <c r="D28" s="32">
        <f>SUM(D20:D27)</f>
        <v>556348982</v>
      </c>
      <c r="E28" s="34"/>
      <c r="F28" s="34"/>
      <c r="G28" s="44"/>
      <c r="H28" s="44"/>
    </row>
    <row r="29" spans="1:8" s="13" customFormat="1" ht="10.5" customHeight="1" x14ac:dyDescent="0.25">
      <c r="A29" s="36"/>
      <c r="B29" s="37"/>
      <c r="C29" s="38"/>
      <c r="D29" s="38"/>
      <c r="E29" s="12"/>
    </row>
    <row r="30" spans="1:8" s="13" customFormat="1" x14ac:dyDescent="0.25">
      <c r="A30" s="30" t="s">
        <v>27</v>
      </c>
      <c r="B30" s="31"/>
      <c r="C30" s="38"/>
      <c r="D30" s="38"/>
      <c r="E30" s="12"/>
    </row>
    <row r="31" spans="1:8" s="13" customFormat="1" x14ac:dyDescent="0.25">
      <c r="A31" s="39" t="s">
        <v>28</v>
      </c>
      <c r="B31" s="37">
        <v>17</v>
      </c>
      <c r="C31" s="23">
        <v>222554069</v>
      </c>
      <c r="D31" s="23">
        <v>222554069</v>
      </c>
      <c r="E31" s="12"/>
    </row>
    <row r="32" spans="1:8" s="13" customFormat="1" x14ac:dyDescent="0.25">
      <c r="A32" s="39" t="s">
        <v>29</v>
      </c>
      <c r="B32" s="37"/>
      <c r="C32" s="23">
        <v>4871025</v>
      </c>
      <c r="D32" s="23">
        <v>6361850</v>
      </c>
      <c r="E32" s="12"/>
    </row>
    <row r="33" spans="1:8" s="13" customFormat="1" x14ac:dyDescent="0.25">
      <c r="A33" s="39" t="s">
        <v>30</v>
      </c>
      <c r="B33" s="37"/>
      <c r="C33" s="29">
        <v>-141779442</v>
      </c>
      <c r="D33" s="43">
        <v>-142570811</v>
      </c>
      <c r="E33" s="12"/>
    </row>
    <row r="34" spans="1:8" s="45" customFormat="1" x14ac:dyDescent="0.2">
      <c r="A34" s="30" t="s">
        <v>31</v>
      </c>
      <c r="B34" s="31"/>
      <c r="C34" s="32">
        <f>SUM(C31:C33)</f>
        <v>85645652</v>
      </c>
      <c r="D34" s="32">
        <f>SUM(D31:D33)</f>
        <v>86345108</v>
      </c>
      <c r="E34" s="34"/>
      <c r="F34" s="34"/>
      <c r="G34" s="44"/>
      <c r="H34" s="44"/>
    </row>
    <row r="35" spans="1:8" s="45" customFormat="1" x14ac:dyDescent="0.2">
      <c r="A35" s="30" t="s">
        <v>32</v>
      </c>
      <c r="B35" s="31"/>
      <c r="C35" s="46">
        <f>C34+C28</f>
        <v>696222729</v>
      </c>
      <c r="D35" s="46">
        <f>D34+D28</f>
        <v>642694090</v>
      </c>
      <c r="E35" s="47"/>
    </row>
    <row r="36" spans="1:8" ht="4.5" hidden="1" customHeight="1" x14ac:dyDescent="0.25">
      <c r="A36" s="48"/>
      <c r="B36" s="49"/>
      <c r="C36" s="50"/>
      <c r="D36" s="50"/>
    </row>
    <row r="37" spans="1:8" s="8" customFormat="1" hidden="1" x14ac:dyDescent="0.25">
      <c r="A37" s="51" t="s">
        <v>33</v>
      </c>
      <c r="B37" s="52">
        <v>18</v>
      </c>
      <c r="C37" s="53">
        <v>14879.773288814691</v>
      </c>
      <c r="D37" s="53">
        <v>15431.5872</v>
      </c>
      <c r="E37" s="7"/>
    </row>
    <row r="38" spans="1:8" s="8" customFormat="1" hidden="1" x14ac:dyDescent="0.25">
      <c r="A38" s="51" t="s">
        <v>34</v>
      </c>
      <c r="B38" s="52">
        <v>18</v>
      </c>
      <c r="C38" s="53">
        <v>10000</v>
      </c>
      <c r="D38" s="53">
        <v>10000</v>
      </c>
      <c r="E38" s="7"/>
    </row>
    <row r="39" spans="1:8" s="8" customFormat="1" hidden="1" x14ac:dyDescent="0.25">
      <c r="A39" s="30"/>
      <c r="B39" s="31"/>
      <c r="C39" s="14"/>
      <c r="D39" s="14"/>
      <c r="E39" s="7"/>
    </row>
    <row r="40" spans="1:8" s="8" customFormat="1" hidden="1" x14ac:dyDescent="0.25">
      <c r="A40" s="54"/>
      <c r="B40" s="55"/>
      <c r="C40" s="56"/>
      <c r="D40" s="56"/>
      <c r="E40" s="7"/>
    </row>
    <row r="41" spans="1:8" s="8" customFormat="1" hidden="1" x14ac:dyDescent="0.25">
      <c r="A41" s="57" t="s">
        <v>33</v>
      </c>
      <c r="B41" s="55"/>
      <c r="C41" s="56">
        <v>51</v>
      </c>
      <c r="D41" s="56">
        <v>22</v>
      </c>
      <c r="E41" s="7"/>
    </row>
    <row r="42" spans="1:8" s="8" customFormat="1" hidden="1" x14ac:dyDescent="0.25">
      <c r="A42" s="57" t="s">
        <v>34</v>
      </c>
      <c r="B42" s="55"/>
      <c r="C42" s="56">
        <v>10000</v>
      </c>
      <c r="D42" s="56">
        <v>10000</v>
      </c>
      <c r="E42" s="7"/>
    </row>
    <row r="43" spans="1:8" s="62" customFormat="1" ht="33.75" customHeight="1" x14ac:dyDescent="0.25">
      <c r="A43" s="58" t="s">
        <v>35</v>
      </c>
      <c r="B43" s="59"/>
      <c r="C43" s="60" t="s">
        <v>35</v>
      </c>
      <c r="D43" s="60"/>
      <c r="E43" s="61"/>
    </row>
    <row r="44" spans="1:8" s="62" customFormat="1" x14ac:dyDescent="0.25">
      <c r="A44" s="63" t="s">
        <v>36</v>
      </c>
      <c r="B44" s="64"/>
      <c r="C44" s="63" t="s">
        <v>126</v>
      </c>
      <c r="D44" s="66"/>
      <c r="E44" s="67"/>
    </row>
    <row r="45" spans="1:8" s="70" customFormat="1" x14ac:dyDescent="0.25">
      <c r="A45" s="63" t="s">
        <v>37</v>
      </c>
      <c r="B45" s="64"/>
      <c r="C45" s="65" t="s">
        <v>127</v>
      </c>
      <c r="D45" s="68"/>
      <c r="E45" s="69"/>
    </row>
    <row r="46" spans="1:8" s="70" customFormat="1" x14ac:dyDescent="0.25">
      <c r="A46" s="68"/>
      <c r="B46" s="64"/>
      <c r="C46" s="68"/>
      <c r="D46" s="68"/>
      <c r="E46" s="69"/>
    </row>
    <row r="47" spans="1:8" s="70" customFormat="1" x14ac:dyDescent="0.25">
      <c r="A47" s="68"/>
      <c r="B47" s="64"/>
      <c r="C47" s="68"/>
      <c r="D47" s="68"/>
      <c r="E47" s="69"/>
    </row>
    <row r="48" spans="1:8" s="70" customFormat="1" x14ac:dyDescent="0.25">
      <c r="A48" s="71"/>
      <c r="B48" s="64"/>
      <c r="C48" s="72"/>
      <c r="D48" s="72"/>
      <c r="E48" s="73"/>
    </row>
  </sheetData>
  <mergeCells count="2">
    <mergeCell ref="A3:D3"/>
    <mergeCell ref="B5:B6"/>
  </mergeCells>
  <pageMargins left="0.70866141732283472" right="0.35433070866141736" top="0.59055118110236227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85" zoomScaleNormal="110" zoomScaleSheetLayoutView="85" workbookViewId="0">
      <selection activeCell="A18" sqref="A18"/>
    </sheetView>
  </sheetViews>
  <sheetFormatPr defaultRowHeight="14.25" x14ac:dyDescent="0.2"/>
  <cols>
    <col min="1" max="1" width="64.42578125" style="119" customWidth="1"/>
    <col min="2" max="2" width="3.5703125" style="120" hidden="1" customWidth="1"/>
    <col min="3" max="3" width="21.140625" style="121" customWidth="1"/>
    <col min="4" max="4" width="20.5703125" style="80" customWidth="1"/>
    <col min="5" max="6" width="3" style="81" customWidth="1"/>
    <col min="7" max="16384" width="9.140625" style="82"/>
  </cols>
  <sheetData>
    <row r="1" spans="1:6" x14ac:dyDescent="0.2">
      <c r="A1" s="78"/>
      <c r="B1" s="79"/>
      <c r="C1" s="80"/>
    </row>
    <row r="2" spans="1:6" x14ac:dyDescent="0.2">
      <c r="A2" s="78"/>
      <c r="B2" s="79"/>
      <c r="C2" s="80"/>
    </row>
    <row r="3" spans="1:6" x14ac:dyDescent="0.2">
      <c r="A3" s="78"/>
      <c r="B3" s="79"/>
      <c r="C3" s="80"/>
    </row>
    <row r="4" spans="1:6" x14ac:dyDescent="0.2">
      <c r="A4" s="78"/>
      <c r="B4" s="79"/>
      <c r="C4" s="80"/>
    </row>
    <row r="5" spans="1:6" s="84" customFormat="1" ht="15" customHeight="1" x14ac:dyDescent="0.25">
      <c r="A5" s="213" t="s">
        <v>38</v>
      </c>
      <c r="B5" s="213"/>
      <c r="C5" s="213"/>
      <c r="D5" s="213"/>
      <c r="E5" s="83"/>
      <c r="F5" s="83"/>
    </row>
    <row r="6" spans="1:6" s="84" customFormat="1" ht="10.5" customHeight="1" x14ac:dyDescent="0.25">
      <c r="A6" s="30"/>
      <c r="B6" s="190"/>
      <c r="C6" s="11"/>
      <c r="D6" s="11"/>
      <c r="E6" s="83"/>
      <c r="F6" s="83"/>
    </row>
    <row r="7" spans="1:6" s="84" customFormat="1" ht="10.5" customHeight="1" x14ac:dyDescent="0.25">
      <c r="A7" s="30"/>
      <c r="B7" s="190"/>
      <c r="C7" s="11"/>
      <c r="D7" s="11"/>
      <c r="E7" s="83"/>
      <c r="F7" s="83"/>
    </row>
    <row r="8" spans="1:6" s="84" customFormat="1" ht="14.25" customHeight="1" x14ac:dyDescent="0.25">
      <c r="A8" s="191"/>
      <c r="B8" s="214" t="s">
        <v>1</v>
      </c>
      <c r="C8" s="85" t="str">
        <f>Ф1_рус!C5</f>
        <v xml:space="preserve"> 31 марта 2020 г.</v>
      </c>
      <c r="D8" s="85" t="s">
        <v>39</v>
      </c>
      <c r="E8" s="83"/>
      <c r="F8" s="83"/>
    </row>
    <row r="9" spans="1:6" s="84" customFormat="1" ht="18" customHeight="1" x14ac:dyDescent="0.25">
      <c r="A9" s="16" t="s">
        <v>4</v>
      </c>
      <c r="B9" s="214"/>
      <c r="C9" s="17" t="s">
        <v>40</v>
      </c>
      <c r="D9" s="17" t="s">
        <v>40</v>
      </c>
      <c r="E9" s="83"/>
      <c r="F9" s="83"/>
    </row>
    <row r="10" spans="1:6" s="84" customFormat="1" ht="29.25" customHeight="1" x14ac:dyDescent="0.25">
      <c r="A10" s="39" t="s">
        <v>41</v>
      </c>
      <c r="B10" s="192">
        <v>19</v>
      </c>
      <c r="C10" s="193">
        <v>13958652</v>
      </c>
      <c r="D10" s="193">
        <v>10625199</v>
      </c>
      <c r="E10" s="86"/>
      <c r="F10" s="83"/>
    </row>
    <row r="11" spans="1:6" s="84" customFormat="1" ht="13.5" customHeight="1" x14ac:dyDescent="0.25">
      <c r="A11" s="194" t="s">
        <v>42</v>
      </c>
      <c r="B11" s="192">
        <v>19</v>
      </c>
      <c r="C11" s="193">
        <v>-10417309</v>
      </c>
      <c r="D11" s="193">
        <v>-8091877</v>
      </c>
      <c r="E11" s="86"/>
      <c r="F11" s="83"/>
    </row>
    <row r="12" spans="1:6" s="84" customFormat="1" ht="12" customHeight="1" x14ac:dyDescent="0.2">
      <c r="A12" s="195" t="s">
        <v>43</v>
      </c>
      <c r="B12" s="196"/>
      <c r="C12" s="197">
        <v>3541343</v>
      </c>
      <c r="D12" s="197">
        <v>2533322</v>
      </c>
      <c r="E12" s="87"/>
      <c r="F12" s="83"/>
    </row>
    <row r="13" spans="1:6" s="84" customFormat="1" ht="15" x14ac:dyDescent="0.25">
      <c r="A13" s="194" t="s">
        <v>44</v>
      </c>
      <c r="B13" s="36">
        <v>7</v>
      </c>
      <c r="C13" s="193">
        <v>19162</v>
      </c>
      <c r="D13" s="193">
        <v>816851</v>
      </c>
      <c r="E13" s="88"/>
      <c r="F13" s="83"/>
    </row>
    <row r="14" spans="1:6" s="84" customFormat="1" ht="28.5" x14ac:dyDescent="0.2">
      <c r="A14" s="30" t="s">
        <v>45</v>
      </c>
      <c r="B14" s="190"/>
      <c r="C14" s="197">
        <v>3560505</v>
      </c>
      <c r="D14" s="197">
        <v>3350173</v>
      </c>
      <c r="E14" s="88"/>
      <c r="F14" s="83"/>
    </row>
    <row r="15" spans="1:6" s="84" customFormat="1" ht="12.75" customHeight="1" x14ac:dyDescent="0.25">
      <c r="A15" s="39" t="s">
        <v>46</v>
      </c>
      <c r="B15" s="36">
        <v>20</v>
      </c>
      <c r="C15" s="193">
        <v>855872</v>
      </c>
      <c r="D15" s="193">
        <v>500192</v>
      </c>
      <c r="E15" s="88"/>
      <c r="F15" s="83"/>
    </row>
    <row r="16" spans="1:6" s="84" customFormat="1" ht="12.75" customHeight="1" x14ac:dyDescent="0.25">
      <c r="A16" s="39" t="s">
        <v>47</v>
      </c>
      <c r="B16" s="36">
        <v>20</v>
      </c>
      <c r="C16" s="193">
        <v>-186828</v>
      </c>
      <c r="D16" s="193">
        <v>-138682</v>
      </c>
      <c r="E16" s="88"/>
      <c r="F16" s="83"/>
    </row>
    <row r="17" spans="1:7" s="84" customFormat="1" ht="12.75" customHeight="1" x14ac:dyDescent="0.25">
      <c r="A17" s="39" t="s">
        <v>48</v>
      </c>
      <c r="B17" s="36">
        <v>21</v>
      </c>
      <c r="C17" s="193">
        <v>-1504669</v>
      </c>
      <c r="D17" s="193">
        <v>-491845</v>
      </c>
      <c r="E17" s="88"/>
      <c r="F17" s="83"/>
    </row>
    <row r="18" spans="1:7" s="84" customFormat="1" ht="45" x14ac:dyDescent="0.25">
      <c r="A18" s="39" t="s">
        <v>49</v>
      </c>
      <c r="B18" s="36">
        <v>10</v>
      </c>
      <c r="C18" s="198">
        <v>2487305</v>
      </c>
      <c r="D18" s="198">
        <v>-206999</v>
      </c>
      <c r="E18" s="88"/>
      <c r="F18" s="83"/>
    </row>
    <row r="19" spans="1:7" s="84" customFormat="1" ht="30" x14ac:dyDescent="0.25">
      <c r="A19" s="39" t="s">
        <v>50</v>
      </c>
      <c r="B19" s="36"/>
      <c r="C19" s="198">
        <v>0</v>
      </c>
      <c r="D19" s="198">
        <v>0</v>
      </c>
      <c r="E19" s="88"/>
      <c r="F19" s="83"/>
    </row>
    <row r="20" spans="1:7" s="84" customFormat="1" ht="15" x14ac:dyDescent="0.25">
      <c r="A20" s="39" t="s">
        <v>51</v>
      </c>
      <c r="B20" s="36"/>
      <c r="C20" s="193">
        <v>0</v>
      </c>
      <c r="D20" s="193">
        <v>0</v>
      </c>
      <c r="E20" s="88"/>
      <c r="F20" s="83"/>
    </row>
    <row r="21" spans="1:7" s="84" customFormat="1" ht="30" x14ac:dyDescent="0.25">
      <c r="A21" s="39" t="s">
        <v>52</v>
      </c>
      <c r="B21" s="36"/>
      <c r="C21" s="198">
        <v>109940</v>
      </c>
      <c r="D21" s="199">
        <v>0</v>
      </c>
      <c r="E21" s="88"/>
      <c r="F21" s="83"/>
    </row>
    <row r="22" spans="1:7" s="84" customFormat="1" ht="15" x14ac:dyDescent="0.25">
      <c r="A22" s="39" t="s">
        <v>53</v>
      </c>
      <c r="B22" s="36"/>
      <c r="C22" s="198"/>
      <c r="D22" s="193">
        <v>463447</v>
      </c>
      <c r="E22" s="88"/>
      <c r="F22" s="83"/>
    </row>
    <row r="23" spans="1:7" s="84" customFormat="1" ht="12.75" customHeight="1" x14ac:dyDescent="0.25">
      <c r="A23" s="39" t="s">
        <v>54</v>
      </c>
      <c r="B23" s="36"/>
      <c r="C23" s="200">
        <v>139843</v>
      </c>
      <c r="D23" s="200">
        <v>492531</v>
      </c>
      <c r="E23" s="88"/>
      <c r="F23" s="83"/>
    </row>
    <row r="24" spans="1:7" s="91" customFormat="1" ht="13.5" customHeight="1" x14ac:dyDescent="0.2">
      <c r="A24" s="30" t="s">
        <v>55</v>
      </c>
      <c r="B24" s="190"/>
      <c r="C24" s="197">
        <f>SUM(C15:C23)</f>
        <v>1901463</v>
      </c>
      <c r="D24" s="197">
        <f>SUM(D15:D23)</f>
        <v>618644</v>
      </c>
      <c r="E24" s="89"/>
      <c r="F24" s="90"/>
    </row>
    <row r="25" spans="1:7" s="84" customFormat="1" ht="14.25" customHeight="1" x14ac:dyDescent="0.25">
      <c r="A25" s="39" t="s">
        <v>56</v>
      </c>
      <c r="B25" s="36">
        <v>22</v>
      </c>
      <c r="C25" s="193">
        <v>-3040037</v>
      </c>
      <c r="D25" s="193">
        <v>-2905237</v>
      </c>
      <c r="E25" s="86"/>
      <c r="F25" s="83"/>
    </row>
    <row r="26" spans="1:7" s="84" customFormat="1" ht="33.75" customHeight="1" x14ac:dyDescent="0.25">
      <c r="A26" s="39" t="s">
        <v>57</v>
      </c>
      <c r="B26" s="36"/>
      <c r="C26" s="198">
        <v>-712014</v>
      </c>
      <c r="D26" s="198">
        <v>0</v>
      </c>
      <c r="E26" s="86"/>
      <c r="F26" s="83"/>
    </row>
    <row r="27" spans="1:7" s="84" customFormat="1" ht="14.25" customHeight="1" x14ac:dyDescent="0.25">
      <c r="A27" s="39" t="s">
        <v>58</v>
      </c>
      <c r="B27" s="36"/>
      <c r="C27" s="198">
        <v>0</v>
      </c>
      <c r="D27" s="198">
        <v>16952</v>
      </c>
      <c r="E27" s="86"/>
      <c r="F27" s="83"/>
    </row>
    <row r="28" spans="1:7" s="84" customFormat="1" ht="14.25" customHeight="1" x14ac:dyDescent="0.2">
      <c r="A28" s="30" t="s">
        <v>59</v>
      </c>
      <c r="B28" s="190"/>
      <c r="C28" s="201">
        <f>SUM(C25:C27)</f>
        <v>-3752051</v>
      </c>
      <c r="D28" s="201">
        <f>SUM(D25:D27)</f>
        <v>-2888285</v>
      </c>
      <c r="E28" s="86"/>
      <c r="F28" s="83"/>
    </row>
    <row r="29" spans="1:7" s="91" customFormat="1" ht="14.25" customHeight="1" x14ac:dyDescent="0.2">
      <c r="A29" s="30" t="s">
        <v>60</v>
      </c>
      <c r="B29" s="190"/>
      <c r="C29" s="201">
        <f>C28+C24+C14</f>
        <v>1709917</v>
      </c>
      <c r="D29" s="201">
        <f>D28+D24+D14</f>
        <v>1080532</v>
      </c>
      <c r="E29" s="89"/>
      <c r="F29" s="90"/>
    </row>
    <row r="30" spans="1:7" s="84" customFormat="1" ht="15" x14ac:dyDescent="0.25">
      <c r="A30" s="39" t="s">
        <v>61</v>
      </c>
      <c r="B30" s="36"/>
      <c r="C30" s="200">
        <v>-246393</v>
      </c>
      <c r="D30" s="200">
        <v>52290</v>
      </c>
      <c r="E30" s="88"/>
      <c r="F30" s="83"/>
    </row>
    <row r="31" spans="1:7" s="91" customFormat="1" ht="13.5" customHeight="1" x14ac:dyDescent="0.25">
      <c r="A31" s="30" t="s">
        <v>62</v>
      </c>
      <c r="B31" s="190"/>
      <c r="C31" s="202">
        <f>SUM(C29:C30)</f>
        <v>1463524</v>
      </c>
      <c r="D31" s="202">
        <f>SUM(D29:D30)</f>
        <v>1132822</v>
      </c>
      <c r="E31" s="92"/>
      <c r="F31" s="90"/>
    </row>
    <row r="32" spans="1:7" s="96" customFormat="1" ht="31.5" hidden="1" customHeight="1" x14ac:dyDescent="0.25">
      <c r="A32" s="203" t="s">
        <v>63</v>
      </c>
      <c r="B32" s="204">
        <v>18</v>
      </c>
      <c r="C32" s="205">
        <v>426.57988680888116</v>
      </c>
      <c r="D32" s="205">
        <v>18.607590249922865</v>
      </c>
      <c r="E32" s="93"/>
      <c r="F32" s="94"/>
      <c r="G32" s="95"/>
    </row>
    <row r="33" spans="1:7" s="96" customFormat="1" ht="16.5" hidden="1" customHeight="1" x14ac:dyDescent="0.25">
      <c r="A33" s="203" t="s">
        <v>64</v>
      </c>
      <c r="B33" s="204">
        <v>18</v>
      </c>
      <c r="C33" s="205">
        <v>5742500</v>
      </c>
      <c r="D33" s="205">
        <v>4051250</v>
      </c>
      <c r="E33" s="93"/>
      <c r="F33" s="94"/>
      <c r="G33" s="95"/>
    </row>
    <row r="34" spans="1:7" s="100" customFormat="1" ht="15" x14ac:dyDescent="0.25">
      <c r="A34" s="39"/>
      <c r="B34" s="36"/>
      <c r="C34" s="206"/>
      <c r="D34" s="206"/>
      <c r="E34" s="97"/>
      <c r="F34" s="98"/>
      <c r="G34" s="99"/>
    </row>
    <row r="35" spans="1:7" s="101" customFormat="1" x14ac:dyDescent="0.2">
      <c r="A35" s="80" t="s">
        <v>65</v>
      </c>
      <c r="B35" s="207"/>
      <c r="C35" s="80" t="s">
        <v>65</v>
      </c>
      <c r="D35" s="80"/>
      <c r="E35" s="80"/>
      <c r="F35" s="81"/>
      <c r="G35" s="82"/>
    </row>
    <row r="36" spans="1:7" s="62" customFormat="1" ht="15" x14ac:dyDescent="0.25">
      <c r="A36" s="208" t="s">
        <v>36</v>
      </c>
      <c r="B36" s="64"/>
      <c r="C36" s="208" t="s">
        <v>126</v>
      </c>
      <c r="D36" s="68"/>
      <c r="E36" s="68"/>
      <c r="F36" s="103"/>
    </row>
    <row r="37" spans="1:7" s="70" customFormat="1" ht="15" x14ac:dyDescent="0.25">
      <c r="A37" s="208" t="s">
        <v>37</v>
      </c>
      <c r="B37" s="64"/>
      <c r="C37" s="209" t="s">
        <v>127</v>
      </c>
      <c r="D37" s="68"/>
      <c r="E37" s="68"/>
      <c r="F37" s="72"/>
    </row>
    <row r="38" spans="1:7" x14ac:dyDescent="0.2">
      <c r="A38" s="78"/>
      <c r="B38" s="79"/>
      <c r="C38" s="80"/>
    </row>
    <row r="39" spans="1:7" x14ac:dyDescent="0.2">
      <c r="A39" s="104"/>
      <c r="B39" s="79"/>
      <c r="C39" s="80"/>
    </row>
    <row r="40" spans="1:7" s="110" customFormat="1" x14ac:dyDescent="0.2">
      <c r="A40" s="105"/>
      <c r="B40" s="106"/>
      <c r="C40" s="107"/>
      <c r="D40" s="108"/>
      <c r="E40" s="109"/>
      <c r="F40" s="109"/>
    </row>
    <row r="41" spans="1:7" s="110" customFormat="1" x14ac:dyDescent="0.2">
      <c r="A41" s="105"/>
      <c r="B41" s="111"/>
      <c r="C41" s="112"/>
      <c r="D41" s="113"/>
      <c r="E41" s="109"/>
      <c r="F41" s="109"/>
    </row>
    <row r="42" spans="1:7" s="110" customFormat="1" x14ac:dyDescent="0.2">
      <c r="A42" s="105"/>
      <c r="B42" s="111"/>
      <c r="C42" s="112"/>
      <c r="D42" s="113"/>
      <c r="E42" s="109"/>
      <c r="F42" s="109"/>
    </row>
    <row r="43" spans="1:7" s="110" customFormat="1" x14ac:dyDescent="0.2">
      <c r="A43" s="105"/>
      <c r="B43" s="111"/>
      <c r="C43" s="112"/>
      <c r="D43" s="113"/>
      <c r="E43" s="109"/>
      <c r="F43" s="109"/>
    </row>
    <row r="44" spans="1:7" s="110" customFormat="1" x14ac:dyDescent="0.2">
      <c r="A44" s="105"/>
      <c r="B44" s="114"/>
      <c r="C44" s="112"/>
      <c r="D44" s="113"/>
      <c r="E44" s="109"/>
      <c r="F44" s="109"/>
    </row>
    <row r="45" spans="1:7" s="110" customFormat="1" x14ac:dyDescent="0.2">
      <c r="A45" s="115"/>
      <c r="B45" s="111"/>
      <c r="C45" s="116"/>
      <c r="D45" s="117"/>
      <c r="E45" s="109"/>
      <c r="F45" s="109"/>
    </row>
    <row r="46" spans="1:7" s="118" customFormat="1" x14ac:dyDescent="0.2">
      <c r="A46" s="115"/>
      <c r="B46" s="111"/>
      <c r="C46" s="107"/>
      <c r="D46" s="117"/>
      <c r="E46" s="117"/>
      <c r="F46" s="109"/>
      <c r="G46" s="110"/>
    </row>
    <row r="47" spans="1:7" s="118" customFormat="1" x14ac:dyDescent="0.2">
      <c r="A47" s="115"/>
      <c r="B47" s="111"/>
      <c r="C47" s="112"/>
      <c r="D47" s="117"/>
      <c r="E47" s="117"/>
      <c r="F47" s="109"/>
      <c r="G47" s="110"/>
    </row>
    <row r="48" spans="1:7" s="118" customFormat="1" x14ac:dyDescent="0.2">
      <c r="A48" s="115"/>
      <c r="B48" s="111"/>
      <c r="C48" s="112"/>
      <c r="D48" s="117"/>
      <c r="E48" s="117"/>
      <c r="F48" s="109"/>
      <c r="G48" s="110"/>
    </row>
    <row r="49" spans="1:7" s="118" customFormat="1" x14ac:dyDescent="0.2">
      <c r="A49" s="115"/>
      <c r="B49" s="111"/>
      <c r="C49" s="112"/>
      <c r="D49" s="117"/>
      <c r="E49" s="117"/>
      <c r="F49" s="109"/>
      <c r="G49" s="110"/>
    </row>
    <row r="50" spans="1:7" s="110" customFormat="1" x14ac:dyDescent="0.2">
      <c r="A50" s="115"/>
      <c r="B50" s="111"/>
      <c r="C50" s="112"/>
      <c r="D50" s="117"/>
      <c r="E50" s="109"/>
      <c r="F50" s="109"/>
    </row>
  </sheetData>
  <mergeCells count="2">
    <mergeCell ref="A5:D5"/>
    <mergeCell ref="B8:B9"/>
  </mergeCells>
  <pageMargins left="0.43307086614173229" right="0.39370078740157483" top="0.53281250000000002" bottom="0.3937007874015748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63"/>
  <sheetViews>
    <sheetView tabSelected="1" view="pageBreakPreview" zoomScale="85" zoomScaleNormal="100" zoomScaleSheetLayoutView="85" workbookViewId="0">
      <selection activeCell="B10" sqref="B10:B15"/>
    </sheetView>
  </sheetViews>
  <sheetFormatPr defaultRowHeight="15" x14ac:dyDescent="0.25"/>
  <cols>
    <col min="1" max="1" width="66.42578125" style="124" customWidth="1"/>
    <col min="2" max="2" width="19.85546875" style="163" customWidth="1"/>
    <col min="3" max="3" width="18.85546875" style="163" customWidth="1"/>
    <col min="4" max="4" width="2.140625" style="124" customWidth="1"/>
    <col min="5" max="16384" width="9.140625" style="124"/>
  </cols>
  <sheetData>
    <row r="5" spans="1:4" ht="15" customHeight="1" x14ac:dyDescent="0.25">
      <c r="A5" s="122" t="s">
        <v>125</v>
      </c>
      <c r="B5" s="123"/>
      <c r="C5" s="123"/>
      <c r="D5" s="123"/>
    </row>
    <row r="6" spans="1:4" ht="15" customHeight="1" x14ac:dyDescent="0.25">
      <c r="A6" s="122"/>
      <c r="B6" s="123"/>
      <c r="C6" s="123"/>
      <c r="D6" s="123"/>
    </row>
    <row r="7" spans="1:4" ht="13.5" customHeight="1" x14ac:dyDescent="0.25">
      <c r="A7" s="125"/>
      <c r="B7" s="85" t="s">
        <v>124</v>
      </c>
      <c r="C7" s="85" t="s">
        <v>67</v>
      </c>
    </row>
    <row r="8" spans="1:4" ht="29.25" customHeight="1" x14ac:dyDescent="0.25">
      <c r="A8" s="126" t="s">
        <v>68</v>
      </c>
      <c r="B8" s="127" t="s">
        <v>69</v>
      </c>
      <c r="C8" s="127" t="s">
        <v>69</v>
      </c>
    </row>
    <row r="9" spans="1:4" ht="12.75" customHeight="1" x14ac:dyDescent="0.25">
      <c r="A9" s="128" t="s">
        <v>70</v>
      </c>
      <c r="B9" s="129"/>
      <c r="C9" s="129"/>
    </row>
    <row r="10" spans="1:4" ht="12.75" customHeight="1" x14ac:dyDescent="0.2">
      <c r="A10" s="130" t="s">
        <v>71</v>
      </c>
      <c r="B10" s="131">
        <v>8105483</v>
      </c>
      <c r="C10" s="132">
        <v>8142929</v>
      </c>
    </row>
    <row r="11" spans="1:4" ht="12.75" customHeight="1" x14ac:dyDescent="0.2">
      <c r="A11" s="130" t="s">
        <v>72</v>
      </c>
      <c r="B11" s="131">
        <v>-6152597</v>
      </c>
      <c r="C11" s="132">
        <v>-3424565</v>
      </c>
    </row>
    <row r="12" spans="1:4" ht="12.75" customHeight="1" x14ac:dyDescent="0.2">
      <c r="A12" s="130" t="s">
        <v>73</v>
      </c>
      <c r="B12" s="131">
        <v>837179</v>
      </c>
      <c r="C12" s="132">
        <v>522739</v>
      </c>
    </row>
    <row r="13" spans="1:4" ht="12.75" customHeight="1" x14ac:dyDescent="0.2">
      <c r="A13" s="130" t="s">
        <v>74</v>
      </c>
      <c r="B13" s="131">
        <v>-183810</v>
      </c>
      <c r="C13" s="132">
        <v>-136919</v>
      </c>
    </row>
    <row r="14" spans="1:4" x14ac:dyDescent="0.2">
      <c r="A14" s="133" t="s">
        <v>75</v>
      </c>
      <c r="B14" s="131">
        <v>546419</v>
      </c>
      <c r="C14" s="132">
        <v>272597</v>
      </c>
    </row>
    <row r="15" spans="1:4" ht="38.25" x14ac:dyDescent="0.2">
      <c r="A15" s="130" t="s">
        <v>76</v>
      </c>
      <c r="B15" s="131">
        <v>2714643</v>
      </c>
      <c r="C15" s="134">
        <v>-423269</v>
      </c>
    </row>
    <row r="16" spans="1:4" ht="24" customHeight="1" x14ac:dyDescent="0.2">
      <c r="A16" s="130" t="s">
        <v>77</v>
      </c>
      <c r="B16" s="131">
        <v>109940</v>
      </c>
      <c r="C16" s="132">
        <v>-206999</v>
      </c>
      <c r="D16" s="135"/>
    </row>
    <row r="17" spans="1:3" ht="12.75" customHeight="1" x14ac:dyDescent="0.2">
      <c r="A17" s="130" t="s">
        <v>78</v>
      </c>
      <c r="B17" s="131">
        <v>139843</v>
      </c>
      <c r="C17" s="132">
        <v>492531</v>
      </c>
    </row>
    <row r="18" spans="1:3" x14ac:dyDescent="0.2">
      <c r="A18" s="130" t="s">
        <v>79</v>
      </c>
      <c r="B18" s="136">
        <v>-1486722</v>
      </c>
      <c r="C18" s="137">
        <v>-2270034</v>
      </c>
    </row>
    <row r="19" spans="1:3" ht="25.5" x14ac:dyDescent="0.2">
      <c r="A19" s="128" t="s">
        <v>80</v>
      </c>
      <c r="B19" s="138">
        <f>SUM(B10:B18)</f>
        <v>4630378</v>
      </c>
      <c r="C19" s="138">
        <v>2969010</v>
      </c>
    </row>
    <row r="20" spans="1:3" ht="5.25" customHeight="1" x14ac:dyDescent="0.2">
      <c r="A20" s="128"/>
      <c r="B20" s="139"/>
      <c r="C20" s="138"/>
    </row>
    <row r="21" spans="1:3" x14ac:dyDescent="0.2">
      <c r="A21" s="140" t="s">
        <v>81</v>
      </c>
      <c r="B21" s="141"/>
      <c r="C21" s="142"/>
    </row>
    <row r="22" spans="1:3" ht="15.2" customHeight="1" x14ac:dyDescent="0.2">
      <c r="A22" s="130" t="s">
        <v>8</v>
      </c>
      <c r="B22" s="131">
        <v>-29190073</v>
      </c>
      <c r="C22" s="132">
        <v>-1341586</v>
      </c>
    </row>
    <row r="23" spans="1:3" ht="15.2" customHeight="1" x14ac:dyDescent="0.2">
      <c r="A23" s="130" t="s">
        <v>11</v>
      </c>
      <c r="B23" s="131">
        <v>7111954</v>
      </c>
      <c r="C23" s="132">
        <v>-15964260</v>
      </c>
    </row>
    <row r="24" spans="1:3" ht="15.2" customHeight="1" x14ac:dyDescent="0.2">
      <c r="A24" s="143" t="s">
        <v>82</v>
      </c>
      <c r="B24" s="144"/>
      <c r="C24" s="132"/>
    </row>
    <row r="25" spans="1:3" ht="15.2" customHeight="1" x14ac:dyDescent="0.2">
      <c r="A25" s="130" t="s">
        <v>15</v>
      </c>
      <c r="B25" s="131">
        <v>-3855667</v>
      </c>
      <c r="C25" s="132">
        <v>11253</v>
      </c>
    </row>
    <row r="26" spans="1:3" x14ac:dyDescent="0.2">
      <c r="A26" s="140" t="s">
        <v>83</v>
      </c>
      <c r="B26" s="144"/>
      <c r="C26" s="131"/>
    </row>
    <row r="27" spans="1:3" ht="15.2" customHeight="1" x14ac:dyDescent="0.2">
      <c r="A27" s="130" t="s">
        <v>18</v>
      </c>
      <c r="B27" s="131">
        <v>-2494125</v>
      </c>
      <c r="C27" s="132">
        <v>-1593093</v>
      </c>
    </row>
    <row r="28" spans="1:3" ht="15.2" customHeight="1" x14ac:dyDescent="0.2">
      <c r="A28" s="130" t="s">
        <v>19</v>
      </c>
      <c r="B28" s="131">
        <v>-2948761</v>
      </c>
      <c r="C28" s="132">
        <v>761362</v>
      </c>
    </row>
    <row r="29" spans="1:3" ht="15.2" customHeight="1" x14ac:dyDescent="0.2">
      <c r="A29" s="130" t="s">
        <v>84</v>
      </c>
      <c r="B29" s="131">
        <v>102827</v>
      </c>
      <c r="C29" s="132">
        <v>-834219</v>
      </c>
    </row>
    <row r="30" spans="1:3" ht="15.2" customHeight="1" x14ac:dyDescent="0.2">
      <c r="A30" s="130" t="s">
        <v>85</v>
      </c>
      <c r="B30" s="131">
        <v>-19246113</v>
      </c>
      <c r="C30" s="132">
        <v>-33646021</v>
      </c>
    </row>
    <row r="31" spans="1:3" ht="15.2" customHeight="1" x14ac:dyDescent="0.2">
      <c r="A31" s="130" t="s">
        <v>25</v>
      </c>
      <c r="B31" s="136">
        <v>24411445</v>
      </c>
      <c r="C31" s="137">
        <v>-1310577</v>
      </c>
    </row>
    <row r="32" spans="1:3" ht="25.5" x14ac:dyDescent="0.2">
      <c r="A32" s="128" t="s">
        <v>86</v>
      </c>
      <c r="B32" s="138">
        <f>SUM(B19,B22:B31)</f>
        <v>-21478135</v>
      </c>
      <c r="C32" s="138">
        <v>-50948131</v>
      </c>
    </row>
    <row r="33" spans="1:4" ht="5.25" customHeight="1" x14ac:dyDescent="0.2">
      <c r="A33" s="128"/>
      <c r="B33" s="139"/>
      <c r="C33" s="138"/>
    </row>
    <row r="34" spans="1:4" ht="15.2" customHeight="1" x14ac:dyDescent="0.2">
      <c r="A34" s="130" t="s">
        <v>87</v>
      </c>
      <c r="B34" s="131">
        <v>0</v>
      </c>
      <c r="C34" s="137">
        <v>-370281</v>
      </c>
    </row>
    <row r="35" spans="1:4" x14ac:dyDescent="0.2">
      <c r="A35" s="128" t="s">
        <v>88</v>
      </c>
      <c r="B35" s="145">
        <f>SUM(B32,B34)</f>
        <v>-21478135</v>
      </c>
      <c r="C35" s="145">
        <v>-51318412</v>
      </c>
    </row>
    <row r="36" spans="1:4" ht="4.5" customHeight="1" x14ac:dyDescent="0.2">
      <c r="A36" s="128"/>
      <c r="B36" s="139"/>
      <c r="C36" s="138"/>
    </row>
    <row r="37" spans="1:4" ht="15.2" customHeight="1" x14ac:dyDescent="0.2">
      <c r="A37" s="128" t="s">
        <v>89</v>
      </c>
      <c r="B37" s="141"/>
      <c r="C37" s="142"/>
    </row>
    <row r="38" spans="1:4" x14ac:dyDescent="0.2">
      <c r="A38" s="130" t="s">
        <v>90</v>
      </c>
      <c r="B38" s="131">
        <v>-504642</v>
      </c>
      <c r="C38" s="132">
        <v>-995119</v>
      </c>
    </row>
    <row r="39" spans="1:4" ht="25.5" hidden="1" x14ac:dyDescent="0.2">
      <c r="A39" s="130" t="s">
        <v>91</v>
      </c>
      <c r="B39" s="144">
        <v>0</v>
      </c>
      <c r="C39" s="124">
        <v>0</v>
      </c>
    </row>
    <row r="40" spans="1:4" ht="25.5" x14ac:dyDescent="0.25">
      <c r="A40" s="130" t="s">
        <v>92</v>
      </c>
      <c r="B40" s="146">
        <v>67687955</v>
      </c>
      <c r="C40" s="147">
        <v>-65625209</v>
      </c>
      <c r="D40" s="135"/>
    </row>
    <row r="41" spans="1:4" hidden="1" x14ac:dyDescent="0.2">
      <c r="A41" s="130" t="s">
        <v>93</v>
      </c>
      <c r="B41" s="144">
        <v>0</v>
      </c>
      <c r="C41" s="131">
        <v>0</v>
      </c>
    </row>
    <row r="42" spans="1:4" ht="25.5" x14ac:dyDescent="0.2">
      <c r="A42" s="148" t="s">
        <v>94</v>
      </c>
      <c r="B42" s="136">
        <v>-75412643</v>
      </c>
      <c r="C42" s="136">
        <v>71545192</v>
      </c>
    </row>
    <row r="43" spans="1:4" ht="25.5" x14ac:dyDescent="0.2">
      <c r="A43" s="128" t="s">
        <v>95</v>
      </c>
      <c r="B43" s="145">
        <f>SUM(B38:B42)</f>
        <v>-8229330</v>
      </c>
      <c r="C43" s="145">
        <v>4924864</v>
      </c>
    </row>
    <row r="44" spans="1:4" ht="7.5" customHeight="1" x14ac:dyDescent="0.2">
      <c r="A44" s="128"/>
      <c r="B44" s="139"/>
      <c r="C44" s="138"/>
    </row>
    <row r="45" spans="1:4" ht="12.75" customHeight="1" x14ac:dyDescent="0.2">
      <c r="A45" s="128" t="s">
        <v>96</v>
      </c>
      <c r="B45" s="141"/>
      <c r="C45" s="142"/>
    </row>
    <row r="46" spans="1:4" ht="12.75" customHeight="1" x14ac:dyDescent="0.2">
      <c r="A46" s="130" t="s">
        <v>97</v>
      </c>
      <c r="B46" s="131">
        <v>0</v>
      </c>
      <c r="C46" s="132">
        <v>0</v>
      </c>
    </row>
    <row r="47" spans="1:4" ht="12.75" customHeight="1" x14ac:dyDescent="0.2">
      <c r="A47" s="149" t="s">
        <v>98</v>
      </c>
      <c r="B47" s="131">
        <v>0</v>
      </c>
      <c r="C47" s="132">
        <v>0</v>
      </c>
    </row>
    <row r="48" spans="1:4" ht="12.75" customHeight="1" x14ac:dyDescent="0.2">
      <c r="A48" s="130" t="s">
        <v>99</v>
      </c>
      <c r="B48" s="131">
        <v>0</v>
      </c>
      <c r="C48" s="132">
        <v>0</v>
      </c>
    </row>
    <row r="49" spans="1:4" ht="12.75" customHeight="1" x14ac:dyDescent="0.2">
      <c r="A49" s="150" t="s">
        <v>100</v>
      </c>
      <c r="B49" s="136">
        <v>0</v>
      </c>
      <c r="C49" s="151">
        <v>0</v>
      </c>
    </row>
    <row r="50" spans="1:4" x14ac:dyDescent="0.2">
      <c r="A50" s="128" t="s">
        <v>101</v>
      </c>
      <c r="B50" s="138">
        <f>SUM(B46:B49)</f>
        <v>0</v>
      </c>
      <c r="C50" s="152">
        <v>0</v>
      </c>
    </row>
    <row r="51" spans="1:4" x14ac:dyDescent="0.25">
      <c r="A51" s="130" t="s">
        <v>102</v>
      </c>
      <c r="B51" s="153">
        <f>11855870+320</f>
        <v>11856190</v>
      </c>
      <c r="C51" s="153">
        <v>-1348900</v>
      </c>
    </row>
    <row r="52" spans="1:4" ht="15.2" customHeight="1" x14ac:dyDescent="0.2">
      <c r="A52" s="128" t="s">
        <v>103</v>
      </c>
      <c r="B52" s="138">
        <f>SUM(B35,B43,B50,B51)</f>
        <v>-17851275</v>
      </c>
      <c r="C52" s="152">
        <v>-47742448</v>
      </c>
      <c r="D52" s="154"/>
    </row>
    <row r="53" spans="1:4" ht="15.2" customHeight="1" x14ac:dyDescent="0.2">
      <c r="A53" s="130" t="s">
        <v>104</v>
      </c>
      <c r="B53" s="155">
        <v>97049343</v>
      </c>
      <c r="C53" s="137">
        <v>90485631</v>
      </c>
    </row>
    <row r="54" spans="1:4" ht="15.2" customHeight="1" x14ac:dyDescent="0.2">
      <c r="A54" s="128" t="s">
        <v>105</v>
      </c>
      <c r="B54" s="138">
        <f>SUM(B52:B53)</f>
        <v>79198068</v>
      </c>
      <c r="C54" s="138">
        <v>42743183</v>
      </c>
      <c r="D54" s="154"/>
    </row>
    <row r="55" spans="1:4" x14ac:dyDescent="0.25">
      <c r="A55" s="156"/>
      <c r="B55" s="157"/>
      <c r="C55" s="129"/>
    </row>
    <row r="56" spans="1:4" x14ac:dyDescent="0.25">
      <c r="A56" s="158" t="s">
        <v>35</v>
      </c>
      <c r="B56" s="159" t="s">
        <v>35</v>
      </c>
      <c r="C56" s="159"/>
      <c r="D56" s="160"/>
    </row>
    <row r="57" spans="1:4" x14ac:dyDescent="0.2">
      <c r="A57" s="68" t="s">
        <v>36</v>
      </c>
      <c r="B57" s="68" t="s">
        <v>126</v>
      </c>
      <c r="C57" s="102"/>
      <c r="D57" s="102"/>
    </row>
    <row r="58" spans="1:4" x14ac:dyDescent="0.2">
      <c r="A58" s="68" t="s">
        <v>37</v>
      </c>
      <c r="B58" s="68" t="s">
        <v>127</v>
      </c>
      <c r="C58" s="102"/>
      <c r="D58" s="102"/>
    </row>
    <row r="59" spans="1:4" x14ac:dyDescent="0.25">
      <c r="B59" s="161"/>
      <c r="C59" s="161"/>
      <c r="D59" s="162"/>
    </row>
    <row r="60" spans="1:4" x14ac:dyDescent="0.25">
      <c r="D60" s="122"/>
    </row>
    <row r="63" spans="1:4" x14ac:dyDescent="0.25">
      <c r="A63" s="164"/>
      <c r="B63" s="165"/>
    </row>
  </sheetData>
  <printOptions horizontalCentered="1"/>
  <pageMargins left="0.11811023622047245" right="0.11811023622047245" top="0.59055118110236227" bottom="0.59055118110236227" header="0.31496062992125984" footer="0.31496062992125984"/>
  <pageSetup paperSize="9" scale="94" fitToHeight="0" orientation="portrait" r:id="rId1"/>
  <rowBreaks count="1" manualBreakCount="1">
    <brk id="49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view="pageBreakPreview" topLeftCell="A22" zoomScale="85" zoomScaleNormal="85" zoomScaleSheetLayoutView="85" workbookViewId="0">
      <selection activeCell="A46" sqref="A46"/>
    </sheetView>
  </sheetViews>
  <sheetFormatPr defaultColWidth="19.5703125" defaultRowHeight="15" x14ac:dyDescent="0.25"/>
  <cols>
    <col min="1" max="1" width="73.28515625" style="167" customWidth="1"/>
    <col min="2" max="2" width="15.28515625" style="166" customWidth="1"/>
    <col min="3" max="3" width="14.140625" style="166" customWidth="1"/>
    <col min="4" max="4" width="13.5703125" style="166" customWidth="1"/>
    <col min="5" max="5" width="23.28515625" style="166" customWidth="1"/>
    <col min="6" max="6" width="13.42578125" style="166" customWidth="1"/>
    <col min="7" max="7" width="12.140625" style="166" customWidth="1"/>
    <col min="8" max="8" width="12.7109375" style="167" bestFit="1" customWidth="1"/>
    <col min="9" max="10" width="11.42578125" style="167" customWidth="1"/>
    <col min="11" max="11" width="18.7109375" style="167" bestFit="1" customWidth="1"/>
    <col min="12" max="251" width="11.42578125" style="167" customWidth="1"/>
    <col min="252" max="252" width="3.7109375" style="167" customWidth="1"/>
    <col min="253" max="253" width="92.140625" style="167" customWidth="1"/>
    <col min="254" max="16384" width="19.5703125" style="167"/>
  </cols>
  <sheetData>
    <row r="2" spans="1:7" x14ac:dyDescent="0.25">
      <c r="A2" s="215"/>
      <c r="B2" s="215"/>
      <c r="C2" s="215"/>
    </row>
    <row r="3" spans="1:7" x14ac:dyDescent="0.25">
      <c r="A3" s="168"/>
      <c r="B3" s="169"/>
      <c r="C3" s="169"/>
    </row>
    <row r="4" spans="1:7" s="172" customFormat="1" x14ac:dyDescent="0.2">
      <c r="A4" s="170" t="s">
        <v>123</v>
      </c>
      <c r="B4" s="171"/>
      <c r="C4" s="171"/>
      <c r="D4" s="171"/>
      <c r="E4" s="171"/>
      <c r="F4" s="171"/>
      <c r="G4" s="171"/>
    </row>
    <row r="5" spans="1:7" s="172" customFormat="1" x14ac:dyDescent="0.2">
      <c r="A5" s="170"/>
      <c r="B5" s="171"/>
      <c r="C5" s="171"/>
      <c r="D5" s="171"/>
      <c r="E5" s="171"/>
      <c r="F5" s="171"/>
      <c r="G5" s="171"/>
    </row>
    <row r="6" spans="1:7" s="172" customFormat="1" ht="89.25" x14ac:dyDescent="0.25">
      <c r="A6" s="173" t="s">
        <v>106</v>
      </c>
      <c r="B6" s="174" t="s">
        <v>28</v>
      </c>
      <c r="C6" s="174" t="s">
        <v>107</v>
      </c>
      <c r="D6" s="174" t="s">
        <v>108</v>
      </c>
      <c r="E6" s="175" t="s">
        <v>109</v>
      </c>
      <c r="F6" s="174" t="s">
        <v>110</v>
      </c>
      <c r="G6" s="174" t="s">
        <v>111</v>
      </c>
    </row>
    <row r="7" spans="1:7" s="172" customFormat="1" x14ac:dyDescent="0.2">
      <c r="A7" s="176" t="s">
        <v>121</v>
      </c>
      <c r="B7" s="177">
        <v>222554069</v>
      </c>
      <c r="C7" s="177">
        <v>162306</v>
      </c>
      <c r="D7" s="177">
        <v>5830213</v>
      </c>
      <c r="E7" s="177">
        <v>369331</v>
      </c>
      <c r="F7" s="177">
        <v>-142570811</v>
      </c>
      <c r="G7" s="177">
        <f>SUM(B7:F7)</f>
        <v>86345108</v>
      </c>
    </row>
    <row r="8" spans="1:7" s="172" customFormat="1" x14ac:dyDescent="0.2">
      <c r="A8" s="178" t="s">
        <v>113</v>
      </c>
      <c r="B8" s="179"/>
      <c r="C8" s="179"/>
      <c r="D8" s="179"/>
      <c r="E8" s="179"/>
      <c r="F8" s="180">
        <v>1463524</v>
      </c>
      <c r="G8" s="180">
        <v>1463524</v>
      </c>
    </row>
    <row r="9" spans="1:7" s="172" customFormat="1" x14ac:dyDescent="0.2">
      <c r="A9" s="181" t="s">
        <v>114</v>
      </c>
      <c r="B9" s="180"/>
      <c r="C9" s="180"/>
      <c r="D9" s="180"/>
      <c r="E9" s="180"/>
      <c r="F9" s="180"/>
      <c r="G9" s="180">
        <f t="shared" ref="G9" si="0">SUM(B9:F9)</f>
        <v>0</v>
      </c>
    </row>
    <row r="10" spans="1:7" s="172" customFormat="1" ht="25.5" x14ac:dyDescent="0.2">
      <c r="A10" s="178" t="s">
        <v>115</v>
      </c>
      <c r="B10" s="180">
        <v>0</v>
      </c>
      <c r="C10" s="180">
        <v>0</v>
      </c>
      <c r="D10" s="180">
        <v>0</v>
      </c>
      <c r="E10" s="180">
        <v>-1511124</v>
      </c>
      <c r="F10" s="180"/>
      <c r="G10" s="180">
        <f>E10</f>
        <v>-1511124</v>
      </c>
    </row>
    <row r="11" spans="1:7" s="172" customFormat="1" ht="25.5" x14ac:dyDescent="0.2">
      <c r="A11" s="178" t="s">
        <v>116</v>
      </c>
      <c r="B11" s="180"/>
      <c r="C11" s="180"/>
      <c r="D11" s="180"/>
      <c r="E11" s="180">
        <v>20299</v>
      </c>
      <c r="F11" s="180"/>
      <c r="G11" s="180">
        <f>E11</f>
        <v>20299</v>
      </c>
    </row>
    <row r="12" spans="1:7" s="172" customFormat="1" x14ac:dyDescent="0.2">
      <c r="A12" s="178" t="s">
        <v>117</v>
      </c>
      <c r="B12" s="180"/>
      <c r="C12" s="180"/>
      <c r="D12" s="180"/>
      <c r="E12" s="180"/>
      <c r="F12" s="180">
        <v>-672155</v>
      </c>
      <c r="G12" s="180">
        <f>F12</f>
        <v>-672155</v>
      </c>
    </row>
    <row r="13" spans="1:7" s="172" customFormat="1" x14ac:dyDescent="0.2">
      <c r="A13" s="184" t="s">
        <v>118</v>
      </c>
      <c r="B13" s="180"/>
      <c r="C13" s="180"/>
      <c r="D13" s="180"/>
      <c r="E13" s="180"/>
      <c r="F13" s="180"/>
      <c r="G13" s="180">
        <f t="shared" ref="G13" si="1">SUM(B13:F13)</f>
        <v>0</v>
      </c>
    </row>
    <row r="14" spans="1:7" s="172" customFormat="1" x14ac:dyDescent="0.2">
      <c r="A14" s="176" t="s">
        <v>119</v>
      </c>
      <c r="B14" s="185">
        <f>SUM(B8:B10)</f>
        <v>0</v>
      </c>
      <c r="C14" s="185">
        <f>SUM(C8:C10)</f>
        <v>0</v>
      </c>
      <c r="D14" s="185">
        <f>SUM(D8:D10)</f>
        <v>0</v>
      </c>
      <c r="E14" s="185">
        <f>SUM(E10:E11)</f>
        <v>-1490825</v>
      </c>
      <c r="F14" s="185">
        <f>SUM(F8:F12)</f>
        <v>791369</v>
      </c>
      <c r="G14" s="185">
        <f>SUM(B14:F14)</f>
        <v>-699456</v>
      </c>
    </row>
    <row r="15" spans="1:7" s="172" customFormat="1" x14ac:dyDescent="0.2">
      <c r="A15" s="176" t="s">
        <v>122</v>
      </c>
      <c r="B15" s="179">
        <f>SUM(B7:B7,B14:B14)</f>
        <v>222554069</v>
      </c>
      <c r="C15" s="179">
        <f>SUM(C7:C7,C14:C14)</f>
        <v>162306</v>
      </c>
      <c r="D15" s="179">
        <f>SUM(D7:D7,D10:D14)</f>
        <v>5830213</v>
      </c>
      <c r="E15" s="179">
        <f>SUM(E7:E11)</f>
        <v>-1121494</v>
      </c>
      <c r="F15" s="179">
        <f>SUM(F7,F13:F14)</f>
        <v>-141779442</v>
      </c>
      <c r="G15" s="179">
        <f>SUM(G7:G7,G14:G14)</f>
        <v>85645652</v>
      </c>
    </row>
    <row r="16" spans="1:7" s="172" customFormat="1" x14ac:dyDescent="0.2">
      <c r="A16" s="170"/>
      <c r="B16" s="171"/>
      <c r="C16" s="171"/>
      <c r="D16" s="171"/>
      <c r="E16" s="171"/>
      <c r="F16" s="171"/>
      <c r="G16" s="171"/>
    </row>
    <row r="17" spans="1:11" s="172" customFormat="1" x14ac:dyDescent="0.2">
      <c r="A17" s="170"/>
      <c r="B17" s="171"/>
      <c r="C17" s="171"/>
      <c r="D17" s="171"/>
      <c r="E17" s="171"/>
      <c r="F17" s="171"/>
      <c r="G17" s="171"/>
    </row>
    <row r="18" spans="1:11" ht="89.25" x14ac:dyDescent="0.25">
      <c r="A18" s="173" t="s">
        <v>106</v>
      </c>
      <c r="B18" s="174" t="s">
        <v>28</v>
      </c>
      <c r="C18" s="174" t="s">
        <v>107</v>
      </c>
      <c r="D18" s="174" t="s">
        <v>108</v>
      </c>
      <c r="E18" s="175" t="s">
        <v>109</v>
      </c>
      <c r="F18" s="174" t="s">
        <v>110</v>
      </c>
      <c r="G18" s="174" t="s">
        <v>111</v>
      </c>
    </row>
    <row r="19" spans="1:11" x14ac:dyDescent="0.2">
      <c r="A19" s="176" t="s">
        <v>112</v>
      </c>
      <c r="B19" s="177">
        <v>222554069</v>
      </c>
      <c r="C19" s="177">
        <v>162306</v>
      </c>
      <c r="D19" s="177">
        <v>6035613</v>
      </c>
      <c r="E19" s="177">
        <v>-63680</v>
      </c>
      <c r="F19" s="177">
        <v>-152595444</v>
      </c>
      <c r="G19" s="177">
        <v>76092864</v>
      </c>
    </row>
    <row r="20" spans="1:11" x14ac:dyDescent="0.2">
      <c r="A20" s="178" t="s">
        <v>113</v>
      </c>
      <c r="B20" s="179"/>
      <c r="C20" s="179"/>
      <c r="D20" s="179"/>
      <c r="E20" s="179"/>
      <c r="F20" s="180">
        <f>[72]ф2!D30</f>
        <v>1132822</v>
      </c>
      <c r="G20" s="180">
        <f t="shared" ref="G20:G27" si="2">SUM(B20:F20)</f>
        <v>1132822</v>
      </c>
    </row>
    <row r="21" spans="1:11" s="182" customFormat="1" x14ac:dyDescent="0.2">
      <c r="A21" s="181" t="s">
        <v>114</v>
      </c>
      <c r="B21" s="180"/>
      <c r="C21" s="180"/>
      <c r="D21" s="180"/>
      <c r="E21" s="180"/>
      <c r="F21" s="180"/>
      <c r="G21" s="180">
        <f t="shared" si="2"/>
        <v>0</v>
      </c>
      <c r="J21" s="167"/>
      <c r="K21" s="167"/>
    </row>
    <row r="22" spans="1:11" s="182" customFormat="1" ht="25.5" x14ac:dyDescent="0.2">
      <c r="A22" s="178" t="s">
        <v>115</v>
      </c>
      <c r="B22" s="180">
        <v>0</v>
      </c>
      <c r="C22" s="180">
        <v>0</v>
      </c>
      <c r="D22" s="180">
        <v>0</v>
      </c>
      <c r="E22" s="180">
        <f>[72]ф2!D33</f>
        <v>85159</v>
      </c>
      <c r="F22" s="180"/>
      <c r="G22" s="180">
        <f>E22</f>
        <v>85159</v>
      </c>
    </row>
    <row r="23" spans="1:11" s="182" customFormat="1" ht="25.5" x14ac:dyDescent="0.2">
      <c r="A23" s="178" t="s">
        <v>116</v>
      </c>
      <c r="B23" s="180"/>
      <c r="C23" s="180"/>
      <c r="D23" s="180"/>
      <c r="E23" s="180">
        <f>[72]ф2!D34</f>
        <v>-15845</v>
      </c>
      <c r="F23" s="180"/>
      <c r="G23" s="180">
        <f>E23</f>
        <v>-15845</v>
      </c>
      <c r="H23" s="183"/>
    </row>
    <row r="24" spans="1:11" s="182" customFormat="1" ht="14.25" x14ac:dyDescent="0.2">
      <c r="A24" s="178" t="s">
        <v>117</v>
      </c>
      <c r="B24" s="180"/>
      <c r="C24" s="180"/>
      <c r="D24" s="180"/>
      <c r="E24" s="180"/>
      <c r="F24" s="180">
        <f>1374321</f>
        <v>1374321</v>
      </c>
      <c r="G24" s="180">
        <f>F24</f>
        <v>1374321</v>
      </c>
      <c r="H24" s="183"/>
    </row>
    <row r="25" spans="1:11" s="182" customFormat="1" ht="14.25" x14ac:dyDescent="0.2">
      <c r="A25" s="184" t="s">
        <v>118</v>
      </c>
      <c r="B25" s="180"/>
      <c r="C25" s="180"/>
      <c r="D25" s="180"/>
      <c r="E25" s="180"/>
      <c r="F25" s="180"/>
      <c r="G25" s="180">
        <f t="shared" si="2"/>
        <v>0</v>
      </c>
      <c r="H25" s="183"/>
    </row>
    <row r="26" spans="1:11" s="182" customFormat="1" ht="14.25" x14ac:dyDescent="0.2">
      <c r="A26" s="176" t="s">
        <v>119</v>
      </c>
      <c r="B26" s="185">
        <f>SUM(B20:B22)</f>
        <v>0</v>
      </c>
      <c r="C26" s="185">
        <f>SUM(C20:C22)</f>
        <v>0</v>
      </c>
      <c r="D26" s="185">
        <f>SUM(D20:D22)</f>
        <v>0</v>
      </c>
      <c r="E26" s="185">
        <v>69314</v>
      </c>
      <c r="F26" s="185">
        <f>SUM(F20:F24)</f>
        <v>2507143</v>
      </c>
      <c r="G26" s="185">
        <f>SUM(B26:F26)</f>
        <v>2576457</v>
      </c>
      <c r="H26" s="183"/>
    </row>
    <row r="27" spans="1:11" s="182" customFormat="1" ht="14.25" x14ac:dyDescent="0.2">
      <c r="A27" s="178" t="s">
        <v>97</v>
      </c>
      <c r="B27" s="186"/>
      <c r="C27" s="186">
        <v>0</v>
      </c>
      <c r="D27" s="186">
        <v>0</v>
      </c>
      <c r="E27" s="186">
        <v>0</v>
      </c>
      <c r="F27" s="186">
        <v>0</v>
      </c>
      <c r="G27" s="186">
        <f t="shared" si="2"/>
        <v>0</v>
      </c>
      <c r="H27" s="183"/>
    </row>
    <row r="28" spans="1:11" s="182" customFormat="1" ht="14.25" x14ac:dyDescent="0.2">
      <c r="A28" s="176" t="s">
        <v>120</v>
      </c>
      <c r="B28" s="179">
        <f>SUM(B19:B19,B26:B27)</f>
        <v>222554069</v>
      </c>
      <c r="C28" s="179">
        <f>SUM(C19:C19,C26:C27)</f>
        <v>162306</v>
      </c>
      <c r="D28" s="179">
        <f>SUM(D19:D19,D22:D27)</f>
        <v>6035613</v>
      </c>
      <c r="E28" s="179">
        <f>SUM(E19:E23)</f>
        <v>5634</v>
      </c>
      <c r="F28" s="179">
        <f>SUM(F19,F26:F27)</f>
        <v>-150088301</v>
      </c>
      <c r="G28" s="179">
        <f>SUM(G19:G19,G26:G27)</f>
        <v>78669321</v>
      </c>
      <c r="H28" s="183"/>
    </row>
    <row r="29" spans="1:11" s="182" customFormat="1" ht="14.25" x14ac:dyDescent="0.2">
      <c r="A29" s="187"/>
      <c r="B29" s="188"/>
      <c r="C29" s="188"/>
      <c r="D29" s="188"/>
      <c r="E29" s="188"/>
      <c r="F29" s="188"/>
      <c r="G29" s="188"/>
      <c r="H29" s="183"/>
    </row>
    <row r="30" spans="1:11" x14ac:dyDescent="0.25">
      <c r="A30" s="158" t="s">
        <v>35</v>
      </c>
      <c r="B30" s="159" t="s">
        <v>35</v>
      </c>
      <c r="C30" s="159"/>
    </row>
    <row r="31" spans="1:11" x14ac:dyDescent="0.2">
      <c r="A31" s="68" t="s">
        <v>36</v>
      </c>
      <c r="B31" s="68" t="s">
        <v>126</v>
      </c>
      <c r="C31" s="68"/>
      <c r="D31" s="68"/>
    </row>
    <row r="32" spans="1:11" x14ac:dyDescent="0.2">
      <c r="A32" s="68" t="s">
        <v>37</v>
      </c>
      <c r="B32" s="68" t="s">
        <v>127</v>
      </c>
      <c r="C32" s="68"/>
      <c r="D32" s="68"/>
    </row>
    <row r="33" spans="1:7" x14ac:dyDescent="0.25">
      <c r="B33" s="161"/>
      <c r="C33" s="161"/>
      <c r="D33" s="162"/>
    </row>
    <row r="38" spans="1:7" x14ac:dyDescent="0.25">
      <c r="A38" s="189"/>
    </row>
    <row r="39" spans="1:7" s="182" customFormat="1" x14ac:dyDescent="0.25">
      <c r="A39" s="167"/>
      <c r="B39" s="166"/>
      <c r="C39" s="166"/>
      <c r="D39" s="159"/>
      <c r="E39" s="159"/>
      <c r="F39" s="159"/>
      <c r="G39" s="159"/>
    </row>
    <row r="40" spans="1:7" s="182" customFormat="1" x14ac:dyDescent="0.25">
      <c r="A40" s="167"/>
      <c r="B40" s="166"/>
      <c r="C40" s="166"/>
      <c r="D40" s="159"/>
      <c r="E40" s="159"/>
      <c r="F40" s="159"/>
      <c r="G40" s="159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Ф1_рус</vt:lpstr>
      <vt:lpstr>Ф2_рус</vt:lpstr>
      <vt:lpstr>ф3</vt:lpstr>
      <vt:lpstr>ф4</vt:lpstr>
      <vt:lpstr>Ф1_рус!Область_печати</vt:lpstr>
      <vt:lpstr>Ф2_рус!Область_печати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Игликова Арай Маргулановна</dc:creator>
  <cp:lastModifiedBy>Игликова Арай Маргулановна</cp:lastModifiedBy>
  <cp:lastPrinted>2020-06-12T10:29:32Z</cp:lastPrinted>
  <dcterms:created xsi:type="dcterms:W3CDTF">2020-04-10T08:45:28Z</dcterms:created>
  <dcterms:modified xsi:type="dcterms:W3CDTF">2020-06-12T11:18:08Z</dcterms:modified>
</cp:coreProperties>
</file>