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ТОО Asia Bell\"/>
    </mc:Choice>
  </mc:AlternateContent>
  <xr:revisionPtr revIDLastSave="0" documentId="13_ncr:1_{C4A6F653-CC8B-4DC2-A6A4-5BDC2323B43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чет " sheetId="1" r:id="rId1"/>
    <sheet name="СД" sheetId="2" r:id="rId2"/>
    <sheet name="капитал" sheetId="3" r:id="rId3"/>
    <sheet name="ДДС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GfbeR/R8SHyw4qyhj8r/AJpMmi0hYWSyj2IkwZ8hv1g="/>
    </ext>
  </extLst>
</workbook>
</file>

<file path=xl/calcChain.xml><?xml version="1.0" encoding="utf-8"?>
<calcChain xmlns="http://schemas.openxmlformats.org/spreadsheetml/2006/main">
  <c r="E36" i="1" l="1"/>
  <c r="E7" i="2" l="1"/>
  <c r="E6" i="2"/>
  <c r="E8" i="2" s="1"/>
  <c r="F10" i="2"/>
  <c r="F7" i="2"/>
  <c r="F6" i="2"/>
  <c r="C19" i="4"/>
  <c r="C15" i="4"/>
  <c r="C27" i="4"/>
  <c r="E8" i="3"/>
  <c r="F12" i="2"/>
  <c r="F8" i="2" l="1"/>
  <c r="F14" i="2" s="1"/>
  <c r="F18" i="2" s="1"/>
  <c r="F16" i="2"/>
  <c r="C25" i="4" l="1"/>
  <c r="B25" i="4"/>
  <c r="C23" i="4"/>
  <c r="B23" i="4"/>
  <c r="C14" i="4"/>
  <c r="B15" i="4"/>
  <c r="B14" i="4" s="1"/>
  <c r="B21" i="4" s="1"/>
  <c r="C7" i="4"/>
  <c r="B7" i="4"/>
  <c r="E13" i="3"/>
  <c r="E12" i="3"/>
  <c r="E11" i="3"/>
  <c r="D9" i="3"/>
  <c r="E9" i="3" s="1"/>
  <c r="B9" i="3"/>
  <c r="E7" i="3"/>
  <c r="E9" i="2"/>
  <c r="E14" i="2" s="1"/>
  <c r="E16" i="2" s="1"/>
  <c r="F39" i="1"/>
  <c r="E39" i="1"/>
  <c r="F32" i="1"/>
  <c r="E32" i="1"/>
  <c r="F28" i="1"/>
  <c r="F40" i="1" s="1"/>
  <c r="E28" i="1"/>
  <c r="E24" i="1"/>
  <c r="E23" i="1"/>
  <c r="F21" i="1"/>
  <c r="F22" i="1" s="1"/>
  <c r="E21" i="1"/>
  <c r="F12" i="1"/>
  <c r="E12" i="1"/>
  <c r="E22" i="1" s="1"/>
  <c r="E9" i="1"/>
  <c r="E8" i="1"/>
  <c r="E40" i="1" l="1"/>
  <c r="B37" i="4"/>
  <c r="B39" i="4" s="1"/>
  <c r="B28" i="4"/>
  <c r="C21" i="4"/>
  <c r="C28" i="4"/>
  <c r="D14" i="3"/>
  <c r="E18" i="2"/>
  <c r="C37" i="4" l="1"/>
  <c r="C39" i="4" s="1"/>
  <c r="E14" i="3"/>
  <c r="D15" i="3"/>
  <c r="E15" i="3" s="1"/>
</calcChain>
</file>

<file path=xl/sharedStrings.xml><?xml version="1.0" encoding="utf-8"?>
<sst xmlns="http://schemas.openxmlformats.org/spreadsheetml/2006/main" count="120" uniqueCount="99">
  <si>
    <t xml:space="preserve">Консолидированный отчет о финансовом положении ТОО AsiaBell                                                                 по состоянию на 30 июня 2025 года </t>
  </si>
  <si>
    <t>( в тыс тенге )</t>
  </si>
  <si>
    <t xml:space="preserve">30 июня 2025 года </t>
  </si>
  <si>
    <t xml:space="preserve">31 декабря    2024 года </t>
  </si>
  <si>
    <t xml:space="preserve">АКТИВЫ </t>
  </si>
  <si>
    <t>ДОЛГОСРОЧНЫЕ АКТИВЫ</t>
  </si>
  <si>
    <t>Основные средства</t>
  </si>
  <si>
    <t>Нематериальные активы</t>
  </si>
  <si>
    <t>Итого долгосрочных активов</t>
  </si>
  <si>
    <t>КРАСТКОСРОЧНЫЕ АКТИВЫ</t>
  </si>
  <si>
    <t>Денежные средства и эквиваленты</t>
  </si>
  <si>
    <t xml:space="preserve">Краткосрочные финансовые активы </t>
  </si>
  <si>
    <t xml:space="preserve">Краткосрочная дебиторская задолженность </t>
  </si>
  <si>
    <t>Текущие налоговые активы</t>
  </si>
  <si>
    <t>Запасы</t>
  </si>
  <si>
    <t>Прочие краткосрочные активы</t>
  </si>
  <si>
    <t xml:space="preserve">Итого краткосрочных активов </t>
  </si>
  <si>
    <t xml:space="preserve">ВСЕГО АКТИВЫ </t>
  </si>
  <si>
    <t xml:space="preserve">КАПИТАЛ И ОБЯЗАТЕЛЬСТВА </t>
  </si>
  <si>
    <t>Капитал</t>
  </si>
  <si>
    <t xml:space="preserve">Уставной Капитал </t>
  </si>
  <si>
    <t xml:space="preserve">Нераспределенный доход </t>
  </si>
  <si>
    <t>Итого капитал</t>
  </si>
  <si>
    <t>Долгосрочные обязательства</t>
  </si>
  <si>
    <t xml:space="preserve">Отложенные налоговые обязательства </t>
  </si>
  <si>
    <t>Итого долгосрочных обязательств</t>
  </si>
  <si>
    <t>Краткосрочные обязательства</t>
  </si>
  <si>
    <t xml:space="preserve">Корпоративный подоходный налог </t>
  </si>
  <si>
    <t>Вознаграждения работникам</t>
  </si>
  <si>
    <t>Контрактные обязательства</t>
  </si>
  <si>
    <t>Итого краткосрочных обязательств</t>
  </si>
  <si>
    <t xml:space="preserve">ВСЕГО КАПИТАЛ И ОБЯЗАТЕЛЬСТВА </t>
  </si>
  <si>
    <t>Подписано и утверждено от имени Руководства Компании :</t>
  </si>
  <si>
    <t>Рустемов Н.Х</t>
  </si>
  <si>
    <t>Пухова А.О.</t>
  </si>
  <si>
    <t>Директор</t>
  </si>
  <si>
    <t>Уполномоченное лицо по составлению КФО</t>
  </si>
  <si>
    <t xml:space="preserve">Консолидированный отчет о совокупном доходе ТОО AsiaBell                                                                за 1 полугодие  2025 года </t>
  </si>
  <si>
    <t xml:space="preserve">Доход от реализации </t>
  </si>
  <si>
    <t xml:space="preserve">Себестоимость </t>
  </si>
  <si>
    <t>Валовая прибыль</t>
  </si>
  <si>
    <t>Расходы по реализации</t>
  </si>
  <si>
    <t xml:space="preserve">Административные расходы </t>
  </si>
  <si>
    <t>Убыток от курсоврй разницы</t>
  </si>
  <si>
    <t>Прочие доходы(расходы)</t>
  </si>
  <si>
    <t xml:space="preserve">Убыток от обесценения гудвила </t>
  </si>
  <si>
    <t>Прибыль до налогообложения</t>
  </si>
  <si>
    <t>Расходы по подоходному налогу</t>
  </si>
  <si>
    <t>Чистая прибыль  за период</t>
  </si>
  <si>
    <t>Прочий совокупный доход</t>
  </si>
  <si>
    <t>Итого совокупный доход за период</t>
  </si>
  <si>
    <t>Консолидированный отчет  ТОО AsiaBell                                                                 об изменениях в капитале за 1 полугодие 2025 года</t>
  </si>
  <si>
    <t>Уставный капитал</t>
  </si>
  <si>
    <t>Нераспределенная прибыль</t>
  </si>
  <si>
    <t>Всего капитал</t>
  </si>
  <si>
    <t>Сальдо на 30 июня 2024 года</t>
  </si>
  <si>
    <t xml:space="preserve">Сальдо на 01 января 2025 года </t>
  </si>
  <si>
    <t xml:space="preserve">Прибыль за 1 полугодие 2025 </t>
  </si>
  <si>
    <t>Сальдо на 30 июня 2025 г</t>
  </si>
  <si>
    <t xml:space="preserve">Консолидированный отчет  ТОО AsiaBell                                                                                   о движении денежных средств за 1 полугодие 2025 года </t>
  </si>
  <si>
    <t>(тыс. тенге)</t>
  </si>
  <si>
    <t>Движение денежных средств от операционной деятельности</t>
  </si>
  <si>
    <t>Поступление денежных средств ,всего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</si>
  <si>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</si>
  <si>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</si>
  <si>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</si>
  <si>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</si>
  <si>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</si>
  <si>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</si>
  <si>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 xml:space="preserve">Выбытие денежных средств, всего 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</si>
  <si>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</si>
  <si>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</si>
  <si>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</si>
  <si>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выплаты по договорам страхования</t>
  </si>
  <si>
    <t>подоходный налог и другие платежи в бюджет</t>
  </si>
  <si>
    <t>прочие выплаты</t>
  </si>
  <si>
    <t xml:space="preserve">Чистая сумма денежных средств от операционной деятельности </t>
  </si>
  <si>
    <t>Движение денежных средств от инвестиционной деятельности</t>
  </si>
  <si>
    <t xml:space="preserve">Поступление денежных средств, всего </t>
  </si>
  <si>
    <t>размещение денежных вкладов</t>
  </si>
  <si>
    <t xml:space="preserve"> Выбытие денежных средств, всего</t>
  </si>
  <si>
    <t>приобретение основных средств</t>
  </si>
  <si>
    <t>Изьятие с банковских депозитов</t>
  </si>
  <si>
    <t xml:space="preserve">Чистая сумма денежных средств от инвестиционной деятельности </t>
  </si>
  <si>
    <t>Движение денежных средств от финансовой деятельности</t>
  </si>
  <si>
    <t>Поступление денежных средств, всего</t>
  </si>
  <si>
    <t>взнос в УК</t>
  </si>
  <si>
    <t>погашение займов</t>
  </si>
  <si>
    <t xml:space="preserve">Чистая сумма денежных средств от финансовой деятельности </t>
  </si>
  <si>
    <t>Влияние обменных курсов валют к тенге</t>
  </si>
  <si>
    <t>Влияние изменения балансовой стоимости денежных средств и их эквивалентов</t>
  </si>
  <si>
    <t xml:space="preserve">Увеличение +/- уменьшение денежных средств </t>
  </si>
  <si>
    <t xml:space="preserve"> Денежные средства и их эквиваленты на начало отчетного периода</t>
  </si>
  <si>
    <t xml:space="preserve"> Денежные средства и их эквиваленты на конец отчетного периода</t>
  </si>
  <si>
    <t xml:space="preserve">Краткосрочная кредиторская задолженность </t>
  </si>
  <si>
    <t>1 полугодие 2025</t>
  </si>
  <si>
    <t>1 полугодие 2024</t>
  </si>
  <si>
    <t>Сальдо на 01 января 2024 года</t>
  </si>
  <si>
    <t>Прибыль за 1 полугодие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</si>
</sst>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(#,##0\)\ _₽;\(#,##0\)\ _₽"/>
    <numFmt numFmtId="165" formatCode="#,##0_ ;\-#,##0\ "/>
    <numFmt numFmtId="166" formatCode="#,##0,"/>
    <numFmt numFmtId="167" formatCode="[=-22010]&quot;(22)&quot;;General"/>
    <numFmt numFmtId="168" formatCode="0,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rgb="FFFFFF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Arial"/>
      <family val="2"/>
    </font>
    <font>
      <sz val="8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 style="thin">
        <color rgb="FF000000"/>
      </bottom>
      <diagonal/>
    </border>
  </borders>
  <cellStyleXfs count="2">
    <xf numFmtId="0" fontId="0" fillId="0" borderId="0"/>
    <xf numFmtId="0" fontId="23" fillId="0" borderId="2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1" fontId="3" fillId="0" borderId="0" xfId="0" applyNumberFormat="1" applyFont="1"/>
    <xf numFmtId="0" fontId="8" fillId="2" borderId="2" xfId="0" applyFont="1" applyFill="1" applyBorder="1"/>
    <xf numFmtId="0" fontId="3" fillId="2" borderId="2" xfId="0" applyFont="1" applyFill="1" applyBorder="1"/>
    <xf numFmtId="3" fontId="3" fillId="2" borderId="2" xfId="0" applyNumberFormat="1" applyFont="1" applyFill="1" applyBorder="1"/>
    <xf numFmtId="1" fontId="3" fillId="2" borderId="2" xfId="0" applyNumberFormat="1" applyFont="1" applyFill="1" applyBorder="1"/>
    <xf numFmtId="3" fontId="3" fillId="2" borderId="3" xfId="0" applyNumberFormat="1" applyFont="1" applyFill="1" applyBorder="1"/>
    <xf numFmtId="1" fontId="3" fillId="2" borderId="3" xfId="0" applyNumberFormat="1" applyFont="1" applyFill="1" applyBorder="1"/>
    <xf numFmtId="3" fontId="8" fillId="2" borderId="2" xfId="0" applyNumberFormat="1" applyFont="1" applyFill="1" applyBorder="1"/>
    <xf numFmtId="1" fontId="8" fillId="2" borderId="2" xfId="0" applyNumberFormat="1" applyFont="1" applyFill="1" applyBorder="1"/>
    <xf numFmtId="3" fontId="4" fillId="0" borderId="0" xfId="0" applyNumberFormat="1" applyFont="1"/>
    <xf numFmtId="0" fontId="3" fillId="2" borderId="3" xfId="0" applyFont="1" applyFill="1" applyBorder="1"/>
    <xf numFmtId="1" fontId="9" fillId="0" borderId="0" xfId="0" applyNumberFormat="1" applyFont="1"/>
    <xf numFmtId="0" fontId="8" fillId="0" borderId="0" xfId="0" applyFont="1"/>
    <xf numFmtId="0" fontId="8" fillId="2" borderId="3" xfId="0" applyFont="1" applyFill="1" applyBorder="1"/>
    <xf numFmtId="3" fontId="8" fillId="2" borderId="3" xfId="0" applyNumberFormat="1" applyFont="1" applyFill="1" applyBorder="1"/>
    <xf numFmtId="3" fontId="8" fillId="0" borderId="0" xfId="0" applyNumberFormat="1" applyFont="1"/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1" fillId="0" borderId="0" xfId="0" applyFont="1"/>
    <xf numFmtId="0" fontId="8" fillId="0" borderId="4" xfId="0" applyFont="1" applyBorder="1"/>
    <xf numFmtId="3" fontId="8" fillId="0" borderId="4" xfId="0" applyNumberFormat="1" applyFont="1" applyBorder="1"/>
    <xf numFmtId="0" fontId="12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3" fontId="13" fillId="0" borderId="5" xfId="0" applyNumberFormat="1" applyFont="1" applyBorder="1" applyAlignment="1">
      <alignment horizontal="right" wrapText="1"/>
    </xf>
    <xf numFmtId="3" fontId="13" fillId="0" borderId="5" xfId="0" applyNumberFormat="1" applyFont="1" applyBorder="1" applyAlignment="1">
      <alignment horizontal="center" wrapText="1"/>
    </xf>
    <xf numFmtId="3" fontId="13" fillId="2" borderId="7" xfId="0" applyNumberFormat="1" applyFont="1" applyFill="1" applyBorder="1" applyAlignment="1">
      <alignment horizontal="right" wrapText="1"/>
    </xf>
    <xf numFmtId="3" fontId="13" fillId="0" borderId="0" xfId="0" applyNumberFormat="1" applyFont="1" applyAlignment="1">
      <alignment horizontal="right" wrapText="1"/>
    </xf>
    <xf numFmtId="0" fontId="12" fillId="0" borderId="0" xfId="0" applyFont="1" applyAlignment="1">
      <alignment vertical="top" wrapText="1"/>
    </xf>
    <xf numFmtId="3" fontId="12" fillId="0" borderId="4" xfId="0" applyNumberFormat="1" applyFont="1" applyBorder="1" applyAlignment="1">
      <alignment horizontal="right" vertical="top" wrapText="1"/>
    </xf>
    <xf numFmtId="0" fontId="12" fillId="0" borderId="4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3" fontId="13" fillId="0" borderId="8" xfId="0" applyNumberFormat="1" applyFont="1" applyBorder="1" applyAlignment="1">
      <alignment horizontal="right" vertical="top" wrapText="1"/>
    </xf>
    <xf numFmtId="0" fontId="13" fillId="0" borderId="8" xfId="0" applyFont="1" applyBorder="1" applyAlignment="1">
      <alignment horizontal="center" vertical="top" wrapText="1"/>
    </xf>
    <xf numFmtId="165" fontId="13" fillId="2" borderId="9" xfId="0" applyNumberFormat="1" applyFont="1" applyFill="1" applyBorder="1" applyAlignment="1">
      <alignment horizontal="right" vertical="top" wrapText="1"/>
    </xf>
    <xf numFmtId="165" fontId="13" fillId="0" borderId="8" xfId="0" applyNumberFormat="1" applyFont="1" applyBorder="1" applyAlignment="1">
      <alignment horizontal="right" vertical="top" wrapText="1"/>
    </xf>
    <xf numFmtId="3" fontId="12" fillId="0" borderId="0" xfId="0" applyNumberFormat="1" applyFont="1" applyAlignment="1">
      <alignment horizontal="right" vertical="top" wrapText="1"/>
    </xf>
    <xf numFmtId="0" fontId="12" fillId="0" borderId="0" xfId="0" applyFont="1" applyAlignment="1">
      <alignment horizontal="center" vertical="top" wrapText="1"/>
    </xf>
    <xf numFmtId="165" fontId="12" fillId="2" borderId="2" xfId="0" applyNumberFormat="1" applyFont="1" applyFill="1" applyBorder="1" applyAlignment="1">
      <alignment horizontal="right" vertical="top" wrapText="1"/>
    </xf>
    <xf numFmtId="165" fontId="12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vertical="top" wrapText="1"/>
    </xf>
    <xf numFmtId="3" fontId="13" fillId="0" borderId="4" xfId="0" applyNumberFormat="1" applyFont="1" applyBorder="1" applyAlignment="1">
      <alignment horizontal="right" vertical="top" wrapText="1"/>
    </xf>
    <xf numFmtId="3" fontId="13" fillId="0" borderId="4" xfId="0" applyNumberFormat="1" applyFont="1" applyBorder="1" applyAlignment="1">
      <alignment horizontal="center" vertical="top" wrapText="1"/>
    </xf>
    <xf numFmtId="3" fontId="12" fillId="0" borderId="0" xfId="0" applyNumberFormat="1" applyFont="1" applyAlignment="1">
      <alignment vertical="top"/>
    </xf>
    <xf numFmtId="3" fontId="13" fillId="2" borderId="3" xfId="0" applyNumberFormat="1" applyFont="1" applyFill="1" applyBorder="1" applyAlignment="1">
      <alignment horizontal="right" vertical="top" wrapText="1"/>
    </xf>
    <xf numFmtId="3" fontId="12" fillId="0" borderId="0" xfId="0" applyNumberFormat="1" applyFont="1" applyAlignment="1">
      <alignment horizontal="center" vertical="top" wrapText="1"/>
    </xf>
    <xf numFmtId="3" fontId="12" fillId="2" borderId="2" xfId="0" applyNumberFormat="1" applyFont="1" applyFill="1" applyBorder="1" applyAlignment="1">
      <alignment horizontal="right" vertical="top" wrapText="1"/>
    </xf>
    <xf numFmtId="164" fontId="12" fillId="2" borderId="2" xfId="0" applyNumberFormat="1" applyFont="1" applyFill="1" applyBorder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3" fontId="13" fillId="0" borderId="8" xfId="0" applyNumberFormat="1" applyFont="1" applyBorder="1" applyAlignment="1">
      <alignment horizontal="center" vertical="top" wrapText="1"/>
    </xf>
    <xf numFmtId="0" fontId="16" fillId="0" borderId="0" xfId="0" applyFont="1" applyAlignment="1">
      <alignment horizontal="right" vertical="top"/>
    </xf>
    <xf numFmtId="3" fontId="15" fillId="0" borderId="0" xfId="0" applyNumberFormat="1" applyFont="1" applyAlignment="1">
      <alignment vertical="top"/>
    </xf>
    <xf numFmtId="4" fontId="4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3" fillId="0" borderId="5" xfId="0" applyFont="1" applyBorder="1" applyAlignment="1">
      <alignment vertical="top"/>
    </xf>
    <xf numFmtId="0" fontId="4" fillId="0" borderId="0" xfId="0" applyFont="1"/>
    <xf numFmtId="0" fontId="14" fillId="0" borderId="0" xfId="0" applyFont="1" applyAlignment="1">
      <alignment vertical="center" wrapText="1"/>
    </xf>
    <xf numFmtId="3" fontId="13" fillId="2" borderId="10" xfId="0" applyNumberFormat="1" applyFont="1" applyFill="1" applyBorder="1"/>
    <xf numFmtId="0" fontId="13" fillId="0" borderId="11" xfId="0" applyFont="1" applyBorder="1"/>
    <xf numFmtId="0" fontId="17" fillId="0" borderId="0" xfId="0" applyFont="1"/>
    <xf numFmtId="0" fontId="18" fillId="0" borderId="0" xfId="0" applyFont="1" applyAlignment="1">
      <alignment vertical="center" wrapText="1"/>
    </xf>
    <xf numFmtId="3" fontId="12" fillId="2" borderId="2" xfId="0" applyNumberFormat="1" applyFont="1" applyFill="1" applyBorder="1"/>
    <xf numFmtId="0" fontId="12" fillId="0" borderId="0" xfId="0" applyFont="1"/>
    <xf numFmtId="166" fontId="19" fillId="3" borderId="2" xfId="0" applyNumberFormat="1" applyFont="1" applyFill="1" applyBorder="1" applyAlignment="1">
      <alignment horizontal="right" vertical="center"/>
    </xf>
    <xf numFmtId="0" fontId="19" fillId="3" borderId="2" xfId="0" applyFont="1" applyFill="1" applyBorder="1" applyAlignment="1">
      <alignment horizontal="right" vertical="center"/>
    </xf>
    <xf numFmtId="167" fontId="19" fillId="3" borderId="2" xfId="0" applyNumberFormat="1" applyFont="1" applyFill="1" applyBorder="1" applyAlignment="1">
      <alignment horizontal="right" vertical="center"/>
    </xf>
    <xf numFmtId="3" fontId="14" fillId="2" borderId="3" xfId="0" applyNumberFormat="1" applyFont="1" applyFill="1" applyBorder="1" applyAlignment="1">
      <alignment horizontal="right" vertical="center" wrapText="1"/>
    </xf>
    <xf numFmtId="0" fontId="13" fillId="0" borderId="4" xfId="0" applyFont="1" applyBorder="1"/>
    <xf numFmtId="3" fontId="12" fillId="0" borderId="0" xfId="0" applyNumberFormat="1" applyFont="1"/>
    <xf numFmtId="4" fontId="4" fillId="0" borderId="0" xfId="0" applyNumberFormat="1" applyFont="1" applyAlignment="1">
      <alignment wrapText="1"/>
    </xf>
    <xf numFmtId="3" fontId="13" fillId="0" borderId="4" xfId="0" applyNumberFormat="1" applyFont="1" applyBorder="1"/>
    <xf numFmtId="168" fontId="19" fillId="3" borderId="2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/>
    <xf numFmtId="3" fontId="13" fillId="0" borderId="0" xfId="0" applyNumberFormat="1" applyFont="1"/>
    <xf numFmtId="3" fontId="12" fillId="2" borderId="3" xfId="0" applyNumberFormat="1" applyFont="1" applyFill="1" applyBorder="1" applyAlignment="1">
      <alignment horizontal="right" vertical="top" wrapText="1"/>
    </xf>
    <xf numFmtId="0" fontId="20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horizontal="center" vertical="center" wrapText="1"/>
    </xf>
    <xf numFmtId="4" fontId="4" fillId="0" borderId="2" xfId="0" applyNumberFormat="1" applyFont="1" applyBorder="1"/>
    <xf numFmtId="0" fontId="0" fillId="0" borderId="2" xfId="0" applyBorder="1"/>
    <xf numFmtId="0" fontId="4" fillId="0" borderId="2" xfId="0" applyFont="1" applyBorder="1"/>
    <xf numFmtId="4" fontId="17" fillId="0" borderId="2" xfId="0" applyNumberFormat="1" applyFont="1" applyBorder="1"/>
    <xf numFmtId="0" fontId="17" fillId="0" borderId="2" xfId="0" applyFont="1" applyBorder="1"/>
    <xf numFmtId="4" fontId="24" fillId="4" borderId="2" xfId="1" applyNumberFormat="1" applyFont="1" applyFill="1" applyAlignment="1">
      <alignment horizontal="right" vertical="top"/>
    </xf>
    <xf numFmtId="2" fontId="24" fillId="4" borderId="2" xfId="1" applyNumberFormat="1" applyFont="1" applyFill="1" applyAlignment="1">
      <alignment horizontal="right" vertical="top"/>
    </xf>
    <xf numFmtId="0" fontId="12" fillId="5" borderId="0" xfId="0" applyFont="1" applyFill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_ДДС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H1000"/>
  <sheetViews>
    <sheetView workbookViewId="0">
      <selection activeCell="J26" sqref="J26"/>
    </sheetView>
  </sheetViews>
  <sheetFormatPr defaultColWidth="14.42578125" defaultRowHeight="15" customHeight="1" x14ac:dyDescent="0.25"/>
  <cols>
    <col min="1" max="1" width="8.7109375" customWidth="1"/>
    <col min="2" max="2" width="44.7109375" customWidth="1"/>
    <col min="3" max="3" width="8.7109375" customWidth="1"/>
    <col min="4" max="4" width="0.28515625" customWidth="1"/>
    <col min="5" max="5" width="13.28515625" customWidth="1"/>
    <col min="6" max="6" width="12.42578125" customWidth="1"/>
    <col min="7" max="26" width="8.7109375" customWidth="1"/>
  </cols>
  <sheetData>
    <row r="2" spans="1:7" ht="15" customHeight="1" x14ac:dyDescent="0.25">
      <c r="A2" s="99" t="s">
        <v>0</v>
      </c>
      <c r="B2" s="100"/>
      <c r="C2" s="100"/>
      <c r="D2" s="100"/>
      <c r="E2" s="100"/>
      <c r="F2" s="100"/>
    </row>
    <row r="3" spans="1:7" ht="27" customHeight="1" x14ac:dyDescent="0.25">
      <c r="A3" s="100"/>
      <c r="B3" s="100"/>
      <c r="C3" s="100"/>
      <c r="D3" s="100"/>
      <c r="E3" s="100"/>
      <c r="F3" s="100"/>
    </row>
    <row r="4" spans="1:7" x14ac:dyDescent="0.25">
      <c r="A4" s="1"/>
      <c r="B4" s="2"/>
      <c r="C4" s="2"/>
      <c r="D4" s="2"/>
      <c r="E4" s="2"/>
      <c r="F4" s="2"/>
      <c r="G4" s="3"/>
    </row>
    <row r="5" spans="1:7" x14ac:dyDescent="0.25">
      <c r="A5" s="1"/>
      <c r="B5" s="4"/>
      <c r="C5" s="4"/>
      <c r="D5" s="4"/>
      <c r="E5" s="101" t="s">
        <v>1</v>
      </c>
      <c r="F5" s="102"/>
      <c r="G5" s="3"/>
    </row>
    <row r="6" spans="1:7" ht="31.5" customHeight="1" x14ac:dyDescent="0.25">
      <c r="A6" s="1"/>
      <c r="B6" s="1"/>
      <c r="C6" s="1"/>
      <c r="D6" s="1"/>
      <c r="E6" s="5" t="s">
        <v>2</v>
      </c>
      <c r="F6" s="5" t="s">
        <v>3</v>
      </c>
    </row>
    <row r="7" spans="1:7" x14ac:dyDescent="0.25">
      <c r="A7" s="1"/>
      <c r="B7" s="1"/>
      <c r="C7" s="1"/>
      <c r="D7" s="1"/>
      <c r="E7" s="1"/>
      <c r="F7" s="6"/>
    </row>
    <row r="8" spans="1:7" x14ac:dyDescent="0.25">
      <c r="A8" s="1"/>
      <c r="B8" s="7" t="s">
        <v>4</v>
      </c>
      <c r="C8" s="8"/>
      <c r="D8" s="8"/>
      <c r="E8" s="9">
        <f t="shared" ref="E8:E9" si="0">D8+F8</f>
        <v>0</v>
      </c>
      <c r="F8" s="10"/>
    </row>
    <row r="9" spans="1:7" x14ac:dyDescent="0.25">
      <c r="A9" s="1"/>
      <c r="B9" s="8" t="s">
        <v>5</v>
      </c>
      <c r="C9" s="8"/>
      <c r="D9" s="8"/>
      <c r="E9" s="9">
        <f t="shared" si="0"/>
        <v>0</v>
      </c>
      <c r="F9" s="10"/>
    </row>
    <row r="10" spans="1:7" x14ac:dyDescent="0.25">
      <c r="A10" s="1"/>
      <c r="B10" s="8" t="s">
        <v>6</v>
      </c>
      <c r="C10" s="8"/>
      <c r="D10" s="8"/>
      <c r="E10" s="9">
        <v>11435</v>
      </c>
      <c r="F10" s="10">
        <v>11298</v>
      </c>
    </row>
    <row r="11" spans="1:7" x14ac:dyDescent="0.25">
      <c r="A11" s="1"/>
      <c r="B11" s="8" t="s">
        <v>7</v>
      </c>
      <c r="C11" s="8"/>
      <c r="D11" s="8"/>
      <c r="E11" s="11">
        <v>5784</v>
      </c>
      <c r="F11" s="12">
        <v>6335</v>
      </c>
    </row>
    <row r="12" spans="1:7" x14ac:dyDescent="0.25">
      <c r="A12" s="1"/>
      <c r="B12" s="7" t="s">
        <v>8</v>
      </c>
      <c r="C12" s="8"/>
      <c r="D12" s="8"/>
      <c r="E12" s="13">
        <f t="shared" ref="E12:F12" si="1">SUM(E10:E11)</f>
        <v>17219</v>
      </c>
      <c r="F12" s="14">
        <f t="shared" si="1"/>
        <v>17633</v>
      </c>
    </row>
    <row r="13" spans="1:7" x14ac:dyDescent="0.25">
      <c r="A13" s="1"/>
      <c r="B13" s="8"/>
      <c r="C13" s="8"/>
      <c r="D13" s="8"/>
      <c r="E13" s="9"/>
      <c r="F13" s="10"/>
    </row>
    <row r="14" spans="1:7" x14ac:dyDescent="0.25">
      <c r="A14" s="1"/>
      <c r="B14" s="8" t="s">
        <v>9</v>
      </c>
      <c r="C14" s="8"/>
      <c r="D14" s="8"/>
      <c r="E14" s="9"/>
      <c r="F14" s="10"/>
    </row>
    <row r="15" spans="1:7" x14ac:dyDescent="0.25">
      <c r="A15" s="1"/>
      <c r="B15" s="8" t="s">
        <v>10</v>
      </c>
      <c r="C15" s="8"/>
      <c r="D15" s="8"/>
      <c r="E15" s="9">
        <v>703</v>
      </c>
      <c r="F15" s="10">
        <v>41</v>
      </c>
    </row>
    <row r="16" spans="1:7" x14ac:dyDescent="0.25">
      <c r="A16" s="1"/>
      <c r="B16" s="8" t="s">
        <v>11</v>
      </c>
      <c r="C16" s="8"/>
      <c r="D16" s="8"/>
      <c r="E16" s="9">
        <v>11506</v>
      </c>
      <c r="F16" s="10">
        <v>1690</v>
      </c>
    </row>
    <row r="17" spans="1:7" x14ac:dyDescent="0.25">
      <c r="A17" s="1"/>
      <c r="B17" s="8" t="s">
        <v>12</v>
      </c>
      <c r="C17" s="8"/>
      <c r="D17" s="8"/>
      <c r="E17" s="9">
        <v>28284</v>
      </c>
      <c r="F17" s="10">
        <v>21278</v>
      </c>
    </row>
    <row r="18" spans="1:7" x14ac:dyDescent="0.25">
      <c r="A18" s="1"/>
      <c r="B18" s="8" t="s">
        <v>13</v>
      </c>
      <c r="C18" s="8"/>
      <c r="D18" s="8"/>
      <c r="E18" s="9">
        <v>8673</v>
      </c>
      <c r="F18" s="10">
        <v>2459</v>
      </c>
    </row>
    <row r="19" spans="1:7" x14ac:dyDescent="0.25">
      <c r="A19" s="1"/>
      <c r="B19" s="8" t="s">
        <v>14</v>
      </c>
      <c r="C19" s="8"/>
      <c r="D19" s="8"/>
      <c r="E19" s="9">
        <v>104892</v>
      </c>
      <c r="F19" s="10">
        <v>35450</v>
      </c>
    </row>
    <row r="20" spans="1:7" x14ac:dyDescent="0.25">
      <c r="A20" s="1"/>
      <c r="B20" s="8" t="s">
        <v>15</v>
      </c>
      <c r="C20" s="8"/>
      <c r="D20" s="8"/>
      <c r="E20" s="11">
        <v>17457</v>
      </c>
      <c r="F20" s="12">
        <v>33130</v>
      </c>
    </row>
    <row r="21" spans="1:7" ht="15.75" customHeight="1" x14ac:dyDescent="0.25">
      <c r="A21" s="1"/>
      <c r="B21" s="7" t="s">
        <v>16</v>
      </c>
      <c r="C21" s="8"/>
      <c r="D21" s="8"/>
      <c r="E21" s="9">
        <f t="shared" ref="E21:F21" si="2">SUM(E15:E20)</f>
        <v>171515</v>
      </c>
      <c r="F21" s="10">
        <f t="shared" si="2"/>
        <v>94048</v>
      </c>
    </row>
    <row r="22" spans="1:7" ht="15.75" customHeight="1" x14ac:dyDescent="0.25">
      <c r="A22" s="1"/>
      <c r="B22" s="7" t="s">
        <v>17</v>
      </c>
      <c r="C22" s="8"/>
      <c r="D22" s="8"/>
      <c r="E22" s="13">
        <f t="shared" ref="E22:F22" si="3">E12+E21</f>
        <v>188734</v>
      </c>
      <c r="F22" s="14">
        <f t="shared" si="3"/>
        <v>111681</v>
      </c>
    </row>
    <row r="23" spans="1:7" ht="15.75" customHeight="1" x14ac:dyDescent="0.25">
      <c r="A23" s="1"/>
      <c r="B23" s="8"/>
      <c r="C23" s="8"/>
      <c r="D23" s="8"/>
      <c r="E23" s="9">
        <f t="shared" ref="E23:E24" si="4">D23+F23</f>
        <v>0</v>
      </c>
      <c r="F23" s="10"/>
    </row>
    <row r="24" spans="1:7" ht="15.75" customHeight="1" x14ac:dyDescent="0.25">
      <c r="A24" s="1"/>
      <c r="B24" s="7" t="s">
        <v>18</v>
      </c>
      <c r="C24" s="8"/>
      <c r="D24" s="8"/>
      <c r="E24" s="9">
        <f t="shared" si="4"/>
        <v>0</v>
      </c>
      <c r="F24" s="10"/>
    </row>
    <row r="25" spans="1:7" ht="15.75" customHeight="1" x14ac:dyDescent="0.25">
      <c r="A25" s="1"/>
      <c r="B25" s="8" t="s">
        <v>19</v>
      </c>
      <c r="C25" s="8"/>
      <c r="D25" s="8"/>
      <c r="E25" s="9"/>
      <c r="F25" s="10"/>
    </row>
    <row r="26" spans="1:7" ht="15.75" customHeight="1" x14ac:dyDescent="0.25">
      <c r="A26" s="1"/>
      <c r="B26" s="8" t="s">
        <v>20</v>
      </c>
      <c r="C26" s="8"/>
      <c r="D26" s="8"/>
      <c r="E26" s="9">
        <v>500</v>
      </c>
      <c r="F26" s="10">
        <v>500</v>
      </c>
    </row>
    <row r="27" spans="1:7" ht="15.75" customHeight="1" x14ac:dyDescent="0.25">
      <c r="A27" s="1"/>
      <c r="B27" s="8" t="s">
        <v>21</v>
      </c>
      <c r="C27" s="8"/>
      <c r="D27" s="8"/>
      <c r="E27" s="11">
        <v>59798</v>
      </c>
      <c r="F27" s="12">
        <v>16888</v>
      </c>
      <c r="G27" s="15"/>
    </row>
    <row r="28" spans="1:7" ht="15.75" customHeight="1" x14ac:dyDescent="0.25">
      <c r="A28" s="1"/>
      <c r="B28" s="7" t="s">
        <v>22</v>
      </c>
      <c r="C28" s="7"/>
      <c r="D28" s="7"/>
      <c r="E28" s="13">
        <f t="shared" ref="E28:F28" si="5">SUM(E26:E27)</f>
        <v>60298</v>
      </c>
      <c r="F28" s="14">
        <f t="shared" si="5"/>
        <v>17388</v>
      </c>
    </row>
    <row r="29" spans="1:7" ht="15.75" customHeight="1" x14ac:dyDescent="0.25">
      <c r="A29" s="1"/>
      <c r="B29" s="8"/>
      <c r="C29" s="8"/>
      <c r="D29" s="8"/>
      <c r="E29" s="9"/>
      <c r="F29" s="10"/>
    </row>
    <row r="30" spans="1:7" ht="15.75" customHeight="1" x14ac:dyDescent="0.25">
      <c r="A30" s="1"/>
      <c r="B30" s="8" t="s">
        <v>23</v>
      </c>
      <c r="C30" s="8"/>
      <c r="D30" s="8"/>
      <c r="E30" s="9"/>
      <c r="F30" s="10"/>
    </row>
    <row r="31" spans="1:7" ht="15.75" customHeight="1" x14ac:dyDescent="0.25">
      <c r="A31" s="1"/>
      <c r="B31" s="8" t="s">
        <v>24</v>
      </c>
      <c r="C31" s="8"/>
      <c r="D31" s="8"/>
      <c r="E31" s="11">
        <v>727</v>
      </c>
      <c r="F31" s="12">
        <v>727</v>
      </c>
    </row>
    <row r="32" spans="1:7" ht="15.75" customHeight="1" x14ac:dyDescent="0.25">
      <c r="A32" s="1"/>
      <c r="B32" s="7" t="s">
        <v>25</v>
      </c>
      <c r="C32" s="7"/>
      <c r="D32" s="7"/>
      <c r="E32" s="13">
        <f t="shared" ref="E32:F32" si="6">SUM(E31)</f>
        <v>727</v>
      </c>
      <c r="F32" s="14">
        <f t="shared" si="6"/>
        <v>727</v>
      </c>
    </row>
    <row r="33" spans="1:8" ht="15.75" customHeight="1" x14ac:dyDescent="0.25">
      <c r="A33" s="1"/>
      <c r="B33" s="8"/>
      <c r="C33" s="8"/>
      <c r="D33" s="8"/>
      <c r="E33" s="9"/>
      <c r="F33" s="10"/>
    </row>
    <row r="34" spans="1:8" ht="15.75" customHeight="1" x14ac:dyDescent="0.25">
      <c r="A34" s="1"/>
      <c r="B34" s="8" t="s">
        <v>26</v>
      </c>
      <c r="C34" s="8"/>
      <c r="D34" s="8"/>
      <c r="E34" s="9"/>
      <c r="F34" s="10"/>
    </row>
    <row r="35" spans="1:8" ht="15.75" customHeight="1" x14ac:dyDescent="0.25">
      <c r="A35" s="1"/>
      <c r="B35" s="8" t="s">
        <v>27</v>
      </c>
      <c r="C35" s="8"/>
      <c r="D35" s="8"/>
      <c r="E35" s="9"/>
      <c r="F35" s="10">
        <v>3165</v>
      </c>
    </row>
    <row r="36" spans="1:8" ht="15.75" customHeight="1" x14ac:dyDescent="0.25">
      <c r="A36" s="1"/>
      <c r="B36" s="8" t="s">
        <v>94</v>
      </c>
      <c r="C36" s="8"/>
      <c r="D36" s="8"/>
      <c r="E36" s="9">
        <f>112016+3633</f>
        <v>115649</v>
      </c>
      <c r="F36" s="10">
        <v>83811</v>
      </c>
    </row>
    <row r="37" spans="1:8" ht="15.75" customHeight="1" x14ac:dyDescent="0.25">
      <c r="A37" s="1"/>
      <c r="B37" s="8" t="s">
        <v>28</v>
      </c>
      <c r="C37" s="8"/>
      <c r="D37" s="8"/>
      <c r="E37" s="9">
        <v>2487</v>
      </c>
      <c r="F37" s="10">
        <v>2476</v>
      </c>
    </row>
    <row r="38" spans="1:8" ht="15.75" customHeight="1" x14ac:dyDescent="0.25">
      <c r="A38" s="1"/>
      <c r="B38" s="8" t="s">
        <v>29</v>
      </c>
      <c r="C38" s="8"/>
      <c r="D38" s="8"/>
      <c r="E38" s="11">
        <v>9573</v>
      </c>
      <c r="F38" s="12">
        <v>4114</v>
      </c>
    </row>
    <row r="39" spans="1:8" ht="15.75" customHeight="1" x14ac:dyDescent="0.25">
      <c r="A39" s="1"/>
      <c r="B39" s="16" t="s">
        <v>30</v>
      </c>
      <c r="C39" s="16"/>
      <c r="D39" s="16"/>
      <c r="E39" s="11">
        <f t="shared" ref="E39:F39" si="7">SUM(E35:E38)</f>
        <v>127709</v>
      </c>
      <c r="F39" s="12">
        <f t="shared" si="7"/>
        <v>93566</v>
      </c>
    </row>
    <row r="40" spans="1:8" ht="15.75" customHeight="1" x14ac:dyDescent="0.25">
      <c r="A40" s="1"/>
      <c r="B40" s="7" t="s">
        <v>31</v>
      </c>
      <c r="C40" s="8"/>
      <c r="D40" s="8"/>
      <c r="E40" s="13">
        <f t="shared" ref="E40:F40" si="8">E28+E32+E39</f>
        <v>188734</v>
      </c>
      <c r="F40" s="14">
        <f t="shared" si="8"/>
        <v>111681</v>
      </c>
    </row>
    <row r="41" spans="1:8" ht="15.75" customHeight="1" x14ac:dyDescent="0.25">
      <c r="A41" s="1"/>
      <c r="B41" s="8"/>
      <c r="C41" s="8"/>
      <c r="D41" s="8"/>
      <c r="E41" s="8"/>
      <c r="F41" s="17"/>
      <c r="H41" s="9"/>
    </row>
    <row r="42" spans="1:8" ht="15.75" customHeight="1" x14ac:dyDescent="0.25">
      <c r="A42" s="1"/>
      <c r="B42" s="8"/>
      <c r="C42" s="8"/>
      <c r="D42" s="8"/>
      <c r="E42" s="8"/>
      <c r="H42" s="9"/>
    </row>
    <row r="43" spans="1:8" ht="15.75" customHeight="1" x14ac:dyDescent="0.25">
      <c r="B43" s="7" t="s">
        <v>32</v>
      </c>
      <c r="C43" s="7"/>
      <c r="D43" s="7"/>
      <c r="E43" s="7"/>
      <c r="F43" s="13"/>
    </row>
    <row r="44" spans="1:8" ht="15.75" customHeight="1" x14ac:dyDescent="0.25">
      <c r="A44" s="18"/>
      <c r="B44" s="7"/>
      <c r="C44" s="7"/>
      <c r="D44" s="7"/>
      <c r="E44" s="7"/>
      <c r="F44" s="13"/>
    </row>
    <row r="45" spans="1:8" ht="42" customHeight="1" x14ac:dyDescent="0.25">
      <c r="A45" s="18"/>
      <c r="B45" s="19"/>
      <c r="C45" s="7"/>
      <c r="D45" s="7"/>
      <c r="E45" s="19"/>
      <c r="F45" s="20"/>
    </row>
    <row r="46" spans="1:8" ht="15.75" customHeight="1" x14ac:dyDescent="0.25">
      <c r="B46" s="18" t="s">
        <v>33</v>
      </c>
      <c r="C46" s="18"/>
      <c r="D46" s="18"/>
      <c r="E46" s="18" t="s">
        <v>34</v>
      </c>
      <c r="F46" s="21"/>
    </row>
    <row r="47" spans="1:8" ht="15.75" customHeight="1" x14ac:dyDescent="0.25">
      <c r="B47" s="18" t="s">
        <v>35</v>
      </c>
      <c r="C47" s="18"/>
      <c r="D47" s="18"/>
      <c r="E47" s="18" t="s">
        <v>36</v>
      </c>
      <c r="F47" s="21"/>
    </row>
    <row r="48" spans="1:8" ht="15.75" customHeight="1" x14ac:dyDescent="0.25">
      <c r="A48" s="18"/>
      <c r="B48" s="18"/>
      <c r="C48" s="18"/>
      <c r="D48" s="18"/>
      <c r="E48" s="18"/>
      <c r="F48" s="21"/>
    </row>
    <row r="49" spans="6:6" ht="15.75" customHeight="1" x14ac:dyDescent="0.25">
      <c r="F49" s="15"/>
    </row>
    <row r="50" spans="6:6" ht="15.75" customHeight="1" x14ac:dyDescent="0.25"/>
    <row r="51" spans="6:6" ht="15.75" customHeight="1" x14ac:dyDescent="0.25"/>
    <row r="52" spans="6:6" ht="15.75" customHeight="1" x14ac:dyDescent="0.25"/>
    <row r="53" spans="6:6" ht="15.75" customHeight="1" x14ac:dyDescent="0.25"/>
    <row r="54" spans="6:6" ht="15.75" customHeight="1" x14ac:dyDescent="0.25"/>
    <row r="55" spans="6:6" ht="15.75" customHeight="1" x14ac:dyDescent="0.25"/>
    <row r="56" spans="6:6" ht="15.75" customHeight="1" x14ac:dyDescent="0.25"/>
    <row r="57" spans="6:6" ht="15.75" customHeight="1" x14ac:dyDescent="0.25"/>
    <row r="58" spans="6:6" ht="15.75" customHeight="1" x14ac:dyDescent="0.25"/>
    <row r="59" spans="6:6" ht="15.75" customHeight="1" x14ac:dyDescent="0.25"/>
    <row r="60" spans="6:6" ht="15.75" customHeight="1" x14ac:dyDescent="0.25"/>
    <row r="61" spans="6:6" ht="15.75" customHeight="1" x14ac:dyDescent="0.25"/>
    <row r="62" spans="6:6" ht="15.75" customHeight="1" x14ac:dyDescent="0.25"/>
    <row r="63" spans="6:6" ht="15.75" customHeight="1" x14ac:dyDescent="0.25"/>
    <row r="64" spans="6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2:F3"/>
    <mergeCell ref="E5:F5"/>
  </mergeCells>
  <pageMargins left="0.7" right="0.7" top="0.75" bottom="0.75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1000"/>
  <sheetViews>
    <sheetView tabSelected="1" workbookViewId="0">
      <selection activeCell="E15" sqref="E15"/>
    </sheetView>
  </sheetViews>
  <sheetFormatPr defaultColWidth="14.42578125" defaultRowHeight="15" customHeight="1" x14ac:dyDescent="0.25"/>
  <cols>
    <col min="1" max="1" width="1.7109375" customWidth="1"/>
    <col min="2" max="2" width="36.42578125" customWidth="1"/>
    <col min="3" max="4" width="2" customWidth="1"/>
    <col min="5" max="5" width="13.7109375" customWidth="1"/>
    <col min="6" max="6" width="10.140625" customWidth="1"/>
    <col min="7" max="26" width="8.7109375" customWidth="1"/>
  </cols>
  <sheetData>
    <row r="1" spans="1:8" ht="15" customHeight="1" x14ac:dyDescent="0.25">
      <c r="A1" s="103" t="s">
        <v>37</v>
      </c>
      <c r="B1" s="100"/>
      <c r="C1" s="100"/>
      <c r="D1" s="100"/>
      <c r="E1" s="100"/>
      <c r="F1" s="100"/>
      <c r="G1" s="100"/>
    </row>
    <row r="2" spans="1:8" ht="15" customHeight="1" x14ac:dyDescent="0.25">
      <c r="A2" s="100"/>
      <c r="B2" s="100"/>
      <c r="C2" s="100"/>
      <c r="D2" s="100"/>
      <c r="E2" s="100"/>
      <c r="F2" s="100"/>
      <c r="G2" s="100"/>
    </row>
    <row r="3" spans="1:8" ht="12" customHeight="1" x14ac:dyDescent="0.3">
      <c r="A3" s="22"/>
      <c r="B3" s="22"/>
      <c r="C3" s="22"/>
      <c r="D3" s="22"/>
      <c r="E3" s="22"/>
      <c r="F3" s="22"/>
      <c r="G3" s="22"/>
    </row>
    <row r="4" spans="1:8" ht="18.75" customHeight="1" x14ac:dyDescent="0.25">
      <c r="A4" s="23"/>
      <c r="B4" s="4"/>
      <c r="C4" s="4"/>
      <c r="D4" s="4"/>
      <c r="E4" s="101" t="s">
        <v>1</v>
      </c>
      <c r="F4" s="102"/>
      <c r="G4" s="23"/>
    </row>
    <row r="5" spans="1:8" ht="27.75" customHeight="1" x14ac:dyDescent="0.25">
      <c r="A5" s="23"/>
      <c r="B5" s="1"/>
      <c r="C5" s="1"/>
      <c r="D5" s="1"/>
      <c r="E5" s="5" t="s">
        <v>95</v>
      </c>
      <c r="F5" s="5" t="s">
        <v>96</v>
      </c>
      <c r="G5" s="23"/>
    </row>
    <row r="6" spans="1:8" ht="23.25" customHeight="1" x14ac:dyDescent="0.25">
      <c r="A6" s="1"/>
      <c r="B6" s="1" t="s">
        <v>38</v>
      </c>
      <c r="C6" s="1"/>
      <c r="D6" s="1"/>
      <c r="E6" s="8">
        <f>47070+123331-44416</f>
        <v>125985</v>
      </c>
      <c r="F6" s="1">
        <f>104816+26565-26426+384</f>
        <v>105339</v>
      </c>
      <c r="G6" s="1"/>
    </row>
    <row r="7" spans="1:8" x14ac:dyDescent="0.25">
      <c r="A7" s="1"/>
      <c r="B7" s="1" t="s">
        <v>39</v>
      </c>
      <c r="C7" s="1"/>
      <c r="D7" s="1"/>
      <c r="E7" s="1">
        <f>-(64574+27390-44416)</f>
        <v>-47548</v>
      </c>
      <c r="F7" s="1">
        <f>-33201-22219+26426</f>
        <v>-28994</v>
      </c>
      <c r="G7" s="1"/>
    </row>
    <row r="8" spans="1:8" x14ac:dyDescent="0.25">
      <c r="A8" s="1"/>
      <c r="B8" s="18" t="s">
        <v>40</v>
      </c>
      <c r="C8" s="1"/>
      <c r="D8" s="1"/>
      <c r="E8" s="18">
        <f>SUM(E6:E7)</f>
        <v>78437</v>
      </c>
      <c r="F8" s="18">
        <f>F6+F7</f>
        <v>76345</v>
      </c>
      <c r="G8" s="1"/>
    </row>
    <row r="9" spans="1:8" x14ac:dyDescent="0.25">
      <c r="A9" s="1"/>
      <c r="B9" s="1" t="s">
        <v>41</v>
      </c>
      <c r="C9" s="1"/>
      <c r="D9" s="1"/>
      <c r="E9" s="1">
        <f>-3838-3187</f>
        <v>-7025</v>
      </c>
      <c r="F9" s="1">
        <v>-4120</v>
      </c>
      <c r="G9" s="1"/>
    </row>
    <row r="10" spans="1:8" x14ac:dyDescent="0.25">
      <c r="A10" s="1"/>
      <c r="B10" s="1" t="s">
        <v>42</v>
      </c>
      <c r="C10" s="1"/>
      <c r="D10" s="1"/>
      <c r="E10" s="1">
        <v>-28076</v>
      </c>
      <c r="F10" s="1">
        <f>-(43501-9684-14804+690)</f>
        <v>-19703</v>
      </c>
      <c r="G10" s="1"/>
    </row>
    <row r="11" spans="1:8" x14ac:dyDescent="0.25">
      <c r="A11" s="1"/>
      <c r="B11" s="1" t="s">
        <v>43</v>
      </c>
      <c r="C11" s="1"/>
      <c r="D11" s="1"/>
      <c r="E11" s="1">
        <v>-387</v>
      </c>
      <c r="F11" s="1">
        <v>327</v>
      </c>
      <c r="G11" s="1"/>
    </row>
    <row r="12" spans="1:8" ht="15" customHeight="1" x14ac:dyDescent="0.25">
      <c r="A12" s="1"/>
      <c r="B12" s="1" t="s">
        <v>44</v>
      </c>
      <c r="C12" s="1"/>
      <c r="D12" s="1"/>
      <c r="E12" s="1">
        <v>-39</v>
      </c>
      <c r="F12" s="1">
        <f>-89-17</f>
        <v>-106</v>
      </c>
      <c r="G12" s="1"/>
      <c r="H12" s="98"/>
    </row>
    <row r="13" spans="1:8" x14ac:dyDescent="0.25">
      <c r="A13" s="1"/>
      <c r="B13" s="1" t="s">
        <v>45</v>
      </c>
      <c r="C13" s="1"/>
      <c r="D13" s="1"/>
      <c r="E13" s="1"/>
      <c r="F13" s="1"/>
      <c r="G13" s="1"/>
    </row>
    <row r="14" spans="1:8" x14ac:dyDescent="0.25">
      <c r="A14" s="1"/>
      <c r="B14" s="18" t="s">
        <v>46</v>
      </c>
      <c r="C14" s="1"/>
      <c r="D14" s="1"/>
      <c r="E14" s="18">
        <f>SUM(E8:E13)</f>
        <v>42910</v>
      </c>
      <c r="F14" s="18">
        <f>F8+F9+F10+F11+F12</f>
        <v>52743</v>
      </c>
      <c r="G14" s="1"/>
    </row>
    <row r="15" spans="1:8" x14ac:dyDescent="0.25">
      <c r="A15" s="1"/>
      <c r="B15" s="1" t="s">
        <v>47</v>
      </c>
      <c r="C15" s="1"/>
      <c r="D15" s="1"/>
      <c r="E15" s="24"/>
      <c r="F15" s="1"/>
      <c r="G15" s="1"/>
    </row>
    <row r="16" spans="1:8" ht="15" customHeight="1" x14ac:dyDescent="0.25">
      <c r="A16" s="1"/>
      <c r="B16" s="18" t="s">
        <v>48</v>
      </c>
      <c r="C16" s="1"/>
      <c r="D16" s="1"/>
      <c r="E16" s="18">
        <f>E14</f>
        <v>42910</v>
      </c>
      <c r="F16" s="18">
        <f>F14</f>
        <v>52743</v>
      </c>
      <c r="G16" s="1"/>
    </row>
    <row r="17" spans="1:7" x14ac:dyDescent="0.25">
      <c r="A17" s="1"/>
      <c r="B17" s="1" t="s">
        <v>49</v>
      </c>
      <c r="C17" s="1"/>
      <c r="D17" s="1"/>
      <c r="E17" s="1"/>
      <c r="F17" s="1"/>
      <c r="G17" s="1"/>
    </row>
    <row r="18" spans="1:7" ht="15" customHeight="1" x14ac:dyDescent="0.25">
      <c r="A18" s="1"/>
      <c r="B18" s="18" t="s">
        <v>50</v>
      </c>
      <c r="C18" s="1"/>
      <c r="D18" s="1"/>
      <c r="E18" s="18">
        <f>E16</f>
        <v>42910</v>
      </c>
      <c r="F18" s="18">
        <f>F14</f>
        <v>52743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ht="15" customHeight="1" x14ac:dyDescent="0.25">
      <c r="A20" s="1"/>
      <c r="B20" s="1"/>
      <c r="C20" s="1"/>
      <c r="D20" s="1"/>
      <c r="E20" s="1"/>
      <c r="F20" s="1"/>
      <c r="G20" s="1"/>
    </row>
    <row r="21" spans="1:7" ht="15.75" customHeight="1" x14ac:dyDescent="0.25">
      <c r="A21" s="1"/>
      <c r="B21" s="18" t="s">
        <v>32</v>
      </c>
      <c r="C21" s="18"/>
      <c r="D21" s="18"/>
      <c r="E21" s="18"/>
      <c r="F21" s="21"/>
      <c r="G21" s="1"/>
    </row>
    <row r="22" spans="1:7" ht="15" customHeight="1" x14ac:dyDescent="0.25">
      <c r="A22" s="1"/>
      <c r="B22" s="18"/>
      <c r="C22" s="18"/>
      <c r="D22" s="18"/>
      <c r="E22" s="18"/>
      <c r="F22" s="21"/>
      <c r="G22" s="1"/>
    </row>
    <row r="23" spans="1:7" ht="32.25" customHeight="1" x14ac:dyDescent="0.25">
      <c r="A23" s="1"/>
      <c r="B23" s="25"/>
      <c r="C23" s="18"/>
      <c r="D23" s="18"/>
      <c r="E23" s="25"/>
      <c r="F23" s="26"/>
      <c r="G23" s="1"/>
    </row>
    <row r="24" spans="1:7" ht="15.75" customHeight="1" x14ac:dyDescent="0.25">
      <c r="A24" s="1"/>
      <c r="B24" s="18" t="s">
        <v>33</v>
      </c>
      <c r="C24" s="18"/>
      <c r="D24" s="18"/>
      <c r="E24" s="18" t="s">
        <v>34</v>
      </c>
      <c r="F24" s="21"/>
      <c r="G24" s="1"/>
    </row>
    <row r="25" spans="1:7" ht="15.75" customHeight="1" x14ac:dyDescent="0.25">
      <c r="A25" s="1"/>
      <c r="B25" s="18" t="s">
        <v>35</v>
      </c>
      <c r="C25" s="18"/>
      <c r="D25" s="18"/>
      <c r="E25" s="18" t="s">
        <v>36</v>
      </c>
      <c r="F25" s="21"/>
      <c r="G25" s="1"/>
    </row>
    <row r="26" spans="1:7" ht="15.75" customHeight="1" x14ac:dyDescent="0.25">
      <c r="A26" s="1"/>
      <c r="B26" s="1"/>
      <c r="C26" s="1"/>
      <c r="D26" s="1"/>
      <c r="E26" s="1"/>
      <c r="F26" s="1"/>
      <c r="G26" s="1"/>
    </row>
    <row r="27" spans="1:7" ht="15.75" customHeight="1" x14ac:dyDescent="0.25">
      <c r="A27" s="1"/>
      <c r="B27" s="1"/>
      <c r="C27" s="1"/>
      <c r="D27" s="1"/>
      <c r="E27" s="1"/>
      <c r="F27" s="1"/>
      <c r="G27" s="1"/>
    </row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G2"/>
    <mergeCell ref="E4:F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I996"/>
  <sheetViews>
    <sheetView workbookViewId="0">
      <selection activeCell="E15" sqref="E15"/>
    </sheetView>
  </sheetViews>
  <sheetFormatPr defaultColWidth="14.42578125" defaultRowHeight="15" customHeight="1" x14ac:dyDescent="0.25"/>
  <cols>
    <col min="1" max="1" width="22.5703125" customWidth="1"/>
    <col min="2" max="3" width="8.7109375" customWidth="1"/>
    <col min="4" max="4" width="13" customWidth="1"/>
    <col min="5" max="5" width="18.140625" customWidth="1"/>
    <col min="6" max="26" width="8.7109375" customWidth="1"/>
  </cols>
  <sheetData>
    <row r="1" spans="1:9" ht="15" customHeight="1" x14ac:dyDescent="0.25">
      <c r="A1" s="104" t="s">
        <v>51</v>
      </c>
      <c r="B1" s="100"/>
      <c r="C1" s="100"/>
      <c r="D1" s="100"/>
      <c r="E1" s="100"/>
      <c r="F1" s="100"/>
      <c r="G1" s="27"/>
      <c r="H1" s="27"/>
      <c r="I1" s="27"/>
    </row>
    <row r="2" spans="1:9" ht="47.25" customHeight="1" x14ac:dyDescent="0.25">
      <c r="A2" s="100"/>
      <c r="B2" s="100"/>
      <c r="C2" s="100"/>
      <c r="D2" s="100"/>
      <c r="E2" s="100"/>
      <c r="F2" s="100"/>
      <c r="G2" s="27"/>
      <c r="H2" s="27"/>
      <c r="I2" s="27"/>
    </row>
    <row r="3" spans="1:9" ht="9.75" customHeight="1" x14ac:dyDescent="0.25">
      <c r="A3" s="28"/>
      <c r="B3" s="2"/>
      <c r="C3" s="2"/>
      <c r="D3" s="2"/>
      <c r="E3" s="2"/>
      <c r="F3" s="2"/>
      <c r="G3" s="27"/>
      <c r="H3" s="27"/>
      <c r="I3" s="27"/>
    </row>
    <row r="4" spans="1:9" ht="15.75" customHeight="1" x14ac:dyDescent="0.25">
      <c r="A4" s="28"/>
      <c r="B4" s="4"/>
      <c r="C4" s="4"/>
      <c r="D4" s="105" t="s">
        <v>1</v>
      </c>
      <c r="E4" s="102"/>
      <c r="G4" s="27"/>
      <c r="H4" s="27"/>
      <c r="I4" s="27"/>
    </row>
    <row r="5" spans="1:9" x14ac:dyDescent="0.25">
      <c r="A5" s="29"/>
      <c r="B5" s="29"/>
      <c r="C5" s="29"/>
      <c r="D5" s="29"/>
      <c r="E5" s="29"/>
      <c r="F5" s="27"/>
      <c r="G5" s="27"/>
      <c r="H5" s="27"/>
      <c r="I5" s="27"/>
    </row>
    <row r="6" spans="1:9" ht="38.25" x14ac:dyDescent="0.25">
      <c r="A6" s="30"/>
      <c r="B6" s="31" t="s">
        <v>52</v>
      </c>
      <c r="C6" s="32"/>
      <c r="D6" s="32" t="s">
        <v>53</v>
      </c>
      <c r="E6" s="31" t="s">
        <v>54</v>
      </c>
      <c r="F6" s="27"/>
      <c r="G6" s="27"/>
      <c r="H6" s="27"/>
      <c r="I6" s="27"/>
    </row>
    <row r="7" spans="1:9" ht="26.25" x14ac:dyDescent="0.25">
      <c r="A7" s="33" t="s">
        <v>97</v>
      </c>
      <c r="B7" s="34"/>
      <c r="C7" s="35"/>
      <c r="D7" s="36">
        <v>3848</v>
      </c>
      <c r="E7" s="37">
        <f t="shared" ref="E7" si="0">SUM(B7:D7)</f>
        <v>3848</v>
      </c>
      <c r="F7" s="27"/>
      <c r="G7" s="27"/>
      <c r="H7" s="27"/>
      <c r="I7" s="27"/>
    </row>
    <row r="8" spans="1:9" ht="25.5" x14ac:dyDescent="0.25">
      <c r="A8" s="87" t="s">
        <v>98</v>
      </c>
      <c r="B8" s="39"/>
      <c r="C8" s="40"/>
      <c r="D8" s="86">
        <v>52743</v>
      </c>
      <c r="E8" s="39">
        <f>D8</f>
        <v>52743</v>
      </c>
      <c r="F8" s="27"/>
      <c r="G8" s="27"/>
      <c r="H8" s="41"/>
      <c r="I8" s="27"/>
    </row>
    <row r="9" spans="1:9" ht="25.5" x14ac:dyDescent="0.25">
      <c r="A9" s="88" t="s">
        <v>55</v>
      </c>
      <c r="B9" s="42">
        <f>SUM(B8:B8)</f>
        <v>0</v>
      </c>
      <c r="C9" s="43"/>
      <c r="D9" s="44">
        <f>SUM(D7:D8)</f>
        <v>56591</v>
      </c>
      <c r="E9" s="45">
        <f>D9</f>
        <v>56591</v>
      </c>
      <c r="F9" s="27"/>
      <c r="G9" s="27"/>
      <c r="H9" s="27"/>
      <c r="I9" s="27"/>
    </row>
    <row r="10" spans="1:9" x14ac:dyDescent="0.25">
      <c r="A10" s="38"/>
      <c r="B10" s="46"/>
      <c r="C10" s="47"/>
      <c r="D10" s="48"/>
      <c r="E10" s="49"/>
      <c r="F10" s="27"/>
      <c r="G10" s="27"/>
      <c r="H10" s="27"/>
      <c r="I10" s="27"/>
    </row>
    <row r="11" spans="1:9" ht="25.5" x14ac:dyDescent="0.25">
      <c r="A11" s="50" t="s">
        <v>56</v>
      </c>
      <c r="B11" s="51">
        <v>500</v>
      </c>
      <c r="C11" s="52"/>
      <c r="D11" s="54">
        <v>16888</v>
      </c>
      <c r="E11" s="51">
        <f>B11+C11+D11</f>
        <v>17388</v>
      </c>
      <c r="F11" s="53"/>
      <c r="G11" s="53"/>
      <c r="H11" s="27"/>
      <c r="I11" s="27"/>
    </row>
    <row r="12" spans="1:9" x14ac:dyDescent="0.25">
      <c r="A12" s="38"/>
      <c r="B12" s="46"/>
      <c r="C12" s="55"/>
      <c r="D12" s="56"/>
      <c r="E12" s="46">
        <f>D12</f>
        <v>0</v>
      </c>
      <c r="F12" s="53"/>
      <c r="G12" s="27"/>
      <c r="H12" s="27"/>
      <c r="I12" s="27"/>
    </row>
    <row r="13" spans="1:9" x14ac:dyDescent="0.25">
      <c r="A13" s="38"/>
      <c r="B13" s="46"/>
      <c r="C13" s="47"/>
      <c r="D13" s="57"/>
      <c r="E13" s="46">
        <f>B13</f>
        <v>0</v>
      </c>
      <c r="F13" s="27"/>
      <c r="G13" s="27"/>
      <c r="H13" s="27"/>
      <c r="I13" s="27"/>
    </row>
    <row r="14" spans="1:9" ht="28.5" customHeight="1" x14ac:dyDescent="0.25">
      <c r="A14" s="38" t="s">
        <v>57</v>
      </c>
      <c r="B14" s="58"/>
      <c r="C14" s="47"/>
      <c r="D14" s="48">
        <f>СД!E16</f>
        <v>42910</v>
      </c>
      <c r="E14" s="49">
        <f t="shared" ref="E14:E15" si="1">B14+C14+D14</f>
        <v>42910</v>
      </c>
      <c r="F14" s="53"/>
      <c r="G14" s="53"/>
      <c r="H14" s="27"/>
      <c r="I14" s="27"/>
    </row>
    <row r="15" spans="1:9" ht="25.5" x14ac:dyDescent="0.25">
      <c r="A15" s="50" t="s">
        <v>58</v>
      </c>
      <c r="B15" s="42">
        <v>500</v>
      </c>
      <c r="C15" s="59"/>
      <c r="D15" s="42">
        <f>D11+D14</f>
        <v>59798</v>
      </c>
      <c r="E15" s="42">
        <f t="shared" si="1"/>
        <v>60298</v>
      </c>
      <c r="F15" s="27"/>
      <c r="G15" s="27"/>
      <c r="H15" s="27"/>
      <c r="I15" s="27"/>
    </row>
    <row r="16" spans="1:9" x14ac:dyDescent="0.25">
      <c r="A16" s="60"/>
      <c r="B16" s="61"/>
      <c r="C16" s="61"/>
      <c r="D16" s="61"/>
      <c r="E16" s="61"/>
      <c r="F16" s="27"/>
      <c r="G16" s="27"/>
      <c r="H16" s="27"/>
      <c r="I16" s="27"/>
    </row>
    <row r="17" spans="1:9" ht="15.75" customHeight="1" x14ac:dyDescent="0.25">
      <c r="A17" s="27"/>
      <c r="B17" s="53"/>
      <c r="C17" s="53"/>
      <c r="D17" s="53"/>
      <c r="E17" s="53"/>
      <c r="F17" s="27"/>
      <c r="G17" s="27"/>
      <c r="H17" s="27"/>
      <c r="I17" s="27"/>
    </row>
    <row r="18" spans="1:9" ht="15.75" customHeight="1" x14ac:dyDescent="0.25">
      <c r="A18" s="18" t="s">
        <v>32</v>
      </c>
      <c r="B18" s="18"/>
      <c r="C18" s="18"/>
      <c r="D18" s="18"/>
      <c r="E18" s="27"/>
      <c r="F18" s="27"/>
      <c r="G18" s="27"/>
      <c r="H18" s="27"/>
      <c r="I18" s="27"/>
    </row>
    <row r="19" spans="1:9" ht="15.75" customHeight="1" x14ac:dyDescent="0.25">
      <c r="A19" s="18"/>
      <c r="B19" s="18"/>
      <c r="C19" s="18"/>
      <c r="D19" s="18"/>
    </row>
    <row r="20" spans="1:9" ht="44.25" customHeight="1" x14ac:dyDescent="0.25">
      <c r="A20" s="25"/>
      <c r="B20" s="18"/>
      <c r="C20" s="18"/>
      <c r="D20" s="25"/>
    </row>
    <row r="21" spans="1:9" ht="15.75" customHeight="1" x14ac:dyDescent="0.25">
      <c r="A21" s="18" t="s">
        <v>33</v>
      </c>
      <c r="B21" s="18"/>
      <c r="C21" s="18"/>
      <c r="D21" s="18" t="s">
        <v>34</v>
      </c>
    </row>
    <row r="22" spans="1:9" ht="15.75" customHeight="1" x14ac:dyDescent="0.25">
      <c r="A22" s="18" t="s">
        <v>35</v>
      </c>
      <c r="B22" s="18"/>
      <c r="C22" s="18"/>
      <c r="D22" s="18" t="s">
        <v>36</v>
      </c>
    </row>
    <row r="23" spans="1:9" ht="15.75" customHeight="1" x14ac:dyDescent="0.25"/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2">
    <mergeCell ref="A1:F2"/>
    <mergeCell ref="D4:E4"/>
  </mergeCells>
  <pageMargins left="0.7" right="0.7" top="0.75" bottom="0.75" header="0" footer="0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I13" sqref="I13"/>
    </sheetView>
  </sheetViews>
  <sheetFormatPr defaultColWidth="14.42578125" defaultRowHeight="15" customHeight="1" x14ac:dyDescent="0.25"/>
  <cols>
    <col min="1" max="1" width="55.140625" customWidth="1"/>
    <col min="2" max="2" width="14.28515625" customWidth="1"/>
    <col min="3" max="3" width="16.42578125" customWidth="1"/>
    <col min="4" max="4" width="0.140625" customWidth="1"/>
    <col min="5" max="6" width="9.140625" hidden="1" customWidth="1"/>
    <col min="7" max="7" width="8.7109375" customWidth="1"/>
    <col min="8" max="8" width="13.7109375" customWidth="1"/>
    <col min="9" max="10" width="8.7109375" customWidth="1"/>
    <col min="11" max="11" width="10" customWidth="1"/>
    <col min="12" max="26" width="8.7109375" customWidth="1"/>
  </cols>
  <sheetData>
    <row r="1" spans="1:26" ht="15" customHeight="1" x14ac:dyDescent="0.25">
      <c r="A1" s="103" t="s">
        <v>59</v>
      </c>
      <c r="B1" s="100"/>
      <c r="C1" s="100"/>
      <c r="D1" s="100"/>
      <c r="E1" s="100"/>
      <c r="F1" s="100"/>
      <c r="G1" s="1"/>
      <c r="K1" s="62"/>
    </row>
    <row r="2" spans="1:26" ht="20.25" customHeight="1" x14ac:dyDescent="0.25">
      <c r="A2" s="100"/>
      <c r="B2" s="100"/>
      <c r="C2" s="100"/>
      <c r="D2" s="100"/>
      <c r="E2" s="100"/>
      <c r="F2" s="100"/>
      <c r="G2" s="1"/>
      <c r="K2" s="62"/>
    </row>
    <row r="3" spans="1:26" ht="6" customHeight="1" x14ac:dyDescent="0.25">
      <c r="A3" s="63"/>
      <c r="B3" s="2"/>
      <c r="C3" s="2"/>
      <c r="D3" s="2"/>
      <c r="E3" s="2"/>
      <c r="F3" s="2"/>
      <c r="G3" s="1"/>
      <c r="K3" s="62"/>
    </row>
    <row r="4" spans="1:26" ht="15.75" customHeight="1" x14ac:dyDescent="0.25">
      <c r="A4" s="63"/>
      <c r="B4" s="105" t="s">
        <v>60</v>
      </c>
      <c r="C4" s="102"/>
      <c r="D4" s="102"/>
      <c r="E4" s="106" t="s">
        <v>1</v>
      </c>
      <c r="F4" s="102"/>
      <c r="G4" s="1"/>
      <c r="K4" s="62"/>
    </row>
    <row r="5" spans="1:26" ht="18.75" customHeight="1" x14ac:dyDescent="0.25">
      <c r="A5" s="63"/>
      <c r="B5" s="89" t="s">
        <v>95</v>
      </c>
      <c r="C5" s="89" t="s">
        <v>96</v>
      </c>
      <c r="D5" s="63"/>
      <c r="E5" s="63"/>
      <c r="F5" s="63"/>
      <c r="G5" s="1"/>
      <c r="K5" s="90"/>
      <c r="L5" s="91"/>
      <c r="M5" s="91"/>
    </row>
    <row r="6" spans="1:26" ht="16.5" customHeight="1" x14ac:dyDescent="0.25">
      <c r="A6" s="64" t="s">
        <v>61</v>
      </c>
      <c r="B6" s="29"/>
      <c r="C6" s="29"/>
      <c r="D6" s="65"/>
      <c r="E6" s="29"/>
      <c r="F6" s="27"/>
      <c r="G6" s="1"/>
      <c r="I6" s="66"/>
      <c r="J6" s="66"/>
      <c r="K6" s="90"/>
      <c r="L6" s="92"/>
      <c r="M6" s="91"/>
    </row>
    <row r="7" spans="1:26" ht="21" customHeight="1" x14ac:dyDescent="0.25">
      <c r="A7" s="67" t="s">
        <v>62</v>
      </c>
      <c r="B7" s="68">
        <f t="shared" ref="B7:C7" si="0">B8+B13</f>
        <v>155739</v>
      </c>
      <c r="C7" s="69">
        <f t="shared" si="0"/>
        <v>107611</v>
      </c>
      <c r="D7" s="18"/>
      <c r="E7" s="18"/>
      <c r="F7" s="18"/>
      <c r="G7" s="18"/>
      <c r="H7" s="70"/>
      <c r="I7" s="70"/>
      <c r="J7" s="70"/>
      <c r="K7" s="93"/>
      <c r="L7" s="94"/>
      <c r="M7" s="94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6" x14ac:dyDescent="0.25">
      <c r="A8" s="71" t="s">
        <v>63</v>
      </c>
      <c r="B8" s="72">
        <v>136315</v>
      </c>
      <c r="C8" s="73">
        <v>106398</v>
      </c>
      <c r="D8" s="1"/>
      <c r="E8" s="1"/>
      <c r="F8" s="1"/>
      <c r="G8" s="1"/>
      <c r="I8" s="74"/>
      <c r="J8" s="74"/>
      <c r="K8" s="90"/>
      <c r="L8" s="92"/>
      <c r="M8" s="91"/>
    </row>
    <row r="9" spans="1:26" x14ac:dyDescent="0.25">
      <c r="A9" s="71" t="s">
        <v>64</v>
      </c>
      <c r="B9" s="72"/>
      <c r="C9" s="73"/>
      <c r="D9" s="1"/>
      <c r="E9" s="1"/>
      <c r="F9" s="1"/>
      <c r="G9" s="1"/>
      <c r="I9" s="75"/>
      <c r="J9" s="75"/>
      <c r="K9" s="90"/>
      <c r="L9" s="92"/>
      <c r="M9" s="91"/>
    </row>
    <row r="10" spans="1:26" x14ac:dyDescent="0.25">
      <c r="A10" s="71" t="s">
        <v>65</v>
      </c>
      <c r="B10" s="72"/>
      <c r="C10" s="73"/>
      <c r="D10" s="1"/>
      <c r="E10" s="1"/>
      <c r="F10" s="1"/>
      <c r="G10" s="1"/>
      <c r="I10" s="75"/>
      <c r="J10" s="75"/>
      <c r="K10" s="90"/>
      <c r="L10" s="92"/>
      <c r="M10" s="91"/>
    </row>
    <row r="11" spans="1:26" x14ac:dyDescent="0.25">
      <c r="A11" s="71" t="s">
        <v>66</v>
      </c>
      <c r="B11" s="72"/>
      <c r="C11" s="73"/>
      <c r="D11" s="1"/>
      <c r="E11" s="1"/>
      <c r="F11" s="1"/>
      <c r="G11" s="1"/>
      <c r="I11" s="74"/>
      <c r="J11" s="76"/>
      <c r="K11" s="90"/>
      <c r="L11" s="92"/>
      <c r="M11" s="91"/>
    </row>
    <row r="12" spans="1:26" x14ac:dyDescent="0.25">
      <c r="A12" s="71" t="s">
        <v>67</v>
      </c>
      <c r="B12" s="72"/>
      <c r="C12" s="73"/>
      <c r="D12" s="1"/>
      <c r="E12" s="1"/>
      <c r="F12" s="1"/>
      <c r="G12" s="1"/>
      <c r="I12" s="66"/>
      <c r="J12" s="66"/>
      <c r="K12" s="90"/>
      <c r="L12" s="95"/>
      <c r="M12" s="91"/>
    </row>
    <row r="13" spans="1:26" x14ac:dyDescent="0.25">
      <c r="A13" s="71" t="s">
        <v>68</v>
      </c>
      <c r="B13" s="72">
        <v>19424</v>
      </c>
      <c r="C13" s="73">
        <v>1213</v>
      </c>
      <c r="D13" s="1"/>
      <c r="E13" s="1"/>
      <c r="F13" s="1"/>
      <c r="G13" s="1"/>
      <c r="I13" s="66"/>
      <c r="J13" s="66"/>
      <c r="K13" s="90"/>
      <c r="L13" s="95"/>
      <c r="M13" s="91"/>
    </row>
    <row r="14" spans="1:26" x14ac:dyDescent="0.25">
      <c r="A14" s="67" t="s">
        <v>69</v>
      </c>
      <c r="B14" s="77">
        <f t="shared" ref="B14:C14" si="1">SUM(B15:B20)</f>
        <v>-145655</v>
      </c>
      <c r="C14" s="78">
        <f t="shared" si="1"/>
        <v>-103620</v>
      </c>
      <c r="D14" s="1"/>
      <c r="E14" s="1"/>
      <c r="F14" s="1"/>
      <c r="G14" s="1"/>
      <c r="I14" s="66"/>
      <c r="J14" s="66"/>
      <c r="K14" s="90"/>
      <c r="L14" s="95"/>
      <c r="M14" s="91"/>
    </row>
    <row r="15" spans="1:26" x14ac:dyDescent="0.25">
      <c r="A15" s="71" t="s">
        <v>70</v>
      </c>
      <c r="B15" s="79">
        <f>-121399-31233+39784</f>
        <v>-112848</v>
      </c>
      <c r="C15" s="97">
        <f>-78130</f>
        <v>-78130</v>
      </c>
      <c r="D15" s="1"/>
      <c r="E15" s="1"/>
      <c r="F15" s="1"/>
      <c r="G15" s="1"/>
      <c r="H15" s="80"/>
      <c r="I15" s="74"/>
      <c r="J15" s="66"/>
      <c r="K15" s="90"/>
      <c r="L15" s="95"/>
      <c r="M15" s="91"/>
    </row>
    <row r="16" spans="1:26" x14ac:dyDescent="0.25">
      <c r="A16" s="71" t="s">
        <v>71</v>
      </c>
      <c r="B16" s="79">
        <v>-1627</v>
      </c>
      <c r="C16" s="97"/>
      <c r="D16" s="1"/>
      <c r="E16" s="1"/>
      <c r="F16" s="1"/>
      <c r="G16" s="1"/>
      <c r="H16" s="62"/>
      <c r="I16" s="74"/>
      <c r="J16" s="66"/>
      <c r="K16" s="90"/>
      <c r="L16" s="95"/>
      <c r="M16" s="91"/>
    </row>
    <row r="17" spans="1:26" x14ac:dyDescent="0.25">
      <c r="A17" s="71" t="s">
        <v>72</v>
      </c>
      <c r="B17" s="79">
        <v>-11374</v>
      </c>
      <c r="C17" s="97">
        <v>-9247</v>
      </c>
      <c r="D17" s="1"/>
      <c r="E17" s="1"/>
      <c r="F17" s="1"/>
      <c r="G17" s="1"/>
      <c r="H17" s="62"/>
      <c r="I17" s="74"/>
      <c r="J17" s="66"/>
      <c r="K17" s="90"/>
      <c r="L17" s="95"/>
      <c r="M17" s="91"/>
    </row>
    <row r="18" spans="1:26" x14ac:dyDescent="0.25">
      <c r="A18" s="71" t="s">
        <v>73</v>
      </c>
      <c r="B18" s="79"/>
      <c r="C18" s="97"/>
      <c r="D18" s="1"/>
      <c r="E18" s="1"/>
      <c r="F18" s="1"/>
      <c r="G18" s="1"/>
      <c r="H18" s="62"/>
      <c r="I18" s="75"/>
      <c r="J18" s="66"/>
      <c r="K18" s="90"/>
      <c r="L18" s="95"/>
      <c r="M18" s="91"/>
    </row>
    <row r="19" spans="1:26" x14ac:dyDescent="0.25">
      <c r="A19" s="71" t="s">
        <v>74</v>
      </c>
      <c r="B19" s="79">
        <v>-18933</v>
      </c>
      <c r="C19" s="73">
        <f>-12627</f>
        <v>-12627</v>
      </c>
      <c r="D19" s="1"/>
      <c r="E19" s="1"/>
      <c r="F19" s="1"/>
      <c r="G19" s="1"/>
      <c r="H19" s="62"/>
      <c r="I19" s="75"/>
      <c r="J19" s="66"/>
      <c r="K19" s="90"/>
      <c r="L19" s="95"/>
      <c r="M19" s="91"/>
    </row>
    <row r="20" spans="1:26" x14ac:dyDescent="0.25">
      <c r="A20" s="71" t="s">
        <v>75</v>
      </c>
      <c r="B20" s="79">
        <v>-873</v>
      </c>
      <c r="C20" s="73">
        <v>-3616</v>
      </c>
      <c r="D20" s="1"/>
      <c r="E20" s="1"/>
      <c r="F20" s="1"/>
      <c r="G20" s="1"/>
      <c r="H20" s="62"/>
      <c r="I20" s="74"/>
      <c r="J20" s="66"/>
      <c r="K20" s="90"/>
      <c r="L20" s="95"/>
      <c r="M20" s="91"/>
    </row>
    <row r="21" spans="1:26" ht="15.75" customHeight="1" x14ac:dyDescent="0.25">
      <c r="A21" s="67" t="s">
        <v>76</v>
      </c>
      <c r="B21" s="81">
        <f t="shared" ref="B21" si="2">B7+B14</f>
        <v>10084</v>
      </c>
      <c r="C21" s="78">
        <f>C7+C14</f>
        <v>3991</v>
      </c>
      <c r="D21" s="18"/>
      <c r="E21" s="18"/>
      <c r="F21" s="18"/>
      <c r="G21" s="18"/>
      <c r="H21" s="62"/>
      <c r="I21" s="82"/>
      <c r="J21" s="70"/>
      <c r="K21" s="93"/>
      <c r="L21" s="95"/>
      <c r="M21" s="94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ht="15.75" customHeight="1" x14ac:dyDescent="0.25">
      <c r="A22" s="64" t="s">
        <v>77</v>
      </c>
      <c r="B22" s="73"/>
      <c r="C22" s="73"/>
      <c r="D22" s="1"/>
      <c r="E22" s="1"/>
      <c r="F22" s="1"/>
      <c r="G22" s="1"/>
      <c r="I22" s="66"/>
      <c r="J22" s="66"/>
      <c r="K22" s="90"/>
      <c r="L22" s="95"/>
      <c r="M22" s="91"/>
    </row>
    <row r="23" spans="1:26" ht="15.75" customHeight="1" x14ac:dyDescent="0.25">
      <c r="A23" s="67" t="s">
        <v>78</v>
      </c>
      <c r="B23" s="81">
        <f t="shared" ref="B23:C23" si="3">B24</f>
        <v>130208</v>
      </c>
      <c r="C23" s="81">
        <f t="shared" si="3"/>
        <v>93653</v>
      </c>
      <c r="D23" s="18"/>
      <c r="E23" s="18"/>
      <c r="F23" s="18"/>
      <c r="G23" s="18"/>
      <c r="H23" s="70"/>
      <c r="I23" s="70"/>
      <c r="J23" s="70"/>
      <c r="K23" s="93"/>
      <c r="L23" s="95"/>
      <c r="M23" s="94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 ht="15.75" customHeight="1" x14ac:dyDescent="0.25">
      <c r="A24" s="71" t="s">
        <v>79</v>
      </c>
      <c r="B24" s="79">
        <v>130208</v>
      </c>
      <c r="C24" s="79">
        <v>93653</v>
      </c>
      <c r="D24" s="1"/>
      <c r="E24" s="1"/>
      <c r="F24" s="1"/>
      <c r="G24" s="1"/>
      <c r="I24" s="66"/>
      <c r="J24" s="66"/>
      <c r="K24" s="90"/>
      <c r="L24" s="95"/>
      <c r="M24" s="91"/>
    </row>
    <row r="25" spans="1:26" ht="15.75" customHeight="1" x14ac:dyDescent="0.25">
      <c r="A25" s="67" t="s">
        <v>80</v>
      </c>
      <c r="B25" s="81">
        <f t="shared" ref="B25:C25" si="4">B27</f>
        <v>-139665</v>
      </c>
      <c r="C25" s="78">
        <f t="shared" si="4"/>
        <v>-97428</v>
      </c>
      <c r="D25" s="18"/>
      <c r="E25" s="18"/>
      <c r="F25" s="18"/>
      <c r="G25" s="1"/>
      <c r="I25" s="66"/>
      <c r="J25" s="66"/>
      <c r="K25" s="90"/>
      <c r="L25" s="95"/>
      <c r="M25" s="91"/>
    </row>
    <row r="26" spans="1:26" ht="15.75" customHeight="1" x14ac:dyDescent="0.25">
      <c r="A26" s="71" t="s">
        <v>81</v>
      </c>
      <c r="B26" s="79"/>
      <c r="C26" s="73"/>
      <c r="D26" s="1"/>
      <c r="E26" s="1"/>
      <c r="F26" s="1"/>
      <c r="G26" s="18"/>
      <c r="H26" s="70"/>
      <c r="I26" s="70"/>
      <c r="J26" s="70"/>
      <c r="K26" s="93"/>
      <c r="L26" s="95"/>
      <c r="M26" s="94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ht="15.75" customHeight="1" x14ac:dyDescent="0.25">
      <c r="A27" s="71" t="s">
        <v>82</v>
      </c>
      <c r="B27" s="79">
        <v>-139665</v>
      </c>
      <c r="C27" s="73">
        <f>-97428</f>
        <v>-97428</v>
      </c>
      <c r="D27" s="1"/>
      <c r="E27" s="1"/>
      <c r="F27" s="1"/>
      <c r="G27" s="1"/>
      <c r="K27" s="90"/>
      <c r="L27" s="95"/>
      <c r="M27" s="91"/>
    </row>
    <row r="28" spans="1:26" ht="36.75" customHeight="1" x14ac:dyDescent="0.25">
      <c r="A28" s="67" t="s">
        <v>83</v>
      </c>
      <c r="B28" s="81">
        <f t="shared" ref="B28" si="5">B23+B25</f>
        <v>-9457</v>
      </c>
      <c r="C28" s="81">
        <f>C23+C25</f>
        <v>-3775</v>
      </c>
      <c r="D28" s="18"/>
      <c r="E28" s="18"/>
      <c r="F28" s="18"/>
      <c r="G28" s="1"/>
      <c r="K28" s="90"/>
      <c r="L28" s="95"/>
      <c r="M28" s="91"/>
    </row>
    <row r="29" spans="1:26" ht="15.75" customHeight="1" x14ac:dyDescent="0.25">
      <c r="A29" s="83" t="s">
        <v>84</v>
      </c>
      <c r="B29" s="79"/>
      <c r="C29" s="73"/>
      <c r="D29" s="1"/>
      <c r="E29" s="1"/>
      <c r="F29" s="1"/>
      <c r="G29" s="18"/>
      <c r="H29" s="70"/>
      <c r="I29" s="70"/>
      <c r="J29" s="70"/>
      <c r="K29" s="93"/>
      <c r="L29" s="95"/>
      <c r="M29" s="94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ht="24.75" customHeight="1" x14ac:dyDescent="0.25">
      <c r="A30" s="67" t="s">
        <v>85</v>
      </c>
      <c r="B30" s="78"/>
      <c r="C30" s="78"/>
      <c r="D30" s="18"/>
      <c r="E30" s="18"/>
      <c r="F30" s="18"/>
      <c r="G30" s="1"/>
      <c r="K30" s="90"/>
      <c r="L30" s="95"/>
      <c r="M30" s="91"/>
    </row>
    <row r="31" spans="1:26" ht="15.75" customHeight="1" x14ac:dyDescent="0.25">
      <c r="A31" s="71" t="s">
        <v>86</v>
      </c>
      <c r="B31" s="73"/>
      <c r="C31" s="73"/>
      <c r="D31" s="1"/>
      <c r="E31" s="1"/>
      <c r="F31" s="1"/>
      <c r="G31" s="18"/>
      <c r="H31" s="70"/>
      <c r="I31" s="70"/>
      <c r="J31" s="70"/>
      <c r="K31" s="93"/>
      <c r="L31" s="95"/>
      <c r="M31" s="94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15.75" customHeight="1" x14ac:dyDescent="0.25">
      <c r="A32" s="67" t="s">
        <v>69</v>
      </c>
      <c r="B32" s="73"/>
      <c r="C32" s="73"/>
      <c r="D32" s="1"/>
      <c r="E32" s="1"/>
      <c r="F32" s="1"/>
      <c r="G32" s="1"/>
      <c r="K32" s="90"/>
      <c r="L32" s="96"/>
      <c r="M32" s="91"/>
    </row>
    <row r="33" spans="1:26" ht="15.75" customHeight="1" x14ac:dyDescent="0.25">
      <c r="A33" s="71" t="s">
        <v>87</v>
      </c>
      <c r="B33" s="73"/>
      <c r="C33" s="73"/>
      <c r="D33" s="1"/>
      <c r="E33" s="1"/>
      <c r="F33" s="1"/>
      <c r="G33" s="1"/>
      <c r="K33" s="90"/>
      <c r="L33" s="95"/>
      <c r="M33" s="91"/>
    </row>
    <row r="34" spans="1:26" ht="15.75" customHeight="1" x14ac:dyDescent="0.25">
      <c r="A34" s="67" t="s">
        <v>88</v>
      </c>
      <c r="B34" s="73"/>
      <c r="C34" s="84"/>
      <c r="D34" s="1"/>
      <c r="E34" s="1"/>
      <c r="F34" s="1"/>
      <c r="G34" s="1"/>
      <c r="K34" s="90"/>
      <c r="L34" s="95"/>
      <c r="M34" s="91"/>
    </row>
    <row r="35" spans="1:26" ht="15.75" customHeight="1" x14ac:dyDescent="0.25">
      <c r="A35" s="71" t="s">
        <v>89</v>
      </c>
      <c r="B35" s="73">
        <v>35</v>
      </c>
      <c r="C35" s="73"/>
      <c r="D35" s="1"/>
      <c r="E35" s="1"/>
      <c r="F35" s="1"/>
      <c r="G35" s="1"/>
      <c r="K35" s="90"/>
      <c r="L35" s="95"/>
      <c r="M35" s="91"/>
    </row>
    <row r="36" spans="1:26" ht="15.75" customHeight="1" x14ac:dyDescent="0.25">
      <c r="A36" s="71" t="s">
        <v>90</v>
      </c>
      <c r="B36" s="73"/>
      <c r="C36" s="73"/>
      <c r="D36" s="1"/>
      <c r="E36" s="1"/>
      <c r="F36" s="1"/>
      <c r="G36" s="1"/>
      <c r="K36" s="90"/>
      <c r="L36" s="96"/>
      <c r="M36" s="91"/>
    </row>
    <row r="37" spans="1:26" ht="15.75" customHeight="1" x14ac:dyDescent="0.25">
      <c r="A37" s="71" t="s">
        <v>91</v>
      </c>
      <c r="B37" s="79">
        <f>B21+B28+B35</f>
        <v>662</v>
      </c>
      <c r="C37" s="79">
        <f>C21+C28+C35</f>
        <v>216</v>
      </c>
      <c r="D37" s="1"/>
      <c r="E37" s="1"/>
      <c r="F37" s="1"/>
      <c r="G37" s="1"/>
      <c r="K37" s="90"/>
      <c r="L37" s="95"/>
      <c r="M37" s="91"/>
    </row>
    <row r="38" spans="1:26" ht="15.75" customHeight="1" x14ac:dyDescent="0.25">
      <c r="A38" s="67" t="s">
        <v>92</v>
      </c>
      <c r="B38" s="84">
        <v>41</v>
      </c>
      <c r="C38" s="84">
        <v>5033</v>
      </c>
      <c r="D38" s="18"/>
      <c r="E38" s="18"/>
      <c r="F38" s="18"/>
      <c r="G38" s="1"/>
      <c r="K38" s="90"/>
      <c r="L38" s="95"/>
      <c r="M38" s="91"/>
    </row>
    <row r="39" spans="1:26" ht="15.75" customHeight="1" x14ac:dyDescent="0.25">
      <c r="A39" s="67" t="s">
        <v>93</v>
      </c>
      <c r="B39" s="85">
        <f t="shared" ref="B39" si="6">B37+B38</f>
        <v>703</v>
      </c>
      <c r="C39" s="85">
        <f>C37+C38</f>
        <v>5249</v>
      </c>
      <c r="D39" s="18"/>
      <c r="E39" s="18"/>
      <c r="F39" s="18"/>
      <c r="G39" s="18"/>
      <c r="H39" s="70"/>
      <c r="I39" s="70"/>
      <c r="J39" s="70"/>
      <c r="K39" s="93"/>
      <c r="L39" s="95"/>
      <c r="M39" s="94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15.75" customHeight="1" x14ac:dyDescent="0.25">
      <c r="A40" s="73"/>
      <c r="B40" s="73"/>
      <c r="C40" s="73"/>
      <c r="D40" s="1"/>
      <c r="E40" s="1"/>
      <c r="F40" s="1"/>
      <c r="G40" s="18"/>
      <c r="H40" s="70"/>
      <c r="I40" s="70"/>
      <c r="J40" s="70"/>
      <c r="K40" s="93"/>
      <c r="L40" s="95"/>
      <c r="M40" s="94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10.5" customHeight="1" x14ac:dyDescent="0.25">
      <c r="A41" s="73"/>
      <c r="B41" s="73"/>
      <c r="C41" s="73"/>
      <c r="D41" s="1"/>
      <c r="E41" s="1"/>
      <c r="F41" s="1"/>
      <c r="G41" s="1"/>
      <c r="K41" s="90"/>
      <c r="L41" s="95"/>
      <c r="M41" s="91"/>
    </row>
    <row r="42" spans="1:26" ht="15" hidden="1" customHeight="1" x14ac:dyDescent="0.25">
      <c r="A42" s="84" t="s">
        <v>32</v>
      </c>
      <c r="B42" s="73"/>
      <c r="C42" s="73"/>
      <c r="D42" s="1"/>
      <c r="E42" s="1"/>
      <c r="F42" s="1"/>
      <c r="G42" s="1"/>
      <c r="K42" s="90"/>
      <c r="L42" s="95"/>
      <c r="M42" s="91"/>
    </row>
    <row r="43" spans="1:26" ht="15.75" customHeight="1" x14ac:dyDescent="0.25">
      <c r="B43" s="84"/>
      <c r="C43" s="84"/>
      <c r="D43" s="18"/>
      <c r="E43" s="1"/>
      <c r="F43" s="1"/>
      <c r="G43" s="1"/>
      <c r="K43" s="90"/>
      <c r="L43" s="95"/>
      <c r="M43" s="91"/>
    </row>
    <row r="44" spans="1:26" ht="15.75" customHeight="1" x14ac:dyDescent="0.25">
      <c r="A44" s="84"/>
      <c r="B44" s="84"/>
      <c r="C44" s="84"/>
      <c r="D44" s="18"/>
      <c r="E44" s="1"/>
      <c r="F44" s="1"/>
      <c r="G44" s="1"/>
      <c r="K44" s="90"/>
      <c r="L44" s="95"/>
      <c r="M44" s="91"/>
    </row>
    <row r="45" spans="1:26" ht="15.75" customHeight="1" x14ac:dyDescent="0.25">
      <c r="A45" s="78"/>
      <c r="B45" s="84"/>
      <c r="C45" s="78"/>
      <c r="E45" s="1"/>
      <c r="F45" s="1"/>
      <c r="G45" s="1"/>
      <c r="K45" s="90"/>
      <c r="L45" s="95"/>
      <c r="M45" s="91"/>
    </row>
    <row r="46" spans="1:26" ht="15.75" customHeight="1" x14ac:dyDescent="0.25">
      <c r="A46" s="84" t="s">
        <v>33</v>
      </c>
      <c r="B46" s="84"/>
      <c r="C46" s="18" t="s">
        <v>34</v>
      </c>
      <c r="E46" s="1"/>
      <c r="F46" s="1"/>
      <c r="G46" s="1"/>
      <c r="K46" s="90"/>
      <c r="L46" s="95"/>
      <c r="M46" s="91"/>
    </row>
    <row r="47" spans="1:26" ht="15.75" customHeight="1" x14ac:dyDescent="0.25">
      <c r="A47" s="84" t="s">
        <v>35</v>
      </c>
      <c r="B47" s="84"/>
      <c r="C47" s="18" t="s">
        <v>36</v>
      </c>
      <c r="E47" s="1"/>
      <c r="F47" s="1"/>
      <c r="G47" s="1"/>
      <c r="K47" s="90"/>
      <c r="L47" s="95"/>
      <c r="M47" s="91"/>
    </row>
    <row r="48" spans="1:26" ht="15.75" customHeight="1" x14ac:dyDescent="0.25">
      <c r="A48" s="73"/>
      <c r="B48" s="73"/>
      <c r="C48" s="73"/>
      <c r="D48" s="1"/>
      <c r="E48" s="1"/>
      <c r="F48" s="1"/>
      <c r="G48" s="1"/>
      <c r="K48" s="90"/>
      <c r="L48" s="95"/>
      <c r="M48" s="91"/>
    </row>
    <row r="49" spans="1:13" ht="15.75" customHeight="1" x14ac:dyDescent="0.25">
      <c r="A49" s="73"/>
      <c r="B49" s="73"/>
      <c r="C49" s="73"/>
      <c r="D49" s="1"/>
      <c r="E49" s="1"/>
      <c r="F49" s="1"/>
      <c r="G49" s="1"/>
      <c r="K49" s="90"/>
      <c r="L49" s="95"/>
      <c r="M49" s="91"/>
    </row>
    <row r="50" spans="1:13" ht="15.75" customHeight="1" x14ac:dyDescent="0.25">
      <c r="A50" s="73"/>
      <c r="B50" s="73"/>
      <c r="C50" s="73"/>
      <c r="D50" s="1"/>
      <c r="E50" s="1"/>
      <c r="F50" s="1"/>
      <c r="G50" s="1"/>
      <c r="K50" s="90"/>
      <c r="L50" s="95"/>
      <c r="M50" s="91"/>
    </row>
    <row r="51" spans="1:13" ht="15.75" customHeight="1" x14ac:dyDescent="0.25">
      <c r="A51" s="73"/>
      <c r="B51" s="73"/>
      <c r="C51" s="73"/>
      <c r="D51" s="1"/>
      <c r="E51" s="1"/>
      <c r="F51" s="1"/>
      <c r="G51" s="1"/>
      <c r="K51" s="90"/>
      <c r="L51" s="95"/>
      <c r="M51" s="91"/>
    </row>
    <row r="52" spans="1:13" ht="15.75" customHeight="1" x14ac:dyDescent="0.25">
      <c r="A52" s="73"/>
      <c r="B52" s="73"/>
      <c r="C52" s="73"/>
      <c r="D52" s="1"/>
      <c r="E52" s="1"/>
      <c r="F52" s="1"/>
      <c r="G52" s="1"/>
      <c r="K52" s="90"/>
      <c r="L52" s="95"/>
      <c r="M52" s="91"/>
    </row>
    <row r="53" spans="1:13" ht="15.75" customHeight="1" x14ac:dyDescent="0.25">
      <c r="A53" s="73"/>
      <c r="B53" s="73"/>
      <c r="C53" s="73"/>
      <c r="D53" s="1"/>
      <c r="E53" s="1"/>
      <c r="F53" s="1"/>
      <c r="G53" s="1"/>
      <c r="K53" s="90"/>
      <c r="L53" s="95"/>
      <c r="M53" s="91"/>
    </row>
    <row r="54" spans="1:13" ht="15.75" customHeight="1" x14ac:dyDescent="0.25">
      <c r="A54" s="73"/>
      <c r="B54" s="73"/>
      <c r="C54" s="73"/>
      <c r="D54" s="1"/>
      <c r="E54" s="1"/>
      <c r="F54" s="1"/>
      <c r="G54" s="1"/>
      <c r="K54" s="90"/>
      <c r="L54" s="95"/>
      <c r="M54" s="91"/>
    </row>
    <row r="55" spans="1:13" ht="15.75" customHeight="1" x14ac:dyDescent="0.25">
      <c r="A55" s="73"/>
      <c r="B55" s="73"/>
      <c r="C55" s="73"/>
      <c r="D55" s="1"/>
      <c r="E55" s="1"/>
      <c r="F55" s="1"/>
      <c r="G55" s="1"/>
      <c r="K55" s="90"/>
      <c r="L55" s="95"/>
      <c r="M55" s="91"/>
    </row>
    <row r="56" spans="1:13" ht="15.75" customHeight="1" x14ac:dyDescent="0.25">
      <c r="A56" s="73"/>
      <c r="B56" s="73"/>
      <c r="C56" s="73"/>
      <c r="D56" s="1"/>
      <c r="E56" s="1"/>
      <c r="F56" s="1"/>
      <c r="G56" s="1"/>
      <c r="K56" s="90"/>
      <c r="L56" s="95"/>
      <c r="M56" s="91"/>
    </row>
    <row r="57" spans="1:13" ht="15.75" customHeight="1" x14ac:dyDescent="0.25">
      <c r="A57" s="1"/>
      <c r="B57" s="1"/>
      <c r="C57" s="1"/>
      <c r="D57" s="1"/>
      <c r="E57" s="1"/>
      <c r="F57" s="1"/>
      <c r="G57" s="1"/>
      <c r="K57" s="90"/>
      <c r="L57" s="95"/>
      <c r="M57" s="91"/>
    </row>
    <row r="58" spans="1:13" ht="15.75" customHeight="1" x14ac:dyDescent="0.25">
      <c r="A58" s="1"/>
      <c r="B58" s="1"/>
      <c r="C58" s="1"/>
      <c r="D58" s="1"/>
      <c r="E58" s="1"/>
      <c r="F58" s="1"/>
      <c r="G58" s="1"/>
      <c r="K58" s="90"/>
      <c r="L58" s="95"/>
      <c r="M58" s="91"/>
    </row>
    <row r="59" spans="1:13" ht="15.75" customHeight="1" x14ac:dyDescent="0.25">
      <c r="A59" s="1"/>
      <c r="B59" s="1"/>
      <c r="C59" s="1"/>
      <c r="D59" s="1"/>
      <c r="E59" s="1"/>
      <c r="F59" s="1"/>
      <c r="G59" s="1"/>
      <c r="K59" s="90"/>
      <c r="L59" s="95"/>
      <c r="M59" s="91"/>
    </row>
    <row r="60" spans="1:13" ht="15.75" customHeight="1" x14ac:dyDescent="0.25">
      <c r="A60" s="1"/>
      <c r="B60" s="1"/>
      <c r="C60" s="1"/>
      <c r="D60" s="1"/>
      <c r="E60" s="1"/>
      <c r="F60" s="1"/>
      <c r="G60" s="1"/>
      <c r="K60" s="90"/>
      <c r="L60" s="95"/>
      <c r="M60" s="91"/>
    </row>
    <row r="61" spans="1:13" ht="15.75" customHeight="1" x14ac:dyDescent="0.25">
      <c r="A61" s="1"/>
      <c r="B61" s="1"/>
      <c r="C61" s="1"/>
      <c r="D61" s="1"/>
      <c r="E61" s="1"/>
      <c r="F61" s="1"/>
      <c r="G61" s="1"/>
      <c r="K61" s="90"/>
      <c r="L61" s="95"/>
      <c r="M61" s="91"/>
    </row>
    <row r="62" spans="1:13" ht="15.75" customHeight="1" x14ac:dyDescent="0.25">
      <c r="K62" s="90"/>
      <c r="L62" s="95"/>
      <c r="M62" s="91"/>
    </row>
    <row r="63" spans="1:13" ht="15.75" customHeight="1" x14ac:dyDescent="0.25">
      <c r="K63" s="90"/>
      <c r="L63" s="95"/>
      <c r="M63" s="91"/>
    </row>
    <row r="64" spans="1:13" ht="15.75" customHeight="1" x14ac:dyDescent="0.25">
      <c r="K64" s="90"/>
      <c r="L64" s="95"/>
      <c r="M64" s="91"/>
    </row>
    <row r="65" spans="11:13" ht="15.75" customHeight="1" x14ac:dyDescent="0.25">
      <c r="K65" s="90"/>
      <c r="L65" s="95"/>
      <c r="M65" s="91"/>
    </row>
    <row r="66" spans="11:13" ht="15.75" customHeight="1" x14ac:dyDescent="0.25">
      <c r="K66" s="90"/>
      <c r="L66" s="95"/>
      <c r="M66" s="91"/>
    </row>
    <row r="67" spans="11:13" ht="15.75" customHeight="1" x14ac:dyDescent="0.25">
      <c r="K67" s="90"/>
      <c r="L67" s="95"/>
      <c r="M67" s="91"/>
    </row>
    <row r="68" spans="11:13" ht="15.75" customHeight="1" x14ac:dyDescent="0.25">
      <c r="K68" s="90"/>
      <c r="L68" s="95"/>
      <c r="M68" s="91"/>
    </row>
    <row r="69" spans="11:13" ht="15.75" customHeight="1" x14ac:dyDescent="0.25">
      <c r="K69" s="90"/>
      <c r="L69" s="95"/>
      <c r="M69" s="91"/>
    </row>
    <row r="70" spans="11:13" ht="15.75" customHeight="1" x14ac:dyDescent="0.25">
      <c r="K70" s="90"/>
      <c r="L70" s="95"/>
      <c r="M70" s="91"/>
    </row>
    <row r="71" spans="11:13" ht="15.75" customHeight="1" x14ac:dyDescent="0.25">
      <c r="K71" s="90"/>
      <c r="L71" s="95"/>
      <c r="M71" s="91"/>
    </row>
    <row r="72" spans="11:13" ht="15.75" customHeight="1" x14ac:dyDescent="0.25">
      <c r="K72" s="90"/>
      <c r="L72" s="95"/>
      <c r="M72" s="91"/>
    </row>
    <row r="73" spans="11:13" ht="15.75" customHeight="1" x14ac:dyDescent="0.25">
      <c r="K73" s="90"/>
      <c r="L73" s="95"/>
      <c r="M73" s="91"/>
    </row>
    <row r="74" spans="11:13" ht="15.75" customHeight="1" x14ac:dyDescent="0.25">
      <c r="K74" s="90"/>
      <c r="L74" s="95"/>
      <c r="M74" s="91"/>
    </row>
    <row r="75" spans="11:13" ht="15.75" customHeight="1" x14ac:dyDescent="0.25">
      <c r="K75" s="90"/>
      <c r="L75" s="96"/>
      <c r="M75" s="91"/>
    </row>
    <row r="76" spans="11:13" ht="15.75" customHeight="1" x14ac:dyDescent="0.25">
      <c r="K76" s="90"/>
      <c r="L76" s="95"/>
      <c r="M76" s="91"/>
    </row>
    <row r="77" spans="11:13" ht="15.75" customHeight="1" x14ac:dyDescent="0.25">
      <c r="K77" s="90"/>
      <c r="L77" s="95"/>
      <c r="M77" s="91"/>
    </row>
    <row r="78" spans="11:13" ht="15.75" customHeight="1" x14ac:dyDescent="0.25">
      <c r="K78" s="90"/>
      <c r="L78" s="95"/>
      <c r="M78" s="91"/>
    </row>
    <row r="79" spans="11:13" ht="15.75" customHeight="1" x14ac:dyDescent="0.25">
      <c r="K79" s="90"/>
      <c r="L79" s="91"/>
      <c r="M79" s="91"/>
    </row>
    <row r="80" spans="11:13" ht="15.75" customHeight="1" x14ac:dyDescent="0.25">
      <c r="K80" s="90"/>
      <c r="L80" s="91"/>
      <c r="M80" s="91"/>
    </row>
    <row r="81" spans="11:13" ht="15.75" customHeight="1" x14ac:dyDescent="0.25">
      <c r="K81" s="90"/>
      <c r="L81" s="91"/>
      <c r="M81" s="91"/>
    </row>
    <row r="82" spans="11:13" ht="15.75" customHeight="1" x14ac:dyDescent="0.25">
      <c r="K82" s="62"/>
    </row>
    <row r="83" spans="11:13" ht="15.75" customHeight="1" x14ac:dyDescent="0.25">
      <c r="K83" s="62"/>
    </row>
    <row r="84" spans="11:13" ht="15.75" customHeight="1" x14ac:dyDescent="0.25">
      <c r="K84" s="62"/>
    </row>
    <row r="85" spans="11:13" ht="15.75" customHeight="1" x14ac:dyDescent="0.25">
      <c r="K85" s="62"/>
    </row>
    <row r="86" spans="11:13" ht="15.75" customHeight="1" x14ac:dyDescent="0.25">
      <c r="K86" s="62"/>
    </row>
    <row r="87" spans="11:13" ht="15.75" customHeight="1" x14ac:dyDescent="0.25">
      <c r="K87" s="62"/>
    </row>
    <row r="88" spans="11:13" ht="15.75" customHeight="1" x14ac:dyDescent="0.25">
      <c r="K88" s="62"/>
    </row>
    <row r="89" spans="11:13" ht="15.75" customHeight="1" x14ac:dyDescent="0.25">
      <c r="K89" s="62"/>
    </row>
    <row r="90" spans="11:13" ht="15.75" customHeight="1" x14ac:dyDescent="0.25">
      <c r="K90" s="62"/>
    </row>
    <row r="91" spans="11:13" ht="15.75" customHeight="1" x14ac:dyDescent="0.25">
      <c r="K91" s="62"/>
    </row>
    <row r="92" spans="11:13" ht="15.75" customHeight="1" x14ac:dyDescent="0.25">
      <c r="K92" s="62"/>
    </row>
    <row r="93" spans="11:13" ht="15.75" customHeight="1" x14ac:dyDescent="0.25">
      <c r="K93" s="62"/>
    </row>
    <row r="94" spans="11:13" ht="15.75" customHeight="1" x14ac:dyDescent="0.25">
      <c r="K94" s="62"/>
    </row>
    <row r="95" spans="11:13" ht="15.75" customHeight="1" x14ac:dyDescent="0.25">
      <c r="K95" s="62"/>
    </row>
    <row r="96" spans="11:13" ht="15.75" customHeight="1" x14ac:dyDescent="0.25">
      <c r="K96" s="62"/>
    </row>
    <row r="97" spans="11:11" ht="15.75" customHeight="1" x14ac:dyDescent="0.25">
      <c r="K97" s="62"/>
    </row>
    <row r="98" spans="11:11" ht="15.75" customHeight="1" x14ac:dyDescent="0.25">
      <c r="K98" s="62"/>
    </row>
    <row r="99" spans="11:11" ht="15.75" customHeight="1" x14ac:dyDescent="0.25">
      <c r="K99" s="62"/>
    </row>
    <row r="100" spans="11:11" ht="15.75" customHeight="1" x14ac:dyDescent="0.25">
      <c r="K100" s="62"/>
    </row>
    <row r="101" spans="11:11" ht="15.75" customHeight="1" x14ac:dyDescent="0.25">
      <c r="K101" s="62"/>
    </row>
    <row r="102" spans="11:11" ht="15.75" customHeight="1" x14ac:dyDescent="0.25">
      <c r="K102" s="62"/>
    </row>
    <row r="103" spans="11:11" ht="15.75" customHeight="1" x14ac:dyDescent="0.25">
      <c r="K103" s="62"/>
    </row>
    <row r="104" spans="11:11" ht="15.75" customHeight="1" x14ac:dyDescent="0.25">
      <c r="K104" s="62"/>
    </row>
    <row r="105" spans="11:11" ht="15.75" customHeight="1" x14ac:dyDescent="0.25">
      <c r="K105" s="62"/>
    </row>
    <row r="106" spans="11:11" ht="15.75" customHeight="1" x14ac:dyDescent="0.25">
      <c r="K106" s="62"/>
    </row>
    <row r="107" spans="11:11" ht="15.75" customHeight="1" x14ac:dyDescent="0.25">
      <c r="K107" s="62"/>
    </row>
    <row r="108" spans="11:11" ht="15.75" customHeight="1" x14ac:dyDescent="0.25">
      <c r="K108" s="62"/>
    </row>
    <row r="109" spans="11:11" ht="15.75" customHeight="1" x14ac:dyDescent="0.25">
      <c r="K109" s="62"/>
    </row>
    <row r="110" spans="11:11" ht="15.75" customHeight="1" x14ac:dyDescent="0.25">
      <c r="K110" s="62"/>
    </row>
    <row r="111" spans="11:11" ht="15.75" customHeight="1" x14ac:dyDescent="0.25">
      <c r="K111" s="62"/>
    </row>
    <row r="112" spans="11:11" ht="15.75" customHeight="1" x14ac:dyDescent="0.25">
      <c r="K112" s="62"/>
    </row>
    <row r="113" spans="11:11" ht="15.75" customHeight="1" x14ac:dyDescent="0.25">
      <c r="K113" s="62"/>
    </row>
    <row r="114" spans="11:11" ht="15.75" customHeight="1" x14ac:dyDescent="0.25">
      <c r="K114" s="62"/>
    </row>
    <row r="115" spans="11:11" ht="15.75" customHeight="1" x14ac:dyDescent="0.25">
      <c r="K115" s="62"/>
    </row>
    <row r="116" spans="11:11" ht="15.75" customHeight="1" x14ac:dyDescent="0.25">
      <c r="K116" s="62"/>
    </row>
    <row r="117" spans="11:11" ht="15.75" customHeight="1" x14ac:dyDescent="0.25">
      <c r="K117" s="62"/>
    </row>
    <row r="118" spans="11:11" ht="15.75" customHeight="1" x14ac:dyDescent="0.25">
      <c r="K118" s="62"/>
    </row>
    <row r="119" spans="11:11" ht="15.75" customHeight="1" x14ac:dyDescent="0.25">
      <c r="K119" s="62"/>
    </row>
    <row r="120" spans="11:11" ht="15.75" customHeight="1" x14ac:dyDescent="0.25">
      <c r="K120" s="62"/>
    </row>
    <row r="121" spans="11:11" ht="15.75" customHeight="1" x14ac:dyDescent="0.25">
      <c r="K121" s="62"/>
    </row>
    <row r="122" spans="11:11" ht="15.75" customHeight="1" x14ac:dyDescent="0.25">
      <c r="K122" s="62"/>
    </row>
    <row r="123" spans="11:11" ht="15.75" customHeight="1" x14ac:dyDescent="0.25">
      <c r="K123" s="62"/>
    </row>
    <row r="124" spans="11:11" ht="15.75" customHeight="1" x14ac:dyDescent="0.25">
      <c r="K124" s="62"/>
    </row>
    <row r="125" spans="11:11" ht="15.75" customHeight="1" x14ac:dyDescent="0.25">
      <c r="K125" s="62"/>
    </row>
    <row r="126" spans="11:11" ht="15.75" customHeight="1" x14ac:dyDescent="0.25">
      <c r="K126" s="62"/>
    </row>
    <row r="127" spans="11:11" ht="15.75" customHeight="1" x14ac:dyDescent="0.25">
      <c r="K127" s="62"/>
    </row>
    <row r="128" spans="11:11" ht="15.75" customHeight="1" x14ac:dyDescent="0.25">
      <c r="K128" s="62"/>
    </row>
    <row r="129" spans="11:11" ht="15.75" customHeight="1" x14ac:dyDescent="0.25">
      <c r="K129" s="62"/>
    </row>
    <row r="130" spans="11:11" ht="15.75" customHeight="1" x14ac:dyDescent="0.25">
      <c r="K130" s="62"/>
    </row>
    <row r="131" spans="11:11" ht="15.75" customHeight="1" x14ac:dyDescent="0.25">
      <c r="K131" s="62"/>
    </row>
    <row r="132" spans="11:11" ht="15.75" customHeight="1" x14ac:dyDescent="0.25">
      <c r="K132" s="62"/>
    </row>
    <row r="133" spans="11:11" ht="15.75" customHeight="1" x14ac:dyDescent="0.25">
      <c r="K133" s="62"/>
    </row>
    <row r="134" spans="11:11" ht="15.75" customHeight="1" x14ac:dyDescent="0.25">
      <c r="K134" s="62"/>
    </row>
    <row r="135" spans="11:11" ht="15.75" customHeight="1" x14ac:dyDescent="0.25">
      <c r="K135" s="62"/>
    </row>
    <row r="136" spans="11:11" ht="15.75" customHeight="1" x14ac:dyDescent="0.25">
      <c r="K136" s="62"/>
    </row>
    <row r="137" spans="11:11" ht="15.75" customHeight="1" x14ac:dyDescent="0.25">
      <c r="K137" s="62"/>
    </row>
    <row r="138" spans="11:11" ht="15.75" customHeight="1" x14ac:dyDescent="0.25">
      <c r="K138" s="62"/>
    </row>
    <row r="139" spans="11:11" ht="15.75" customHeight="1" x14ac:dyDescent="0.25">
      <c r="K139" s="62"/>
    </row>
    <row r="140" spans="11:11" ht="15.75" customHeight="1" x14ac:dyDescent="0.25">
      <c r="K140" s="62"/>
    </row>
    <row r="141" spans="11:11" ht="15.75" customHeight="1" x14ac:dyDescent="0.25">
      <c r="K141" s="62"/>
    </row>
    <row r="142" spans="11:11" ht="15.75" customHeight="1" x14ac:dyDescent="0.25">
      <c r="K142" s="62"/>
    </row>
    <row r="143" spans="11:11" ht="15.75" customHeight="1" x14ac:dyDescent="0.25">
      <c r="K143" s="62"/>
    </row>
    <row r="144" spans="11:11" ht="15.75" customHeight="1" x14ac:dyDescent="0.25">
      <c r="K144" s="62"/>
    </row>
    <row r="145" spans="11:11" ht="15.75" customHeight="1" x14ac:dyDescent="0.25">
      <c r="K145" s="62"/>
    </row>
    <row r="146" spans="11:11" ht="15.75" customHeight="1" x14ac:dyDescent="0.25">
      <c r="K146" s="62"/>
    </row>
    <row r="147" spans="11:11" ht="15.75" customHeight="1" x14ac:dyDescent="0.25">
      <c r="K147" s="62"/>
    </row>
    <row r="148" spans="11:11" ht="15.75" customHeight="1" x14ac:dyDescent="0.25">
      <c r="K148" s="62"/>
    </row>
    <row r="149" spans="11:11" ht="15.75" customHeight="1" x14ac:dyDescent="0.25">
      <c r="K149" s="62"/>
    </row>
    <row r="150" spans="11:11" ht="15.75" customHeight="1" x14ac:dyDescent="0.25">
      <c r="K150" s="62"/>
    </row>
    <row r="151" spans="11:11" ht="15.75" customHeight="1" x14ac:dyDescent="0.25">
      <c r="K151" s="62"/>
    </row>
    <row r="152" spans="11:11" ht="15.75" customHeight="1" x14ac:dyDescent="0.25">
      <c r="K152" s="62"/>
    </row>
    <row r="153" spans="11:11" ht="15.75" customHeight="1" x14ac:dyDescent="0.25">
      <c r="K153" s="62"/>
    </row>
    <row r="154" spans="11:11" ht="15.75" customHeight="1" x14ac:dyDescent="0.25">
      <c r="K154" s="62"/>
    </row>
    <row r="155" spans="11:11" ht="15.75" customHeight="1" x14ac:dyDescent="0.25">
      <c r="K155" s="62"/>
    </row>
    <row r="156" spans="11:11" ht="15.75" customHeight="1" x14ac:dyDescent="0.25">
      <c r="K156" s="62"/>
    </row>
    <row r="157" spans="11:11" ht="15.75" customHeight="1" x14ac:dyDescent="0.25">
      <c r="K157" s="62"/>
    </row>
    <row r="158" spans="11:11" ht="15.75" customHeight="1" x14ac:dyDescent="0.25">
      <c r="K158" s="62"/>
    </row>
    <row r="159" spans="11:11" ht="15.75" customHeight="1" x14ac:dyDescent="0.25">
      <c r="K159" s="62"/>
    </row>
    <row r="160" spans="11:11" ht="15.75" customHeight="1" x14ac:dyDescent="0.25">
      <c r="K160" s="62"/>
    </row>
    <row r="161" spans="11:11" ht="15.75" customHeight="1" x14ac:dyDescent="0.25">
      <c r="K161" s="62"/>
    </row>
    <row r="162" spans="11:11" ht="15.75" customHeight="1" x14ac:dyDescent="0.25">
      <c r="K162" s="62"/>
    </row>
    <row r="163" spans="11:11" ht="15.75" customHeight="1" x14ac:dyDescent="0.25">
      <c r="K163" s="62"/>
    </row>
    <row r="164" spans="11:11" ht="15.75" customHeight="1" x14ac:dyDescent="0.25">
      <c r="K164" s="62"/>
    </row>
    <row r="165" spans="11:11" ht="15.75" customHeight="1" x14ac:dyDescent="0.25">
      <c r="K165" s="62"/>
    </row>
    <row r="166" spans="11:11" ht="15.75" customHeight="1" x14ac:dyDescent="0.25">
      <c r="K166" s="62"/>
    </row>
    <row r="167" spans="11:11" ht="15.75" customHeight="1" x14ac:dyDescent="0.25">
      <c r="K167" s="62"/>
    </row>
    <row r="168" spans="11:11" ht="15.75" customHeight="1" x14ac:dyDescent="0.25">
      <c r="K168" s="62"/>
    </row>
    <row r="169" spans="11:11" ht="15.75" customHeight="1" x14ac:dyDescent="0.25">
      <c r="K169" s="62"/>
    </row>
    <row r="170" spans="11:11" ht="15.75" customHeight="1" x14ac:dyDescent="0.25">
      <c r="K170" s="62"/>
    </row>
    <row r="171" spans="11:11" ht="15.75" customHeight="1" x14ac:dyDescent="0.25">
      <c r="K171" s="62"/>
    </row>
    <row r="172" spans="11:11" ht="15.75" customHeight="1" x14ac:dyDescent="0.25">
      <c r="K172" s="62"/>
    </row>
    <row r="173" spans="11:11" ht="15.75" customHeight="1" x14ac:dyDescent="0.25">
      <c r="K173" s="62"/>
    </row>
    <row r="174" spans="11:11" ht="15.75" customHeight="1" x14ac:dyDescent="0.25">
      <c r="K174" s="62"/>
    </row>
    <row r="175" spans="11:11" ht="15.75" customHeight="1" x14ac:dyDescent="0.25">
      <c r="K175" s="62"/>
    </row>
    <row r="176" spans="11:11" ht="15.75" customHeight="1" x14ac:dyDescent="0.25">
      <c r="K176" s="62"/>
    </row>
    <row r="177" spans="11:11" ht="15.75" customHeight="1" x14ac:dyDescent="0.25">
      <c r="K177" s="62"/>
    </row>
    <row r="178" spans="11:11" ht="15.75" customHeight="1" x14ac:dyDescent="0.25">
      <c r="K178" s="62"/>
    </row>
    <row r="179" spans="11:11" ht="15.75" customHeight="1" x14ac:dyDescent="0.25">
      <c r="K179" s="62"/>
    </row>
    <row r="180" spans="11:11" ht="15.75" customHeight="1" x14ac:dyDescent="0.25">
      <c r="K180" s="62"/>
    </row>
    <row r="181" spans="11:11" ht="15.75" customHeight="1" x14ac:dyDescent="0.25">
      <c r="K181" s="62"/>
    </row>
    <row r="182" spans="11:11" ht="15.75" customHeight="1" x14ac:dyDescent="0.25">
      <c r="K182" s="62"/>
    </row>
    <row r="183" spans="11:11" ht="15.75" customHeight="1" x14ac:dyDescent="0.25">
      <c r="K183" s="62"/>
    </row>
    <row r="184" spans="11:11" ht="15.75" customHeight="1" x14ac:dyDescent="0.25">
      <c r="K184" s="62"/>
    </row>
    <row r="185" spans="11:11" ht="15.75" customHeight="1" x14ac:dyDescent="0.25">
      <c r="K185" s="62"/>
    </row>
    <row r="186" spans="11:11" ht="15.75" customHeight="1" x14ac:dyDescent="0.25">
      <c r="K186" s="62"/>
    </row>
    <row r="187" spans="11:11" ht="15.75" customHeight="1" x14ac:dyDescent="0.25">
      <c r="K187" s="62"/>
    </row>
    <row r="188" spans="11:11" ht="15.75" customHeight="1" x14ac:dyDescent="0.25">
      <c r="K188" s="62"/>
    </row>
    <row r="189" spans="11:11" ht="15.75" customHeight="1" x14ac:dyDescent="0.25">
      <c r="K189" s="62"/>
    </row>
    <row r="190" spans="11:11" ht="15.75" customHeight="1" x14ac:dyDescent="0.25">
      <c r="K190" s="62"/>
    </row>
    <row r="191" spans="11:11" ht="15.75" customHeight="1" x14ac:dyDescent="0.25">
      <c r="K191" s="62"/>
    </row>
    <row r="192" spans="11:11" ht="15.75" customHeight="1" x14ac:dyDescent="0.25">
      <c r="K192" s="62"/>
    </row>
    <row r="193" spans="11:11" ht="15.75" customHeight="1" x14ac:dyDescent="0.25">
      <c r="K193" s="62"/>
    </row>
    <row r="194" spans="11:11" ht="15.75" customHeight="1" x14ac:dyDescent="0.25">
      <c r="K194" s="62"/>
    </row>
    <row r="195" spans="11:11" ht="15.75" customHeight="1" x14ac:dyDescent="0.25">
      <c r="K195" s="62"/>
    </row>
    <row r="196" spans="11:11" ht="15.75" customHeight="1" x14ac:dyDescent="0.25">
      <c r="K196" s="62"/>
    </row>
    <row r="197" spans="11:11" ht="15.75" customHeight="1" x14ac:dyDescent="0.25">
      <c r="K197" s="62"/>
    </row>
    <row r="198" spans="11:11" ht="15.75" customHeight="1" x14ac:dyDescent="0.25">
      <c r="K198" s="62"/>
    </row>
    <row r="199" spans="11:11" ht="15.75" customHeight="1" x14ac:dyDescent="0.25">
      <c r="K199" s="62"/>
    </row>
    <row r="200" spans="11:11" ht="15.75" customHeight="1" x14ac:dyDescent="0.25">
      <c r="K200" s="62"/>
    </row>
    <row r="201" spans="11:11" ht="15.75" customHeight="1" x14ac:dyDescent="0.25">
      <c r="K201" s="62"/>
    </row>
    <row r="202" spans="11:11" ht="15.75" customHeight="1" x14ac:dyDescent="0.25">
      <c r="K202" s="62"/>
    </row>
    <row r="203" spans="11:11" ht="15.75" customHeight="1" x14ac:dyDescent="0.25">
      <c r="K203" s="62"/>
    </row>
    <row r="204" spans="11:11" ht="15.75" customHeight="1" x14ac:dyDescent="0.25">
      <c r="K204" s="62"/>
    </row>
    <row r="205" spans="11:11" ht="15.75" customHeight="1" x14ac:dyDescent="0.25">
      <c r="K205" s="62"/>
    </row>
    <row r="206" spans="11:11" ht="15.75" customHeight="1" x14ac:dyDescent="0.25">
      <c r="K206" s="62"/>
    </row>
    <row r="207" spans="11:11" ht="15.75" customHeight="1" x14ac:dyDescent="0.25">
      <c r="K207" s="62"/>
    </row>
    <row r="208" spans="11:11" ht="15.75" customHeight="1" x14ac:dyDescent="0.25">
      <c r="K208" s="62"/>
    </row>
    <row r="209" spans="11:11" ht="15.75" customHeight="1" x14ac:dyDescent="0.25">
      <c r="K209" s="62"/>
    </row>
    <row r="210" spans="11:11" ht="15.75" customHeight="1" x14ac:dyDescent="0.25">
      <c r="K210" s="62"/>
    </row>
    <row r="211" spans="11:11" ht="15.75" customHeight="1" x14ac:dyDescent="0.25">
      <c r="K211" s="62"/>
    </row>
    <row r="212" spans="11:11" ht="15.75" customHeight="1" x14ac:dyDescent="0.25">
      <c r="K212" s="62"/>
    </row>
    <row r="213" spans="11:11" ht="15.75" customHeight="1" x14ac:dyDescent="0.25">
      <c r="K213" s="62"/>
    </row>
    <row r="214" spans="11:11" ht="15.75" customHeight="1" x14ac:dyDescent="0.25">
      <c r="K214" s="62"/>
    </row>
    <row r="215" spans="11:11" ht="15.75" customHeight="1" x14ac:dyDescent="0.25">
      <c r="K215" s="62"/>
    </row>
    <row r="216" spans="11:11" ht="15.75" customHeight="1" x14ac:dyDescent="0.25">
      <c r="K216" s="62"/>
    </row>
    <row r="217" spans="11:11" ht="15.75" customHeight="1" x14ac:dyDescent="0.25">
      <c r="K217" s="62"/>
    </row>
    <row r="218" spans="11:11" ht="15.75" customHeight="1" x14ac:dyDescent="0.25">
      <c r="K218" s="62"/>
    </row>
    <row r="219" spans="11:11" ht="15.75" customHeight="1" x14ac:dyDescent="0.25">
      <c r="K219" s="62"/>
    </row>
    <row r="220" spans="11:11" ht="15.75" customHeight="1" x14ac:dyDescent="0.25">
      <c r="K220" s="62"/>
    </row>
    <row r="221" spans="11:11" ht="15.75" customHeight="1" x14ac:dyDescent="0.25">
      <c r="K221" s="62"/>
    </row>
    <row r="222" spans="11:11" ht="15.75" customHeight="1" x14ac:dyDescent="0.25">
      <c r="K222" s="62"/>
    </row>
    <row r="223" spans="11:11" ht="15.75" customHeight="1" x14ac:dyDescent="0.25">
      <c r="K223" s="62"/>
    </row>
    <row r="224" spans="11:11" ht="15.75" customHeight="1" x14ac:dyDescent="0.25">
      <c r="K224" s="62"/>
    </row>
    <row r="225" spans="11:11" ht="15.75" customHeight="1" x14ac:dyDescent="0.25">
      <c r="K225" s="62"/>
    </row>
    <row r="226" spans="11:11" ht="15.75" customHeight="1" x14ac:dyDescent="0.25">
      <c r="K226" s="62"/>
    </row>
    <row r="227" spans="11:11" ht="15.75" customHeight="1" x14ac:dyDescent="0.25">
      <c r="K227" s="62"/>
    </row>
    <row r="228" spans="11:11" ht="15.75" customHeight="1" x14ac:dyDescent="0.25">
      <c r="K228" s="62"/>
    </row>
    <row r="229" spans="11:11" ht="15.75" customHeight="1" x14ac:dyDescent="0.25">
      <c r="K229" s="62"/>
    </row>
    <row r="230" spans="11:11" ht="15.75" customHeight="1" x14ac:dyDescent="0.25">
      <c r="K230" s="62"/>
    </row>
    <row r="231" spans="11:11" ht="15.75" customHeight="1" x14ac:dyDescent="0.25">
      <c r="K231" s="62"/>
    </row>
    <row r="232" spans="11:11" ht="15.75" customHeight="1" x14ac:dyDescent="0.25">
      <c r="K232" s="62"/>
    </row>
    <row r="233" spans="11:11" ht="15.75" customHeight="1" x14ac:dyDescent="0.25">
      <c r="K233" s="62"/>
    </row>
    <row r="234" spans="11:11" ht="15.75" customHeight="1" x14ac:dyDescent="0.25">
      <c r="K234" s="62"/>
    </row>
    <row r="235" spans="11:11" ht="15.75" customHeight="1" x14ac:dyDescent="0.25">
      <c r="K235" s="62"/>
    </row>
    <row r="236" spans="11:11" ht="15.75" customHeight="1" x14ac:dyDescent="0.25">
      <c r="K236" s="62"/>
    </row>
    <row r="237" spans="11:11" ht="15.75" customHeight="1" x14ac:dyDescent="0.25">
      <c r="K237" s="62"/>
    </row>
    <row r="238" spans="11:11" ht="15.75" customHeight="1" x14ac:dyDescent="0.25">
      <c r="K238" s="62"/>
    </row>
    <row r="239" spans="11:11" ht="15.75" customHeight="1" x14ac:dyDescent="0.25">
      <c r="K239" s="62"/>
    </row>
    <row r="240" spans="11:11" ht="15.75" customHeight="1" x14ac:dyDescent="0.25">
      <c r="K240" s="62"/>
    </row>
    <row r="241" spans="11:11" ht="15.75" customHeight="1" x14ac:dyDescent="0.25">
      <c r="K241" s="62"/>
    </row>
    <row r="242" spans="11:11" ht="15.75" customHeight="1" x14ac:dyDescent="0.25">
      <c r="K242" s="62"/>
    </row>
    <row r="243" spans="11:11" ht="15.75" customHeight="1" x14ac:dyDescent="0.25">
      <c r="K243" s="62"/>
    </row>
    <row r="244" spans="11:11" ht="15.75" customHeight="1" x14ac:dyDescent="0.25">
      <c r="K244" s="62"/>
    </row>
    <row r="245" spans="11:11" ht="15.75" customHeight="1" x14ac:dyDescent="0.25">
      <c r="K245" s="62"/>
    </row>
    <row r="246" spans="11:11" ht="15.75" customHeight="1" x14ac:dyDescent="0.25">
      <c r="K246" s="62"/>
    </row>
    <row r="247" spans="11:11" ht="15.75" customHeight="1" x14ac:dyDescent="0.25">
      <c r="K247" s="62"/>
    </row>
    <row r="248" spans="11:11" ht="15.75" customHeight="1" x14ac:dyDescent="0.25">
      <c r="K248" s="62"/>
    </row>
    <row r="249" spans="11:11" ht="15.75" customHeight="1" x14ac:dyDescent="0.25">
      <c r="K249" s="62"/>
    </row>
    <row r="250" spans="11:11" ht="15.75" customHeight="1" x14ac:dyDescent="0.25">
      <c r="K250" s="62"/>
    </row>
    <row r="251" spans="11:11" ht="15.75" customHeight="1" x14ac:dyDescent="0.25">
      <c r="K251" s="62"/>
    </row>
    <row r="252" spans="11:11" ht="15.75" customHeight="1" x14ac:dyDescent="0.25">
      <c r="K252" s="62"/>
    </row>
    <row r="253" spans="11:11" ht="15.75" customHeight="1" x14ac:dyDescent="0.25">
      <c r="K253" s="62"/>
    </row>
    <row r="254" spans="11:11" ht="15.75" customHeight="1" x14ac:dyDescent="0.25">
      <c r="K254" s="62"/>
    </row>
    <row r="255" spans="11:11" ht="15.75" customHeight="1" x14ac:dyDescent="0.25">
      <c r="K255" s="62"/>
    </row>
    <row r="256" spans="11:11" ht="15.75" customHeight="1" x14ac:dyDescent="0.25">
      <c r="K256" s="62"/>
    </row>
    <row r="257" spans="11:11" ht="15.75" customHeight="1" x14ac:dyDescent="0.25">
      <c r="K257" s="62"/>
    </row>
    <row r="258" spans="11:11" ht="15.75" customHeight="1" x14ac:dyDescent="0.25">
      <c r="K258" s="62"/>
    </row>
    <row r="259" spans="11:11" ht="15.75" customHeight="1" x14ac:dyDescent="0.25">
      <c r="K259" s="62"/>
    </row>
    <row r="260" spans="11:11" ht="15.75" customHeight="1" x14ac:dyDescent="0.25">
      <c r="K260" s="62"/>
    </row>
    <row r="261" spans="11:11" ht="15.75" customHeight="1" x14ac:dyDescent="0.25">
      <c r="K261" s="62"/>
    </row>
    <row r="262" spans="11:11" ht="15.75" customHeight="1" x14ac:dyDescent="0.25">
      <c r="K262" s="62"/>
    </row>
    <row r="263" spans="11:11" ht="15.75" customHeight="1" x14ac:dyDescent="0.25">
      <c r="K263" s="62"/>
    </row>
    <row r="264" spans="11:11" ht="15.75" customHeight="1" x14ac:dyDescent="0.25">
      <c r="K264" s="62"/>
    </row>
    <row r="265" spans="11:11" ht="15.75" customHeight="1" x14ac:dyDescent="0.25">
      <c r="K265" s="62"/>
    </row>
    <row r="266" spans="11:11" ht="15.75" customHeight="1" x14ac:dyDescent="0.25">
      <c r="K266" s="62"/>
    </row>
    <row r="267" spans="11:11" ht="15.75" customHeight="1" x14ac:dyDescent="0.25">
      <c r="K267" s="62"/>
    </row>
    <row r="268" spans="11:11" ht="15.75" customHeight="1" x14ac:dyDescent="0.25">
      <c r="K268" s="62"/>
    </row>
    <row r="269" spans="11:11" ht="15.75" customHeight="1" x14ac:dyDescent="0.25">
      <c r="K269" s="62"/>
    </row>
    <row r="270" spans="11:11" ht="15.75" customHeight="1" x14ac:dyDescent="0.25">
      <c r="K270" s="62"/>
    </row>
    <row r="271" spans="11:11" ht="15.75" customHeight="1" x14ac:dyDescent="0.25">
      <c r="K271" s="62"/>
    </row>
    <row r="272" spans="11:11" ht="15.75" customHeight="1" x14ac:dyDescent="0.25">
      <c r="K272" s="62"/>
    </row>
    <row r="273" spans="11:11" ht="15.75" customHeight="1" x14ac:dyDescent="0.25">
      <c r="K273" s="62"/>
    </row>
    <row r="274" spans="11:11" ht="15.75" customHeight="1" x14ac:dyDescent="0.25">
      <c r="K274" s="62"/>
    </row>
    <row r="275" spans="11:11" ht="15.75" customHeight="1" x14ac:dyDescent="0.25">
      <c r="K275" s="62"/>
    </row>
    <row r="276" spans="11:11" ht="15.75" customHeight="1" x14ac:dyDescent="0.25">
      <c r="K276" s="62"/>
    </row>
    <row r="277" spans="11:11" ht="15.75" customHeight="1" x14ac:dyDescent="0.25">
      <c r="K277" s="62"/>
    </row>
    <row r="278" spans="11:11" ht="15.75" customHeight="1" x14ac:dyDescent="0.25">
      <c r="K278" s="62"/>
    </row>
    <row r="279" spans="11:11" ht="15.75" customHeight="1" x14ac:dyDescent="0.25">
      <c r="K279" s="62"/>
    </row>
    <row r="280" spans="11:11" ht="15.75" customHeight="1" x14ac:dyDescent="0.25">
      <c r="K280" s="62"/>
    </row>
    <row r="281" spans="11:11" ht="15.75" customHeight="1" x14ac:dyDescent="0.25">
      <c r="K281" s="62"/>
    </row>
    <row r="282" spans="11:11" ht="15.75" customHeight="1" x14ac:dyDescent="0.25">
      <c r="K282" s="62"/>
    </row>
    <row r="283" spans="11:11" ht="15.75" customHeight="1" x14ac:dyDescent="0.25">
      <c r="K283" s="62"/>
    </row>
    <row r="284" spans="11:11" ht="15.75" customHeight="1" x14ac:dyDescent="0.25">
      <c r="K284" s="62"/>
    </row>
    <row r="285" spans="11:11" ht="15.75" customHeight="1" x14ac:dyDescent="0.25">
      <c r="K285" s="62"/>
    </row>
    <row r="286" spans="11:11" ht="15.75" customHeight="1" x14ac:dyDescent="0.25">
      <c r="K286" s="62"/>
    </row>
    <row r="287" spans="11:11" ht="15.75" customHeight="1" x14ac:dyDescent="0.25">
      <c r="K287" s="62"/>
    </row>
    <row r="288" spans="11:11" ht="15.75" customHeight="1" x14ac:dyDescent="0.25">
      <c r="K288" s="62"/>
    </row>
    <row r="289" spans="11:11" ht="15.75" customHeight="1" x14ac:dyDescent="0.25">
      <c r="K289" s="62"/>
    </row>
    <row r="290" spans="11:11" ht="15.75" customHeight="1" x14ac:dyDescent="0.25">
      <c r="K290" s="62"/>
    </row>
    <row r="291" spans="11:11" ht="15.75" customHeight="1" x14ac:dyDescent="0.25">
      <c r="K291" s="62"/>
    </row>
    <row r="292" spans="11:11" ht="15.75" customHeight="1" x14ac:dyDescent="0.25">
      <c r="K292" s="62"/>
    </row>
    <row r="293" spans="11:11" ht="15.75" customHeight="1" x14ac:dyDescent="0.25">
      <c r="K293" s="62"/>
    </row>
    <row r="294" spans="11:11" ht="15.75" customHeight="1" x14ac:dyDescent="0.25">
      <c r="K294" s="62"/>
    </row>
    <row r="295" spans="11:11" ht="15.75" customHeight="1" x14ac:dyDescent="0.25">
      <c r="K295" s="62"/>
    </row>
    <row r="296" spans="11:11" ht="15.75" customHeight="1" x14ac:dyDescent="0.25">
      <c r="K296" s="62"/>
    </row>
    <row r="297" spans="11:11" ht="15.75" customHeight="1" x14ac:dyDescent="0.25">
      <c r="K297" s="62"/>
    </row>
    <row r="298" spans="11:11" ht="15.75" customHeight="1" x14ac:dyDescent="0.25">
      <c r="K298" s="62"/>
    </row>
    <row r="299" spans="11:11" ht="15.75" customHeight="1" x14ac:dyDescent="0.25">
      <c r="K299" s="62"/>
    </row>
    <row r="300" spans="11:11" ht="15.75" customHeight="1" x14ac:dyDescent="0.25">
      <c r="K300" s="62"/>
    </row>
    <row r="301" spans="11:11" ht="15.75" customHeight="1" x14ac:dyDescent="0.25">
      <c r="K301" s="62"/>
    </row>
    <row r="302" spans="11:11" ht="15.75" customHeight="1" x14ac:dyDescent="0.25">
      <c r="K302" s="62"/>
    </row>
    <row r="303" spans="11:11" ht="15.75" customHeight="1" x14ac:dyDescent="0.25">
      <c r="K303" s="62"/>
    </row>
    <row r="304" spans="11:11" ht="15.75" customHeight="1" x14ac:dyDescent="0.25">
      <c r="K304" s="62"/>
    </row>
    <row r="305" spans="11:11" ht="15.75" customHeight="1" x14ac:dyDescent="0.25">
      <c r="K305" s="62"/>
    </row>
    <row r="306" spans="11:11" ht="15.75" customHeight="1" x14ac:dyDescent="0.25">
      <c r="K306" s="62"/>
    </row>
    <row r="307" spans="11:11" ht="15.75" customHeight="1" x14ac:dyDescent="0.25">
      <c r="K307" s="62"/>
    </row>
    <row r="308" spans="11:11" ht="15.75" customHeight="1" x14ac:dyDescent="0.25">
      <c r="K308" s="62"/>
    </row>
    <row r="309" spans="11:11" ht="15.75" customHeight="1" x14ac:dyDescent="0.25">
      <c r="K309" s="62"/>
    </row>
    <row r="310" spans="11:11" ht="15.75" customHeight="1" x14ac:dyDescent="0.25">
      <c r="K310" s="62"/>
    </row>
    <row r="311" spans="11:11" ht="15.75" customHeight="1" x14ac:dyDescent="0.25">
      <c r="K311" s="62"/>
    </row>
    <row r="312" spans="11:11" ht="15.75" customHeight="1" x14ac:dyDescent="0.25">
      <c r="K312" s="62"/>
    </row>
    <row r="313" spans="11:11" ht="15.75" customHeight="1" x14ac:dyDescent="0.25">
      <c r="K313" s="62"/>
    </row>
    <row r="314" spans="11:11" ht="15.75" customHeight="1" x14ac:dyDescent="0.25">
      <c r="K314" s="62"/>
    </row>
    <row r="315" spans="11:11" ht="15.75" customHeight="1" x14ac:dyDescent="0.25">
      <c r="K315" s="62"/>
    </row>
    <row r="316" spans="11:11" ht="15.75" customHeight="1" x14ac:dyDescent="0.25">
      <c r="K316" s="62"/>
    </row>
    <row r="317" spans="11:11" ht="15.75" customHeight="1" x14ac:dyDescent="0.25">
      <c r="K317" s="62"/>
    </row>
    <row r="318" spans="11:11" ht="15.75" customHeight="1" x14ac:dyDescent="0.25">
      <c r="K318" s="62"/>
    </row>
    <row r="319" spans="11:11" ht="15.75" customHeight="1" x14ac:dyDescent="0.25">
      <c r="K319" s="62"/>
    </row>
    <row r="320" spans="11:11" ht="15.75" customHeight="1" x14ac:dyDescent="0.25">
      <c r="K320" s="62"/>
    </row>
    <row r="321" spans="11:11" ht="15.75" customHeight="1" x14ac:dyDescent="0.25">
      <c r="K321" s="62"/>
    </row>
    <row r="322" spans="11:11" ht="15.75" customHeight="1" x14ac:dyDescent="0.25">
      <c r="K322" s="62"/>
    </row>
    <row r="323" spans="11:11" ht="15.75" customHeight="1" x14ac:dyDescent="0.25">
      <c r="K323" s="62"/>
    </row>
    <row r="324" spans="11:11" ht="15.75" customHeight="1" x14ac:dyDescent="0.25">
      <c r="K324" s="62"/>
    </row>
    <row r="325" spans="11:11" ht="15.75" customHeight="1" x14ac:dyDescent="0.25">
      <c r="K325" s="62"/>
    </row>
    <row r="326" spans="11:11" ht="15.75" customHeight="1" x14ac:dyDescent="0.25">
      <c r="K326" s="62"/>
    </row>
    <row r="327" spans="11:11" ht="15.75" customHeight="1" x14ac:dyDescent="0.25">
      <c r="K327" s="62"/>
    </row>
    <row r="328" spans="11:11" ht="15.75" customHeight="1" x14ac:dyDescent="0.25">
      <c r="K328" s="62"/>
    </row>
    <row r="329" spans="11:11" ht="15.75" customHeight="1" x14ac:dyDescent="0.25">
      <c r="K329" s="62"/>
    </row>
    <row r="330" spans="11:11" ht="15.75" customHeight="1" x14ac:dyDescent="0.25">
      <c r="K330" s="62"/>
    </row>
    <row r="331" spans="11:11" ht="15.75" customHeight="1" x14ac:dyDescent="0.25">
      <c r="K331" s="62"/>
    </row>
    <row r="332" spans="11:11" ht="15.75" customHeight="1" x14ac:dyDescent="0.25">
      <c r="K332" s="62"/>
    </row>
    <row r="333" spans="11:11" ht="15.75" customHeight="1" x14ac:dyDescent="0.25">
      <c r="K333" s="62"/>
    </row>
    <row r="334" spans="11:11" ht="15.75" customHeight="1" x14ac:dyDescent="0.25">
      <c r="K334" s="62"/>
    </row>
    <row r="335" spans="11:11" ht="15.75" customHeight="1" x14ac:dyDescent="0.25">
      <c r="K335" s="62"/>
    </row>
    <row r="336" spans="11:11" ht="15.75" customHeight="1" x14ac:dyDescent="0.25">
      <c r="K336" s="62"/>
    </row>
    <row r="337" spans="11:11" ht="15.75" customHeight="1" x14ac:dyDescent="0.25">
      <c r="K337" s="62"/>
    </row>
    <row r="338" spans="11:11" ht="15.75" customHeight="1" x14ac:dyDescent="0.25">
      <c r="K338" s="62"/>
    </row>
    <row r="339" spans="11:11" ht="15.75" customHeight="1" x14ac:dyDescent="0.25">
      <c r="K339" s="62"/>
    </row>
    <row r="340" spans="11:11" ht="15.75" customHeight="1" x14ac:dyDescent="0.25">
      <c r="K340" s="62"/>
    </row>
    <row r="341" spans="11:11" ht="15.75" customHeight="1" x14ac:dyDescent="0.25">
      <c r="K341" s="62"/>
    </row>
    <row r="342" spans="11:11" ht="15.75" customHeight="1" x14ac:dyDescent="0.25">
      <c r="K342" s="62"/>
    </row>
    <row r="343" spans="11:11" ht="15.75" customHeight="1" x14ac:dyDescent="0.25">
      <c r="K343" s="62"/>
    </row>
    <row r="344" spans="11:11" ht="15.75" customHeight="1" x14ac:dyDescent="0.25">
      <c r="K344" s="62"/>
    </row>
    <row r="345" spans="11:11" ht="15.75" customHeight="1" x14ac:dyDescent="0.25">
      <c r="K345" s="62"/>
    </row>
    <row r="346" spans="11:11" ht="15.75" customHeight="1" x14ac:dyDescent="0.25">
      <c r="K346" s="62"/>
    </row>
    <row r="347" spans="11:11" ht="15.75" customHeight="1" x14ac:dyDescent="0.25">
      <c r="K347" s="62"/>
    </row>
    <row r="348" spans="11:11" ht="15.75" customHeight="1" x14ac:dyDescent="0.25">
      <c r="K348" s="62"/>
    </row>
    <row r="349" spans="11:11" ht="15.75" customHeight="1" x14ac:dyDescent="0.25">
      <c r="K349" s="62"/>
    </row>
    <row r="350" spans="11:11" ht="15.75" customHeight="1" x14ac:dyDescent="0.25">
      <c r="K350" s="62"/>
    </row>
    <row r="351" spans="11:11" ht="15.75" customHeight="1" x14ac:dyDescent="0.25">
      <c r="K351" s="62"/>
    </row>
    <row r="352" spans="11:11" ht="15.75" customHeight="1" x14ac:dyDescent="0.25">
      <c r="K352" s="62"/>
    </row>
    <row r="353" spans="11:11" ht="15.75" customHeight="1" x14ac:dyDescent="0.25">
      <c r="K353" s="62"/>
    </row>
    <row r="354" spans="11:11" ht="15.75" customHeight="1" x14ac:dyDescent="0.25">
      <c r="K354" s="62"/>
    </row>
    <row r="355" spans="11:11" ht="15.75" customHeight="1" x14ac:dyDescent="0.25">
      <c r="K355" s="62"/>
    </row>
    <row r="356" spans="11:11" ht="15.75" customHeight="1" x14ac:dyDescent="0.25">
      <c r="K356" s="62"/>
    </row>
    <row r="357" spans="11:11" ht="15.75" customHeight="1" x14ac:dyDescent="0.25">
      <c r="K357" s="62"/>
    </row>
    <row r="358" spans="11:11" ht="15.75" customHeight="1" x14ac:dyDescent="0.25">
      <c r="K358" s="62"/>
    </row>
    <row r="359" spans="11:11" ht="15.75" customHeight="1" x14ac:dyDescent="0.25">
      <c r="K359" s="62"/>
    </row>
    <row r="360" spans="11:11" ht="15.75" customHeight="1" x14ac:dyDescent="0.25">
      <c r="K360" s="62"/>
    </row>
    <row r="361" spans="11:11" ht="15.75" customHeight="1" x14ac:dyDescent="0.25">
      <c r="K361" s="62"/>
    </row>
    <row r="362" spans="11:11" ht="15.75" customHeight="1" x14ac:dyDescent="0.25">
      <c r="K362" s="62"/>
    </row>
    <row r="363" spans="11:11" ht="15.75" customHeight="1" x14ac:dyDescent="0.25">
      <c r="K363" s="62"/>
    </row>
    <row r="364" spans="11:11" ht="15.75" customHeight="1" x14ac:dyDescent="0.25">
      <c r="K364" s="62"/>
    </row>
    <row r="365" spans="11:11" ht="15.75" customHeight="1" x14ac:dyDescent="0.25">
      <c r="K365" s="62"/>
    </row>
    <row r="366" spans="11:11" ht="15.75" customHeight="1" x14ac:dyDescent="0.25">
      <c r="K366" s="62"/>
    </row>
    <row r="367" spans="11:11" ht="15.75" customHeight="1" x14ac:dyDescent="0.25">
      <c r="K367" s="62"/>
    </row>
    <row r="368" spans="11:11" ht="15.75" customHeight="1" x14ac:dyDescent="0.25">
      <c r="K368" s="62"/>
    </row>
    <row r="369" spans="11:11" ht="15.75" customHeight="1" x14ac:dyDescent="0.25">
      <c r="K369" s="62"/>
    </row>
    <row r="370" spans="11:11" ht="15.75" customHeight="1" x14ac:dyDescent="0.25">
      <c r="K370" s="62"/>
    </row>
    <row r="371" spans="11:11" ht="15.75" customHeight="1" x14ac:dyDescent="0.25">
      <c r="K371" s="62"/>
    </row>
    <row r="372" spans="11:11" ht="15.75" customHeight="1" x14ac:dyDescent="0.25">
      <c r="K372" s="62"/>
    </row>
    <row r="373" spans="11:11" ht="15.75" customHeight="1" x14ac:dyDescent="0.25">
      <c r="K373" s="62"/>
    </row>
    <row r="374" spans="11:11" ht="15.75" customHeight="1" x14ac:dyDescent="0.25">
      <c r="K374" s="62"/>
    </row>
    <row r="375" spans="11:11" ht="15.75" customHeight="1" x14ac:dyDescent="0.25">
      <c r="K375" s="62"/>
    </row>
    <row r="376" spans="11:11" ht="15.75" customHeight="1" x14ac:dyDescent="0.25">
      <c r="K376" s="62"/>
    </row>
    <row r="377" spans="11:11" ht="15.75" customHeight="1" x14ac:dyDescent="0.25">
      <c r="K377" s="62"/>
    </row>
    <row r="378" spans="11:11" ht="15.75" customHeight="1" x14ac:dyDescent="0.25">
      <c r="K378" s="62"/>
    </row>
    <row r="379" spans="11:11" ht="15.75" customHeight="1" x14ac:dyDescent="0.25">
      <c r="K379" s="62"/>
    </row>
    <row r="380" spans="11:11" ht="15.75" customHeight="1" x14ac:dyDescent="0.25">
      <c r="K380" s="62"/>
    </row>
    <row r="381" spans="11:11" ht="15.75" customHeight="1" x14ac:dyDescent="0.25">
      <c r="K381" s="62"/>
    </row>
    <row r="382" spans="11:11" ht="15.75" customHeight="1" x14ac:dyDescent="0.25">
      <c r="K382" s="62"/>
    </row>
    <row r="383" spans="11:11" ht="15.75" customHeight="1" x14ac:dyDescent="0.25">
      <c r="K383" s="62"/>
    </row>
    <row r="384" spans="11:11" ht="15.75" customHeight="1" x14ac:dyDescent="0.25">
      <c r="K384" s="62"/>
    </row>
    <row r="385" spans="11:11" ht="15.75" customHeight="1" x14ac:dyDescent="0.25">
      <c r="K385" s="62"/>
    </row>
    <row r="386" spans="11:11" ht="15.75" customHeight="1" x14ac:dyDescent="0.25">
      <c r="K386" s="62"/>
    </row>
    <row r="387" spans="11:11" ht="15.75" customHeight="1" x14ac:dyDescent="0.25">
      <c r="K387" s="62"/>
    </row>
    <row r="388" spans="11:11" ht="15.75" customHeight="1" x14ac:dyDescent="0.25">
      <c r="K388" s="62"/>
    </row>
    <row r="389" spans="11:11" ht="15.75" customHeight="1" x14ac:dyDescent="0.25">
      <c r="K389" s="62"/>
    </row>
    <row r="390" spans="11:11" ht="15.75" customHeight="1" x14ac:dyDescent="0.25">
      <c r="K390" s="62"/>
    </row>
    <row r="391" spans="11:11" ht="15.75" customHeight="1" x14ac:dyDescent="0.25">
      <c r="K391" s="62"/>
    </row>
    <row r="392" spans="11:11" ht="15.75" customHeight="1" x14ac:dyDescent="0.25">
      <c r="K392" s="62"/>
    </row>
    <row r="393" spans="11:11" ht="15.75" customHeight="1" x14ac:dyDescent="0.25">
      <c r="K393" s="62"/>
    </row>
    <row r="394" spans="11:11" ht="15.75" customHeight="1" x14ac:dyDescent="0.25">
      <c r="K394" s="62"/>
    </row>
    <row r="395" spans="11:11" ht="15.75" customHeight="1" x14ac:dyDescent="0.25">
      <c r="K395" s="62"/>
    </row>
    <row r="396" spans="11:11" ht="15.75" customHeight="1" x14ac:dyDescent="0.25">
      <c r="K396" s="62"/>
    </row>
    <row r="397" spans="11:11" ht="15.75" customHeight="1" x14ac:dyDescent="0.25">
      <c r="K397" s="62"/>
    </row>
    <row r="398" spans="11:11" ht="15.75" customHeight="1" x14ac:dyDescent="0.25">
      <c r="K398" s="62"/>
    </row>
    <row r="399" spans="11:11" ht="15.75" customHeight="1" x14ac:dyDescent="0.25">
      <c r="K399" s="62"/>
    </row>
    <row r="400" spans="11:11" ht="15.75" customHeight="1" x14ac:dyDescent="0.25">
      <c r="K400" s="62"/>
    </row>
    <row r="401" spans="11:11" ht="15.75" customHeight="1" x14ac:dyDescent="0.25">
      <c r="K401" s="62"/>
    </row>
    <row r="402" spans="11:11" ht="15.75" customHeight="1" x14ac:dyDescent="0.25">
      <c r="K402" s="62"/>
    </row>
    <row r="403" spans="11:11" ht="15.75" customHeight="1" x14ac:dyDescent="0.25">
      <c r="K403" s="62"/>
    </row>
    <row r="404" spans="11:11" ht="15.75" customHeight="1" x14ac:dyDescent="0.25">
      <c r="K404" s="62"/>
    </row>
    <row r="405" spans="11:11" ht="15.75" customHeight="1" x14ac:dyDescent="0.25">
      <c r="K405" s="62"/>
    </row>
    <row r="406" spans="11:11" ht="15.75" customHeight="1" x14ac:dyDescent="0.25">
      <c r="K406" s="62"/>
    </row>
    <row r="407" spans="11:11" ht="15.75" customHeight="1" x14ac:dyDescent="0.25">
      <c r="K407" s="62"/>
    </row>
    <row r="408" spans="11:11" ht="15.75" customHeight="1" x14ac:dyDescent="0.25">
      <c r="K408" s="62"/>
    </row>
    <row r="409" spans="11:11" ht="15.75" customHeight="1" x14ac:dyDescent="0.25">
      <c r="K409" s="62"/>
    </row>
    <row r="410" spans="11:11" ht="15.75" customHeight="1" x14ac:dyDescent="0.25">
      <c r="K410" s="62"/>
    </row>
    <row r="411" spans="11:11" ht="15.75" customHeight="1" x14ac:dyDescent="0.25">
      <c r="K411" s="62"/>
    </row>
    <row r="412" spans="11:11" ht="15.75" customHeight="1" x14ac:dyDescent="0.25">
      <c r="K412" s="62"/>
    </row>
    <row r="413" spans="11:11" ht="15.75" customHeight="1" x14ac:dyDescent="0.25">
      <c r="K413" s="62"/>
    </row>
    <row r="414" spans="11:11" ht="15.75" customHeight="1" x14ac:dyDescent="0.25">
      <c r="K414" s="62"/>
    </row>
    <row r="415" spans="11:11" ht="15.75" customHeight="1" x14ac:dyDescent="0.25">
      <c r="K415" s="62"/>
    </row>
    <row r="416" spans="11:11" ht="15.75" customHeight="1" x14ac:dyDescent="0.25">
      <c r="K416" s="62"/>
    </row>
    <row r="417" spans="11:11" ht="15.75" customHeight="1" x14ac:dyDescent="0.25">
      <c r="K417" s="62"/>
    </row>
    <row r="418" spans="11:11" ht="15.75" customHeight="1" x14ac:dyDescent="0.25">
      <c r="K418" s="62"/>
    </row>
    <row r="419" spans="11:11" ht="15.75" customHeight="1" x14ac:dyDescent="0.25">
      <c r="K419" s="62"/>
    </row>
    <row r="420" spans="11:11" ht="15.75" customHeight="1" x14ac:dyDescent="0.25">
      <c r="K420" s="62"/>
    </row>
    <row r="421" spans="11:11" ht="15.75" customHeight="1" x14ac:dyDescent="0.25">
      <c r="K421" s="62"/>
    </row>
    <row r="422" spans="11:11" ht="15.75" customHeight="1" x14ac:dyDescent="0.25">
      <c r="K422" s="62"/>
    </row>
    <row r="423" spans="11:11" ht="15.75" customHeight="1" x14ac:dyDescent="0.25">
      <c r="K423" s="62"/>
    </row>
    <row r="424" spans="11:11" ht="15.75" customHeight="1" x14ac:dyDescent="0.25">
      <c r="K424" s="62"/>
    </row>
    <row r="425" spans="11:11" ht="15.75" customHeight="1" x14ac:dyDescent="0.25">
      <c r="K425" s="62"/>
    </row>
    <row r="426" spans="11:11" ht="15.75" customHeight="1" x14ac:dyDescent="0.25">
      <c r="K426" s="62"/>
    </row>
    <row r="427" spans="11:11" ht="15.75" customHeight="1" x14ac:dyDescent="0.25">
      <c r="K427" s="62"/>
    </row>
    <row r="428" spans="11:11" ht="15.75" customHeight="1" x14ac:dyDescent="0.25">
      <c r="K428" s="62"/>
    </row>
    <row r="429" spans="11:11" ht="15.75" customHeight="1" x14ac:dyDescent="0.25">
      <c r="K429" s="62"/>
    </row>
    <row r="430" spans="11:11" ht="15.75" customHeight="1" x14ac:dyDescent="0.25">
      <c r="K430" s="62"/>
    </row>
    <row r="431" spans="11:11" ht="15.75" customHeight="1" x14ac:dyDescent="0.25">
      <c r="K431" s="62"/>
    </row>
    <row r="432" spans="11:11" ht="15.75" customHeight="1" x14ac:dyDescent="0.25">
      <c r="K432" s="62"/>
    </row>
    <row r="433" spans="11:11" ht="15.75" customHeight="1" x14ac:dyDescent="0.25">
      <c r="K433" s="62"/>
    </row>
    <row r="434" spans="11:11" ht="15.75" customHeight="1" x14ac:dyDescent="0.25">
      <c r="K434" s="62"/>
    </row>
    <row r="435" spans="11:11" ht="15.75" customHeight="1" x14ac:dyDescent="0.25">
      <c r="K435" s="62"/>
    </row>
    <row r="436" spans="11:11" ht="15.75" customHeight="1" x14ac:dyDescent="0.25">
      <c r="K436" s="62"/>
    </row>
    <row r="437" spans="11:11" ht="15.75" customHeight="1" x14ac:dyDescent="0.25">
      <c r="K437" s="62"/>
    </row>
    <row r="438" spans="11:11" ht="15.75" customHeight="1" x14ac:dyDescent="0.25">
      <c r="K438" s="62"/>
    </row>
    <row r="439" spans="11:11" ht="15.75" customHeight="1" x14ac:dyDescent="0.25">
      <c r="K439" s="62"/>
    </row>
    <row r="440" spans="11:11" ht="15.75" customHeight="1" x14ac:dyDescent="0.25">
      <c r="K440" s="62"/>
    </row>
    <row r="441" spans="11:11" ht="15.75" customHeight="1" x14ac:dyDescent="0.25">
      <c r="K441" s="62"/>
    </row>
    <row r="442" spans="11:11" ht="15.75" customHeight="1" x14ac:dyDescent="0.25">
      <c r="K442" s="62"/>
    </row>
    <row r="443" spans="11:11" ht="15.75" customHeight="1" x14ac:dyDescent="0.25">
      <c r="K443" s="62"/>
    </row>
    <row r="444" spans="11:11" ht="15.75" customHeight="1" x14ac:dyDescent="0.25">
      <c r="K444" s="62"/>
    </row>
    <row r="445" spans="11:11" ht="15.75" customHeight="1" x14ac:dyDescent="0.25">
      <c r="K445" s="62"/>
    </row>
    <row r="446" spans="11:11" ht="15.75" customHeight="1" x14ac:dyDescent="0.25">
      <c r="K446" s="62"/>
    </row>
    <row r="447" spans="11:11" ht="15.75" customHeight="1" x14ac:dyDescent="0.25">
      <c r="K447" s="62"/>
    </row>
    <row r="448" spans="11:11" ht="15.75" customHeight="1" x14ac:dyDescent="0.25">
      <c r="K448" s="62"/>
    </row>
    <row r="449" spans="11:11" ht="15.75" customHeight="1" x14ac:dyDescent="0.25">
      <c r="K449" s="62"/>
    </row>
    <row r="450" spans="11:11" ht="15.75" customHeight="1" x14ac:dyDescent="0.25">
      <c r="K450" s="62"/>
    </row>
    <row r="451" spans="11:11" ht="15.75" customHeight="1" x14ac:dyDescent="0.25">
      <c r="K451" s="62"/>
    </row>
    <row r="452" spans="11:11" ht="15.75" customHeight="1" x14ac:dyDescent="0.25">
      <c r="K452" s="62"/>
    </row>
    <row r="453" spans="11:11" ht="15.75" customHeight="1" x14ac:dyDescent="0.25">
      <c r="K453" s="62"/>
    </row>
    <row r="454" spans="11:11" ht="15.75" customHeight="1" x14ac:dyDescent="0.25">
      <c r="K454" s="62"/>
    </row>
    <row r="455" spans="11:11" ht="15.75" customHeight="1" x14ac:dyDescent="0.25">
      <c r="K455" s="62"/>
    </row>
    <row r="456" spans="11:11" ht="15.75" customHeight="1" x14ac:dyDescent="0.25">
      <c r="K456" s="62"/>
    </row>
    <row r="457" spans="11:11" ht="15.75" customHeight="1" x14ac:dyDescent="0.25">
      <c r="K457" s="62"/>
    </row>
    <row r="458" spans="11:11" ht="15.75" customHeight="1" x14ac:dyDescent="0.25">
      <c r="K458" s="62"/>
    </row>
    <row r="459" spans="11:11" ht="15.75" customHeight="1" x14ac:dyDescent="0.25">
      <c r="K459" s="62"/>
    </row>
    <row r="460" spans="11:11" ht="15.75" customHeight="1" x14ac:dyDescent="0.25">
      <c r="K460" s="62"/>
    </row>
    <row r="461" spans="11:11" ht="15.75" customHeight="1" x14ac:dyDescent="0.25">
      <c r="K461" s="62"/>
    </row>
    <row r="462" spans="11:11" ht="15.75" customHeight="1" x14ac:dyDescent="0.25">
      <c r="K462" s="62"/>
    </row>
    <row r="463" spans="11:11" ht="15.75" customHeight="1" x14ac:dyDescent="0.25">
      <c r="K463" s="62"/>
    </row>
    <row r="464" spans="11:11" ht="15.75" customHeight="1" x14ac:dyDescent="0.25">
      <c r="K464" s="62"/>
    </row>
    <row r="465" spans="11:11" ht="15.75" customHeight="1" x14ac:dyDescent="0.25">
      <c r="K465" s="62"/>
    </row>
    <row r="466" spans="11:11" ht="15.75" customHeight="1" x14ac:dyDescent="0.25">
      <c r="K466" s="62"/>
    </row>
    <row r="467" spans="11:11" ht="15.75" customHeight="1" x14ac:dyDescent="0.25">
      <c r="K467" s="62"/>
    </row>
    <row r="468" spans="11:11" ht="15.75" customHeight="1" x14ac:dyDescent="0.25">
      <c r="K468" s="62"/>
    </row>
    <row r="469" spans="11:11" ht="15.75" customHeight="1" x14ac:dyDescent="0.25">
      <c r="K469" s="62"/>
    </row>
    <row r="470" spans="11:11" ht="15.75" customHeight="1" x14ac:dyDescent="0.25">
      <c r="K470" s="62"/>
    </row>
    <row r="471" spans="11:11" ht="15.75" customHeight="1" x14ac:dyDescent="0.25">
      <c r="K471" s="62"/>
    </row>
    <row r="472" spans="11:11" ht="15.75" customHeight="1" x14ac:dyDescent="0.25">
      <c r="K472" s="62"/>
    </row>
    <row r="473" spans="11:11" ht="15.75" customHeight="1" x14ac:dyDescent="0.25">
      <c r="K473" s="62"/>
    </row>
    <row r="474" spans="11:11" ht="15.75" customHeight="1" x14ac:dyDescent="0.25">
      <c r="K474" s="62"/>
    </row>
    <row r="475" spans="11:11" ht="15.75" customHeight="1" x14ac:dyDescent="0.25">
      <c r="K475" s="62"/>
    </row>
    <row r="476" spans="11:11" ht="15.75" customHeight="1" x14ac:dyDescent="0.25">
      <c r="K476" s="62"/>
    </row>
    <row r="477" spans="11:11" ht="15.75" customHeight="1" x14ac:dyDescent="0.25">
      <c r="K477" s="62"/>
    </row>
    <row r="478" spans="11:11" ht="15.75" customHeight="1" x14ac:dyDescent="0.25">
      <c r="K478" s="62"/>
    </row>
    <row r="479" spans="11:11" ht="15.75" customHeight="1" x14ac:dyDescent="0.25">
      <c r="K479" s="62"/>
    </row>
    <row r="480" spans="11:11" ht="15.75" customHeight="1" x14ac:dyDescent="0.25">
      <c r="K480" s="62"/>
    </row>
    <row r="481" spans="11:11" ht="15.75" customHeight="1" x14ac:dyDescent="0.25">
      <c r="K481" s="62"/>
    </row>
    <row r="482" spans="11:11" ht="15.75" customHeight="1" x14ac:dyDescent="0.25">
      <c r="K482" s="62"/>
    </row>
    <row r="483" spans="11:11" ht="15.75" customHeight="1" x14ac:dyDescent="0.25">
      <c r="K483" s="62"/>
    </row>
    <row r="484" spans="11:11" ht="15.75" customHeight="1" x14ac:dyDescent="0.25">
      <c r="K484" s="62"/>
    </row>
    <row r="485" spans="11:11" ht="15.75" customHeight="1" x14ac:dyDescent="0.25">
      <c r="K485" s="62"/>
    </row>
    <row r="486" spans="11:11" ht="15.75" customHeight="1" x14ac:dyDescent="0.25">
      <c r="K486" s="62"/>
    </row>
    <row r="487" spans="11:11" ht="15.75" customHeight="1" x14ac:dyDescent="0.25">
      <c r="K487" s="62"/>
    </row>
    <row r="488" spans="11:11" ht="15.75" customHeight="1" x14ac:dyDescent="0.25">
      <c r="K488" s="62"/>
    </row>
    <row r="489" spans="11:11" ht="15.75" customHeight="1" x14ac:dyDescent="0.25">
      <c r="K489" s="62"/>
    </row>
    <row r="490" spans="11:11" ht="15.75" customHeight="1" x14ac:dyDescent="0.25">
      <c r="K490" s="62"/>
    </row>
    <row r="491" spans="11:11" ht="15.75" customHeight="1" x14ac:dyDescent="0.25">
      <c r="K491" s="62"/>
    </row>
    <row r="492" spans="11:11" ht="15.75" customHeight="1" x14ac:dyDescent="0.25">
      <c r="K492" s="62"/>
    </row>
    <row r="493" spans="11:11" ht="15.75" customHeight="1" x14ac:dyDescent="0.25">
      <c r="K493" s="62"/>
    </row>
    <row r="494" spans="11:11" ht="15.75" customHeight="1" x14ac:dyDescent="0.25">
      <c r="K494" s="62"/>
    </row>
    <row r="495" spans="11:11" ht="15.75" customHeight="1" x14ac:dyDescent="0.25">
      <c r="K495" s="62"/>
    </row>
    <row r="496" spans="11:11" ht="15.75" customHeight="1" x14ac:dyDescent="0.25">
      <c r="K496" s="62"/>
    </row>
    <row r="497" spans="11:11" ht="15.75" customHeight="1" x14ac:dyDescent="0.25">
      <c r="K497" s="62"/>
    </row>
    <row r="498" spans="11:11" ht="15.75" customHeight="1" x14ac:dyDescent="0.25">
      <c r="K498" s="62"/>
    </row>
    <row r="499" spans="11:11" ht="15.75" customHeight="1" x14ac:dyDescent="0.25">
      <c r="K499" s="62"/>
    </row>
    <row r="500" spans="11:11" ht="15.75" customHeight="1" x14ac:dyDescent="0.25">
      <c r="K500" s="62"/>
    </row>
    <row r="501" spans="11:11" ht="15.75" customHeight="1" x14ac:dyDescent="0.25">
      <c r="K501" s="62"/>
    </row>
    <row r="502" spans="11:11" ht="15.75" customHeight="1" x14ac:dyDescent="0.25">
      <c r="K502" s="62"/>
    </row>
    <row r="503" spans="11:11" ht="15.75" customHeight="1" x14ac:dyDescent="0.25">
      <c r="K503" s="62"/>
    </row>
    <row r="504" spans="11:11" ht="15.75" customHeight="1" x14ac:dyDescent="0.25">
      <c r="K504" s="62"/>
    </row>
    <row r="505" spans="11:11" ht="15.75" customHeight="1" x14ac:dyDescent="0.25">
      <c r="K505" s="62"/>
    </row>
    <row r="506" spans="11:11" ht="15.75" customHeight="1" x14ac:dyDescent="0.25">
      <c r="K506" s="62"/>
    </row>
    <row r="507" spans="11:11" ht="15.75" customHeight="1" x14ac:dyDescent="0.25">
      <c r="K507" s="62"/>
    </row>
    <row r="508" spans="11:11" ht="15.75" customHeight="1" x14ac:dyDescent="0.25">
      <c r="K508" s="62"/>
    </row>
    <row r="509" spans="11:11" ht="15.75" customHeight="1" x14ac:dyDescent="0.25">
      <c r="K509" s="62"/>
    </row>
    <row r="510" spans="11:11" ht="15.75" customHeight="1" x14ac:dyDescent="0.25">
      <c r="K510" s="62"/>
    </row>
    <row r="511" spans="11:11" ht="15.75" customHeight="1" x14ac:dyDescent="0.25">
      <c r="K511" s="62"/>
    </row>
    <row r="512" spans="11:11" ht="15.75" customHeight="1" x14ac:dyDescent="0.25">
      <c r="K512" s="62"/>
    </row>
    <row r="513" spans="11:11" ht="15.75" customHeight="1" x14ac:dyDescent="0.25">
      <c r="K513" s="62"/>
    </row>
    <row r="514" spans="11:11" ht="15.75" customHeight="1" x14ac:dyDescent="0.25">
      <c r="K514" s="62"/>
    </row>
    <row r="515" spans="11:11" ht="15.75" customHeight="1" x14ac:dyDescent="0.25">
      <c r="K515" s="62"/>
    </row>
    <row r="516" spans="11:11" ht="15.75" customHeight="1" x14ac:dyDescent="0.25">
      <c r="K516" s="62"/>
    </row>
    <row r="517" spans="11:11" ht="15.75" customHeight="1" x14ac:dyDescent="0.25">
      <c r="K517" s="62"/>
    </row>
    <row r="518" spans="11:11" ht="15.75" customHeight="1" x14ac:dyDescent="0.25">
      <c r="K518" s="62"/>
    </row>
    <row r="519" spans="11:11" ht="15.75" customHeight="1" x14ac:dyDescent="0.25">
      <c r="K519" s="62"/>
    </row>
    <row r="520" spans="11:11" ht="15.75" customHeight="1" x14ac:dyDescent="0.25">
      <c r="K520" s="62"/>
    </row>
    <row r="521" spans="11:11" ht="15.75" customHeight="1" x14ac:dyDescent="0.25">
      <c r="K521" s="62"/>
    </row>
    <row r="522" spans="11:11" ht="15.75" customHeight="1" x14ac:dyDescent="0.25">
      <c r="K522" s="62"/>
    </row>
    <row r="523" spans="11:11" ht="15.75" customHeight="1" x14ac:dyDescent="0.25">
      <c r="K523" s="62"/>
    </row>
    <row r="524" spans="11:11" ht="15.75" customHeight="1" x14ac:dyDescent="0.25">
      <c r="K524" s="62"/>
    </row>
    <row r="525" spans="11:11" ht="15.75" customHeight="1" x14ac:dyDescent="0.25">
      <c r="K525" s="62"/>
    </row>
    <row r="526" spans="11:11" ht="15.75" customHeight="1" x14ac:dyDescent="0.25">
      <c r="K526" s="62"/>
    </row>
    <row r="527" spans="11:11" ht="15.75" customHeight="1" x14ac:dyDescent="0.25">
      <c r="K527" s="62"/>
    </row>
    <row r="528" spans="11:11" ht="15.75" customHeight="1" x14ac:dyDescent="0.25">
      <c r="K528" s="62"/>
    </row>
    <row r="529" spans="11:11" ht="15.75" customHeight="1" x14ac:dyDescent="0.25">
      <c r="K529" s="62"/>
    </row>
    <row r="530" spans="11:11" ht="15.75" customHeight="1" x14ac:dyDescent="0.25">
      <c r="K530" s="62"/>
    </row>
    <row r="531" spans="11:11" ht="15.75" customHeight="1" x14ac:dyDescent="0.25">
      <c r="K531" s="62"/>
    </row>
    <row r="532" spans="11:11" ht="15.75" customHeight="1" x14ac:dyDescent="0.25">
      <c r="K532" s="62"/>
    </row>
    <row r="533" spans="11:11" ht="15.75" customHeight="1" x14ac:dyDescent="0.25">
      <c r="K533" s="62"/>
    </row>
    <row r="534" spans="11:11" ht="15.75" customHeight="1" x14ac:dyDescent="0.25">
      <c r="K534" s="62"/>
    </row>
    <row r="535" spans="11:11" ht="15.75" customHeight="1" x14ac:dyDescent="0.25">
      <c r="K535" s="62"/>
    </row>
    <row r="536" spans="11:11" ht="15.75" customHeight="1" x14ac:dyDescent="0.25">
      <c r="K536" s="62"/>
    </row>
    <row r="537" spans="11:11" ht="15.75" customHeight="1" x14ac:dyDescent="0.25">
      <c r="K537" s="62"/>
    </row>
    <row r="538" spans="11:11" ht="15.75" customHeight="1" x14ac:dyDescent="0.25">
      <c r="K538" s="62"/>
    </row>
    <row r="539" spans="11:11" ht="15.75" customHeight="1" x14ac:dyDescent="0.25">
      <c r="K539" s="62"/>
    </row>
    <row r="540" spans="11:11" ht="15.75" customHeight="1" x14ac:dyDescent="0.25">
      <c r="K540" s="62"/>
    </row>
    <row r="541" spans="11:11" ht="15.75" customHeight="1" x14ac:dyDescent="0.25">
      <c r="K541" s="62"/>
    </row>
    <row r="542" spans="11:11" ht="15.75" customHeight="1" x14ac:dyDescent="0.25">
      <c r="K542" s="62"/>
    </row>
    <row r="543" spans="11:11" ht="15.75" customHeight="1" x14ac:dyDescent="0.25">
      <c r="K543" s="62"/>
    </row>
    <row r="544" spans="11:11" ht="15.75" customHeight="1" x14ac:dyDescent="0.25">
      <c r="K544" s="62"/>
    </row>
    <row r="545" spans="11:11" ht="15.75" customHeight="1" x14ac:dyDescent="0.25">
      <c r="K545" s="62"/>
    </row>
    <row r="546" spans="11:11" ht="15.75" customHeight="1" x14ac:dyDescent="0.25">
      <c r="K546" s="62"/>
    </row>
    <row r="547" spans="11:11" ht="15.75" customHeight="1" x14ac:dyDescent="0.25">
      <c r="K547" s="62"/>
    </row>
    <row r="548" spans="11:11" ht="15.75" customHeight="1" x14ac:dyDescent="0.25">
      <c r="K548" s="62"/>
    </row>
    <row r="549" spans="11:11" ht="15.75" customHeight="1" x14ac:dyDescent="0.25">
      <c r="K549" s="62"/>
    </row>
    <row r="550" spans="11:11" ht="15.75" customHeight="1" x14ac:dyDescent="0.25">
      <c r="K550" s="62"/>
    </row>
    <row r="551" spans="11:11" ht="15.75" customHeight="1" x14ac:dyDescent="0.25">
      <c r="K551" s="62"/>
    </row>
    <row r="552" spans="11:11" ht="15.75" customHeight="1" x14ac:dyDescent="0.25">
      <c r="K552" s="62"/>
    </row>
    <row r="553" spans="11:11" ht="15.75" customHeight="1" x14ac:dyDescent="0.25">
      <c r="K553" s="62"/>
    </row>
    <row r="554" spans="11:11" ht="15.75" customHeight="1" x14ac:dyDescent="0.25">
      <c r="K554" s="62"/>
    </row>
    <row r="555" spans="11:11" ht="15.75" customHeight="1" x14ac:dyDescent="0.25">
      <c r="K555" s="62"/>
    </row>
    <row r="556" spans="11:11" ht="15.75" customHeight="1" x14ac:dyDescent="0.25">
      <c r="K556" s="62"/>
    </row>
    <row r="557" spans="11:11" ht="15.75" customHeight="1" x14ac:dyDescent="0.25">
      <c r="K557" s="62"/>
    </row>
    <row r="558" spans="11:11" ht="15.75" customHeight="1" x14ac:dyDescent="0.25">
      <c r="K558" s="62"/>
    </row>
    <row r="559" spans="11:11" ht="15.75" customHeight="1" x14ac:dyDescent="0.25">
      <c r="K559" s="62"/>
    </row>
    <row r="560" spans="11:11" ht="15.75" customHeight="1" x14ac:dyDescent="0.25">
      <c r="K560" s="62"/>
    </row>
    <row r="561" spans="11:11" ht="15.75" customHeight="1" x14ac:dyDescent="0.25">
      <c r="K561" s="62"/>
    </row>
    <row r="562" spans="11:11" ht="15.75" customHeight="1" x14ac:dyDescent="0.25">
      <c r="K562" s="62"/>
    </row>
    <row r="563" spans="11:11" ht="15.75" customHeight="1" x14ac:dyDescent="0.25">
      <c r="K563" s="62"/>
    </row>
    <row r="564" spans="11:11" ht="15.75" customHeight="1" x14ac:dyDescent="0.25">
      <c r="K564" s="62"/>
    </row>
    <row r="565" spans="11:11" ht="15.75" customHeight="1" x14ac:dyDescent="0.25">
      <c r="K565" s="62"/>
    </row>
    <row r="566" spans="11:11" ht="15.75" customHeight="1" x14ac:dyDescent="0.25">
      <c r="K566" s="62"/>
    </row>
    <row r="567" spans="11:11" ht="15.75" customHeight="1" x14ac:dyDescent="0.25">
      <c r="K567" s="62"/>
    </row>
    <row r="568" spans="11:11" ht="15.75" customHeight="1" x14ac:dyDescent="0.25">
      <c r="K568" s="62"/>
    </row>
    <row r="569" spans="11:11" ht="15.75" customHeight="1" x14ac:dyDescent="0.25">
      <c r="K569" s="62"/>
    </row>
    <row r="570" spans="11:11" ht="15.75" customHeight="1" x14ac:dyDescent="0.25">
      <c r="K570" s="62"/>
    </row>
    <row r="571" spans="11:11" ht="15.75" customHeight="1" x14ac:dyDescent="0.25">
      <c r="K571" s="62"/>
    </row>
    <row r="572" spans="11:11" ht="15.75" customHeight="1" x14ac:dyDescent="0.25">
      <c r="K572" s="62"/>
    </row>
    <row r="573" spans="11:11" ht="15.75" customHeight="1" x14ac:dyDescent="0.25">
      <c r="K573" s="62"/>
    </row>
    <row r="574" spans="11:11" ht="15.75" customHeight="1" x14ac:dyDescent="0.25">
      <c r="K574" s="62"/>
    </row>
    <row r="575" spans="11:11" ht="15.75" customHeight="1" x14ac:dyDescent="0.25">
      <c r="K575" s="62"/>
    </row>
    <row r="576" spans="11:11" ht="15.75" customHeight="1" x14ac:dyDescent="0.25">
      <c r="K576" s="62"/>
    </row>
    <row r="577" spans="11:11" ht="15.75" customHeight="1" x14ac:dyDescent="0.25">
      <c r="K577" s="62"/>
    </row>
    <row r="578" spans="11:11" ht="15.75" customHeight="1" x14ac:dyDescent="0.25">
      <c r="K578" s="62"/>
    </row>
    <row r="579" spans="11:11" ht="15.75" customHeight="1" x14ac:dyDescent="0.25">
      <c r="K579" s="62"/>
    </row>
    <row r="580" spans="11:11" ht="15.75" customHeight="1" x14ac:dyDescent="0.25">
      <c r="K580" s="62"/>
    </row>
    <row r="581" spans="11:11" ht="15.75" customHeight="1" x14ac:dyDescent="0.25">
      <c r="K581" s="62"/>
    </row>
    <row r="582" spans="11:11" ht="15.75" customHeight="1" x14ac:dyDescent="0.25">
      <c r="K582" s="62"/>
    </row>
    <row r="583" spans="11:11" ht="15.75" customHeight="1" x14ac:dyDescent="0.25">
      <c r="K583" s="62"/>
    </row>
    <row r="584" spans="11:11" ht="15.75" customHeight="1" x14ac:dyDescent="0.25">
      <c r="K584" s="62"/>
    </row>
    <row r="585" spans="11:11" ht="15.75" customHeight="1" x14ac:dyDescent="0.25">
      <c r="K585" s="62"/>
    </row>
    <row r="586" spans="11:11" ht="15.75" customHeight="1" x14ac:dyDescent="0.25">
      <c r="K586" s="62"/>
    </row>
    <row r="587" spans="11:11" ht="15.75" customHeight="1" x14ac:dyDescent="0.25">
      <c r="K587" s="62"/>
    </row>
    <row r="588" spans="11:11" ht="15.75" customHeight="1" x14ac:dyDescent="0.25">
      <c r="K588" s="62"/>
    </row>
    <row r="589" spans="11:11" ht="15.75" customHeight="1" x14ac:dyDescent="0.25">
      <c r="K589" s="62"/>
    </row>
    <row r="590" spans="11:11" ht="15.75" customHeight="1" x14ac:dyDescent="0.25">
      <c r="K590" s="62"/>
    </row>
    <row r="591" spans="11:11" ht="15.75" customHeight="1" x14ac:dyDescent="0.25">
      <c r="K591" s="62"/>
    </row>
    <row r="592" spans="11:11" ht="15.75" customHeight="1" x14ac:dyDescent="0.25">
      <c r="K592" s="62"/>
    </row>
    <row r="593" spans="11:11" ht="15.75" customHeight="1" x14ac:dyDescent="0.25">
      <c r="K593" s="62"/>
    </row>
    <row r="594" spans="11:11" ht="15.75" customHeight="1" x14ac:dyDescent="0.25">
      <c r="K594" s="62"/>
    </row>
    <row r="595" spans="11:11" ht="15.75" customHeight="1" x14ac:dyDescent="0.25">
      <c r="K595" s="62"/>
    </row>
    <row r="596" spans="11:11" ht="15.75" customHeight="1" x14ac:dyDescent="0.25">
      <c r="K596" s="62"/>
    </row>
    <row r="597" spans="11:11" ht="15.75" customHeight="1" x14ac:dyDescent="0.25">
      <c r="K597" s="62"/>
    </row>
    <row r="598" spans="11:11" ht="15.75" customHeight="1" x14ac:dyDescent="0.25">
      <c r="K598" s="62"/>
    </row>
    <row r="599" spans="11:11" ht="15.75" customHeight="1" x14ac:dyDescent="0.25">
      <c r="K599" s="62"/>
    </row>
    <row r="600" spans="11:11" ht="15.75" customHeight="1" x14ac:dyDescent="0.25">
      <c r="K600" s="62"/>
    </row>
    <row r="601" spans="11:11" ht="15.75" customHeight="1" x14ac:dyDescent="0.25">
      <c r="K601" s="62"/>
    </row>
    <row r="602" spans="11:11" ht="15.75" customHeight="1" x14ac:dyDescent="0.25">
      <c r="K602" s="62"/>
    </row>
    <row r="603" spans="11:11" ht="15.75" customHeight="1" x14ac:dyDescent="0.25">
      <c r="K603" s="62"/>
    </row>
    <row r="604" spans="11:11" ht="15.75" customHeight="1" x14ac:dyDescent="0.25">
      <c r="K604" s="62"/>
    </row>
    <row r="605" spans="11:11" ht="15.75" customHeight="1" x14ac:dyDescent="0.25">
      <c r="K605" s="62"/>
    </row>
    <row r="606" spans="11:11" ht="15.75" customHeight="1" x14ac:dyDescent="0.25">
      <c r="K606" s="62"/>
    </row>
    <row r="607" spans="11:11" ht="15.75" customHeight="1" x14ac:dyDescent="0.25">
      <c r="K607" s="62"/>
    </row>
    <row r="608" spans="11:11" ht="15.75" customHeight="1" x14ac:dyDescent="0.25">
      <c r="K608" s="62"/>
    </row>
    <row r="609" spans="11:11" ht="15.75" customHeight="1" x14ac:dyDescent="0.25">
      <c r="K609" s="62"/>
    </row>
    <row r="610" spans="11:11" ht="15.75" customHeight="1" x14ac:dyDescent="0.25">
      <c r="K610" s="62"/>
    </row>
    <row r="611" spans="11:11" ht="15.75" customHeight="1" x14ac:dyDescent="0.25">
      <c r="K611" s="62"/>
    </row>
    <row r="612" spans="11:11" ht="15.75" customHeight="1" x14ac:dyDescent="0.25">
      <c r="K612" s="62"/>
    </row>
    <row r="613" spans="11:11" ht="15.75" customHeight="1" x14ac:dyDescent="0.25">
      <c r="K613" s="62"/>
    </row>
    <row r="614" spans="11:11" ht="15.75" customHeight="1" x14ac:dyDescent="0.25">
      <c r="K614" s="62"/>
    </row>
    <row r="615" spans="11:11" ht="15.75" customHeight="1" x14ac:dyDescent="0.25">
      <c r="K615" s="62"/>
    </row>
    <row r="616" spans="11:11" ht="15.75" customHeight="1" x14ac:dyDescent="0.25">
      <c r="K616" s="62"/>
    </row>
    <row r="617" spans="11:11" ht="15.75" customHeight="1" x14ac:dyDescent="0.25">
      <c r="K617" s="62"/>
    </row>
    <row r="618" spans="11:11" ht="15.75" customHeight="1" x14ac:dyDescent="0.25">
      <c r="K618" s="62"/>
    </row>
    <row r="619" spans="11:11" ht="15.75" customHeight="1" x14ac:dyDescent="0.25">
      <c r="K619" s="62"/>
    </row>
    <row r="620" spans="11:11" ht="15.75" customHeight="1" x14ac:dyDescent="0.25">
      <c r="K620" s="62"/>
    </row>
    <row r="621" spans="11:11" ht="15.75" customHeight="1" x14ac:dyDescent="0.25">
      <c r="K621" s="62"/>
    </row>
    <row r="622" spans="11:11" ht="15.75" customHeight="1" x14ac:dyDescent="0.25">
      <c r="K622" s="62"/>
    </row>
    <row r="623" spans="11:11" ht="15.75" customHeight="1" x14ac:dyDescent="0.25">
      <c r="K623" s="62"/>
    </row>
    <row r="624" spans="11:11" ht="15.75" customHeight="1" x14ac:dyDescent="0.25">
      <c r="K624" s="62"/>
    </row>
    <row r="625" spans="11:11" ht="15.75" customHeight="1" x14ac:dyDescent="0.25">
      <c r="K625" s="62"/>
    </row>
    <row r="626" spans="11:11" ht="15.75" customHeight="1" x14ac:dyDescent="0.25">
      <c r="K626" s="62"/>
    </row>
    <row r="627" spans="11:11" ht="15.75" customHeight="1" x14ac:dyDescent="0.25">
      <c r="K627" s="62"/>
    </row>
    <row r="628" spans="11:11" ht="15.75" customHeight="1" x14ac:dyDescent="0.25">
      <c r="K628" s="62"/>
    </row>
    <row r="629" spans="11:11" ht="15.75" customHeight="1" x14ac:dyDescent="0.25">
      <c r="K629" s="62"/>
    </row>
    <row r="630" spans="11:11" ht="15.75" customHeight="1" x14ac:dyDescent="0.25">
      <c r="K630" s="62"/>
    </row>
    <row r="631" spans="11:11" ht="15.75" customHeight="1" x14ac:dyDescent="0.25">
      <c r="K631" s="62"/>
    </row>
    <row r="632" spans="11:11" ht="15.75" customHeight="1" x14ac:dyDescent="0.25">
      <c r="K632" s="62"/>
    </row>
    <row r="633" spans="11:11" ht="15.75" customHeight="1" x14ac:dyDescent="0.25">
      <c r="K633" s="62"/>
    </row>
    <row r="634" spans="11:11" ht="15.75" customHeight="1" x14ac:dyDescent="0.25">
      <c r="K634" s="62"/>
    </row>
    <row r="635" spans="11:11" ht="15.75" customHeight="1" x14ac:dyDescent="0.25">
      <c r="K635" s="62"/>
    </row>
    <row r="636" spans="11:11" ht="15.75" customHeight="1" x14ac:dyDescent="0.25">
      <c r="K636" s="62"/>
    </row>
    <row r="637" spans="11:11" ht="15.75" customHeight="1" x14ac:dyDescent="0.25">
      <c r="K637" s="62"/>
    </row>
    <row r="638" spans="11:11" ht="15.75" customHeight="1" x14ac:dyDescent="0.25">
      <c r="K638" s="62"/>
    </row>
    <row r="639" spans="11:11" ht="15.75" customHeight="1" x14ac:dyDescent="0.25">
      <c r="K639" s="62"/>
    </row>
    <row r="640" spans="11:11" ht="15.75" customHeight="1" x14ac:dyDescent="0.25">
      <c r="K640" s="62"/>
    </row>
    <row r="641" spans="11:11" ht="15.75" customHeight="1" x14ac:dyDescent="0.25">
      <c r="K641" s="62"/>
    </row>
    <row r="642" spans="11:11" ht="15.75" customHeight="1" x14ac:dyDescent="0.25">
      <c r="K642" s="62"/>
    </row>
    <row r="643" spans="11:11" ht="15.75" customHeight="1" x14ac:dyDescent="0.25">
      <c r="K643" s="62"/>
    </row>
    <row r="644" spans="11:11" ht="15.75" customHeight="1" x14ac:dyDescent="0.25">
      <c r="K644" s="62"/>
    </row>
    <row r="645" spans="11:11" ht="15.75" customHeight="1" x14ac:dyDescent="0.25">
      <c r="K645" s="62"/>
    </row>
    <row r="646" spans="11:11" ht="15.75" customHeight="1" x14ac:dyDescent="0.25">
      <c r="K646" s="62"/>
    </row>
    <row r="647" spans="11:11" ht="15.75" customHeight="1" x14ac:dyDescent="0.25">
      <c r="K647" s="62"/>
    </row>
    <row r="648" spans="11:11" ht="15.75" customHeight="1" x14ac:dyDescent="0.25">
      <c r="K648" s="62"/>
    </row>
    <row r="649" spans="11:11" ht="15.75" customHeight="1" x14ac:dyDescent="0.25">
      <c r="K649" s="62"/>
    </row>
    <row r="650" spans="11:11" ht="15.75" customHeight="1" x14ac:dyDescent="0.25">
      <c r="K650" s="62"/>
    </row>
    <row r="651" spans="11:11" ht="15.75" customHeight="1" x14ac:dyDescent="0.25">
      <c r="K651" s="62"/>
    </row>
    <row r="652" spans="11:11" ht="15.75" customHeight="1" x14ac:dyDescent="0.25">
      <c r="K652" s="62"/>
    </row>
    <row r="653" spans="11:11" ht="15.75" customHeight="1" x14ac:dyDescent="0.25">
      <c r="K653" s="62"/>
    </row>
    <row r="654" spans="11:11" ht="15.75" customHeight="1" x14ac:dyDescent="0.25">
      <c r="K654" s="62"/>
    </row>
    <row r="655" spans="11:11" ht="15.75" customHeight="1" x14ac:dyDescent="0.25">
      <c r="K655" s="62"/>
    </row>
    <row r="656" spans="11:11" ht="15.75" customHeight="1" x14ac:dyDescent="0.25">
      <c r="K656" s="62"/>
    </row>
    <row r="657" spans="11:11" ht="15.75" customHeight="1" x14ac:dyDescent="0.25">
      <c r="K657" s="62"/>
    </row>
    <row r="658" spans="11:11" ht="15.75" customHeight="1" x14ac:dyDescent="0.25">
      <c r="K658" s="62"/>
    </row>
    <row r="659" spans="11:11" ht="15.75" customHeight="1" x14ac:dyDescent="0.25">
      <c r="K659" s="62"/>
    </row>
    <row r="660" spans="11:11" ht="15.75" customHeight="1" x14ac:dyDescent="0.25">
      <c r="K660" s="62"/>
    </row>
    <row r="661" spans="11:11" ht="15.75" customHeight="1" x14ac:dyDescent="0.25">
      <c r="K661" s="62"/>
    </row>
    <row r="662" spans="11:11" ht="15.75" customHeight="1" x14ac:dyDescent="0.25">
      <c r="K662" s="62"/>
    </row>
    <row r="663" spans="11:11" ht="15.75" customHeight="1" x14ac:dyDescent="0.25">
      <c r="K663" s="62"/>
    </row>
    <row r="664" spans="11:11" ht="15.75" customHeight="1" x14ac:dyDescent="0.25">
      <c r="K664" s="62"/>
    </row>
    <row r="665" spans="11:11" ht="15.75" customHeight="1" x14ac:dyDescent="0.25">
      <c r="K665" s="62"/>
    </row>
    <row r="666" spans="11:11" ht="15.75" customHeight="1" x14ac:dyDescent="0.25">
      <c r="K666" s="62"/>
    </row>
    <row r="667" spans="11:11" ht="15.75" customHeight="1" x14ac:dyDescent="0.25">
      <c r="K667" s="62"/>
    </row>
    <row r="668" spans="11:11" ht="15.75" customHeight="1" x14ac:dyDescent="0.25">
      <c r="K668" s="62"/>
    </row>
    <row r="669" spans="11:11" ht="15.75" customHeight="1" x14ac:dyDescent="0.25">
      <c r="K669" s="62"/>
    </row>
    <row r="670" spans="11:11" ht="15.75" customHeight="1" x14ac:dyDescent="0.25">
      <c r="K670" s="62"/>
    </row>
    <row r="671" spans="11:11" ht="15.75" customHeight="1" x14ac:dyDescent="0.25">
      <c r="K671" s="62"/>
    </row>
    <row r="672" spans="11:11" ht="15.75" customHeight="1" x14ac:dyDescent="0.25">
      <c r="K672" s="62"/>
    </row>
    <row r="673" spans="11:11" ht="15.75" customHeight="1" x14ac:dyDescent="0.25">
      <c r="K673" s="62"/>
    </row>
    <row r="674" spans="11:11" ht="15.75" customHeight="1" x14ac:dyDescent="0.25">
      <c r="K674" s="62"/>
    </row>
    <row r="675" spans="11:11" ht="15.75" customHeight="1" x14ac:dyDescent="0.25">
      <c r="K675" s="62"/>
    </row>
    <row r="676" spans="11:11" ht="15.75" customHeight="1" x14ac:dyDescent="0.25">
      <c r="K676" s="62"/>
    </row>
    <row r="677" spans="11:11" ht="15.75" customHeight="1" x14ac:dyDescent="0.25">
      <c r="K677" s="62"/>
    </row>
    <row r="678" spans="11:11" ht="15.75" customHeight="1" x14ac:dyDescent="0.25">
      <c r="K678" s="62"/>
    </row>
    <row r="679" spans="11:11" ht="15.75" customHeight="1" x14ac:dyDescent="0.25">
      <c r="K679" s="62"/>
    </row>
    <row r="680" spans="11:11" ht="15.75" customHeight="1" x14ac:dyDescent="0.25">
      <c r="K680" s="62"/>
    </row>
    <row r="681" spans="11:11" ht="15.75" customHeight="1" x14ac:dyDescent="0.25">
      <c r="K681" s="62"/>
    </row>
    <row r="682" spans="11:11" ht="15.75" customHeight="1" x14ac:dyDescent="0.25">
      <c r="K682" s="62"/>
    </row>
    <row r="683" spans="11:11" ht="15.75" customHeight="1" x14ac:dyDescent="0.25">
      <c r="K683" s="62"/>
    </row>
    <row r="684" spans="11:11" ht="15.75" customHeight="1" x14ac:dyDescent="0.25">
      <c r="K684" s="62"/>
    </row>
    <row r="685" spans="11:11" ht="15.75" customHeight="1" x14ac:dyDescent="0.25">
      <c r="K685" s="62"/>
    </row>
    <row r="686" spans="11:11" ht="15.75" customHeight="1" x14ac:dyDescent="0.25">
      <c r="K686" s="62"/>
    </row>
    <row r="687" spans="11:11" ht="15.75" customHeight="1" x14ac:dyDescent="0.25">
      <c r="K687" s="62"/>
    </row>
    <row r="688" spans="11:11" ht="15.75" customHeight="1" x14ac:dyDescent="0.25">
      <c r="K688" s="62"/>
    </row>
    <row r="689" spans="11:11" ht="15.75" customHeight="1" x14ac:dyDescent="0.25">
      <c r="K689" s="62"/>
    </row>
    <row r="690" spans="11:11" ht="15.75" customHeight="1" x14ac:dyDescent="0.25">
      <c r="K690" s="62"/>
    </row>
    <row r="691" spans="11:11" ht="15.75" customHeight="1" x14ac:dyDescent="0.25">
      <c r="K691" s="62"/>
    </row>
    <row r="692" spans="11:11" ht="15.75" customHeight="1" x14ac:dyDescent="0.25">
      <c r="K692" s="62"/>
    </row>
    <row r="693" spans="11:11" ht="15.75" customHeight="1" x14ac:dyDescent="0.25">
      <c r="K693" s="62"/>
    </row>
    <row r="694" spans="11:11" ht="15.75" customHeight="1" x14ac:dyDescent="0.25">
      <c r="K694" s="62"/>
    </row>
    <row r="695" spans="11:11" ht="15.75" customHeight="1" x14ac:dyDescent="0.25">
      <c r="K695" s="62"/>
    </row>
    <row r="696" spans="11:11" ht="15.75" customHeight="1" x14ac:dyDescent="0.25">
      <c r="K696" s="62"/>
    </row>
    <row r="697" spans="11:11" ht="15.75" customHeight="1" x14ac:dyDescent="0.25">
      <c r="K697" s="62"/>
    </row>
    <row r="698" spans="11:11" ht="15.75" customHeight="1" x14ac:dyDescent="0.25">
      <c r="K698" s="62"/>
    </row>
    <row r="699" spans="11:11" ht="15.75" customHeight="1" x14ac:dyDescent="0.25">
      <c r="K699" s="62"/>
    </row>
    <row r="700" spans="11:11" ht="15.75" customHeight="1" x14ac:dyDescent="0.25">
      <c r="K700" s="62"/>
    </row>
    <row r="701" spans="11:11" ht="15.75" customHeight="1" x14ac:dyDescent="0.25">
      <c r="K701" s="62"/>
    </row>
    <row r="702" spans="11:11" ht="15.75" customHeight="1" x14ac:dyDescent="0.25">
      <c r="K702" s="62"/>
    </row>
    <row r="703" spans="11:11" ht="15.75" customHeight="1" x14ac:dyDescent="0.25">
      <c r="K703" s="62"/>
    </row>
    <row r="704" spans="11:11" ht="15.75" customHeight="1" x14ac:dyDescent="0.25">
      <c r="K704" s="62"/>
    </row>
    <row r="705" spans="11:11" ht="15.75" customHeight="1" x14ac:dyDescent="0.25">
      <c r="K705" s="62"/>
    </row>
    <row r="706" spans="11:11" ht="15.75" customHeight="1" x14ac:dyDescent="0.25">
      <c r="K706" s="62"/>
    </row>
    <row r="707" spans="11:11" ht="15.75" customHeight="1" x14ac:dyDescent="0.25">
      <c r="K707" s="62"/>
    </row>
    <row r="708" spans="11:11" ht="15.75" customHeight="1" x14ac:dyDescent="0.25">
      <c r="K708" s="62"/>
    </row>
    <row r="709" spans="11:11" ht="15.75" customHeight="1" x14ac:dyDescent="0.25">
      <c r="K709" s="62"/>
    </row>
    <row r="710" spans="11:11" ht="15.75" customHeight="1" x14ac:dyDescent="0.25">
      <c r="K710" s="62"/>
    </row>
    <row r="711" spans="11:11" ht="15.75" customHeight="1" x14ac:dyDescent="0.25">
      <c r="K711" s="62"/>
    </row>
    <row r="712" spans="11:11" ht="15.75" customHeight="1" x14ac:dyDescent="0.25">
      <c r="K712" s="62"/>
    </row>
    <row r="713" spans="11:11" ht="15.75" customHeight="1" x14ac:dyDescent="0.25">
      <c r="K713" s="62"/>
    </row>
    <row r="714" spans="11:11" ht="15.75" customHeight="1" x14ac:dyDescent="0.25">
      <c r="K714" s="62"/>
    </row>
    <row r="715" spans="11:11" ht="15.75" customHeight="1" x14ac:dyDescent="0.25">
      <c r="K715" s="62"/>
    </row>
    <row r="716" spans="11:11" ht="15.75" customHeight="1" x14ac:dyDescent="0.25">
      <c r="K716" s="62"/>
    </row>
    <row r="717" spans="11:11" ht="15.75" customHeight="1" x14ac:dyDescent="0.25">
      <c r="K717" s="62"/>
    </row>
    <row r="718" spans="11:11" ht="15.75" customHeight="1" x14ac:dyDescent="0.25">
      <c r="K718" s="62"/>
    </row>
    <row r="719" spans="11:11" ht="15.75" customHeight="1" x14ac:dyDescent="0.25">
      <c r="K719" s="62"/>
    </row>
    <row r="720" spans="11:11" ht="15.75" customHeight="1" x14ac:dyDescent="0.25">
      <c r="K720" s="62"/>
    </row>
    <row r="721" spans="11:11" ht="15.75" customHeight="1" x14ac:dyDescent="0.25">
      <c r="K721" s="62"/>
    </row>
    <row r="722" spans="11:11" ht="15.75" customHeight="1" x14ac:dyDescent="0.25">
      <c r="K722" s="62"/>
    </row>
    <row r="723" spans="11:11" ht="15.75" customHeight="1" x14ac:dyDescent="0.25">
      <c r="K723" s="62"/>
    </row>
    <row r="724" spans="11:11" ht="15.75" customHeight="1" x14ac:dyDescent="0.25">
      <c r="K724" s="62"/>
    </row>
    <row r="725" spans="11:11" ht="15.75" customHeight="1" x14ac:dyDescent="0.25">
      <c r="K725" s="62"/>
    </row>
    <row r="726" spans="11:11" ht="15.75" customHeight="1" x14ac:dyDescent="0.25">
      <c r="K726" s="62"/>
    </row>
    <row r="727" spans="11:11" ht="15.75" customHeight="1" x14ac:dyDescent="0.25">
      <c r="K727" s="62"/>
    </row>
    <row r="728" spans="11:11" ht="15.75" customHeight="1" x14ac:dyDescent="0.25">
      <c r="K728" s="62"/>
    </row>
    <row r="729" spans="11:11" ht="15.75" customHeight="1" x14ac:dyDescent="0.25">
      <c r="K729" s="62"/>
    </row>
    <row r="730" spans="11:11" ht="15.75" customHeight="1" x14ac:dyDescent="0.25">
      <c r="K730" s="62"/>
    </row>
    <row r="731" spans="11:11" ht="15.75" customHeight="1" x14ac:dyDescent="0.25">
      <c r="K731" s="62"/>
    </row>
    <row r="732" spans="11:11" ht="15.75" customHeight="1" x14ac:dyDescent="0.25">
      <c r="K732" s="62"/>
    </row>
    <row r="733" spans="11:11" ht="15.75" customHeight="1" x14ac:dyDescent="0.25">
      <c r="K733" s="62"/>
    </row>
    <row r="734" spans="11:11" ht="15.75" customHeight="1" x14ac:dyDescent="0.25">
      <c r="K734" s="62"/>
    </row>
    <row r="735" spans="11:11" ht="15.75" customHeight="1" x14ac:dyDescent="0.25">
      <c r="K735" s="62"/>
    </row>
    <row r="736" spans="11:11" ht="15.75" customHeight="1" x14ac:dyDescent="0.25">
      <c r="K736" s="62"/>
    </row>
    <row r="737" spans="11:11" ht="15.75" customHeight="1" x14ac:dyDescent="0.25">
      <c r="K737" s="62"/>
    </row>
    <row r="738" spans="11:11" ht="15.75" customHeight="1" x14ac:dyDescent="0.25">
      <c r="K738" s="62"/>
    </row>
    <row r="739" spans="11:11" ht="15.75" customHeight="1" x14ac:dyDescent="0.25">
      <c r="K739" s="62"/>
    </row>
    <row r="740" spans="11:11" ht="15.75" customHeight="1" x14ac:dyDescent="0.25">
      <c r="K740" s="62"/>
    </row>
    <row r="741" spans="11:11" ht="15.75" customHeight="1" x14ac:dyDescent="0.25">
      <c r="K741" s="62"/>
    </row>
    <row r="742" spans="11:11" ht="15.75" customHeight="1" x14ac:dyDescent="0.25">
      <c r="K742" s="62"/>
    </row>
    <row r="743" spans="11:11" ht="15.75" customHeight="1" x14ac:dyDescent="0.25">
      <c r="K743" s="62"/>
    </row>
    <row r="744" spans="11:11" ht="15.75" customHeight="1" x14ac:dyDescent="0.25">
      <c r="K744" s="62"/>
    </row>
    <row r="745" spans="11:11" ht="15.75" customHeight="1" x14ac:dyDescent="0.25">
      <c r="K745" s="62"/>
    </row>
    <row r="746" spans="11:11" ht="15.75" customHeight="1" x14ac:dyDescent="0.25">
      <c r="K746" s="62"/>
    </row>
    <row r="747" spans="11:11" ht="15.75" customHeight="1" x14ac:dyDescent="0.25">
      <c r="K747" s="62"/>
    </row>
    <row r="748" spans="11:11" ht="15.75" customHeight="1" x14ac:dyDescent="0.25">
      <c r="K748" s="62"/>
    </row>
    <row r="749" spans="11:11" ht="15.75" customHeight="1" x14ac:dyDescent="0.25">
      <c r="K749" s="62"/>
    </row>
    <row r="750" spans="11:11" ht="15.75" customHeight="1" x14ac:dyDescent="0.25">
      <c r="K750" s="62"/>
    </row>
    <row r="751" spans="11:11" ht="15.75" customHeight="1" x14ac:dyDescent="0.25">
      <c r="K751" s="62"/>
    </row>
    <row r="752" spans="11:11" ht="15.75" customHeight="1" x14ac:dyDescent="0.25">
      <c r="K752" s="62"/>
    </row>
    <row r="753" spans="11:11" ht="15.75" customHeight="1" x14ac:dyDescent="0.25">
      <c r="K753" s="62"/>
    </row>
    <row r="754" spans="11:11" ht="15.75" customHeight="1" x14ac:dyDescent="0.25">
      <c r="K754" s="62"/>
    </row>
    <row r="755" spans="11:11" ht="15.75" customHeight="1" x14ac:dyDescent="0.25">
      <c r="K755" s="62"/>
    </row>
    <row r="756" spans="11:11" ht="15.75" customHeight="1" x14ac:dyDescent="0.25">
      <c r="K756" s="62"/>
    </row>
    <row r="757" spans="11:11" ht="15.75" customHeight="1" x14ac:dyDescent="0.25">
      <c r="K757" s="62"/>
    </row>
    <row r="758" spans="11:11" ht="15.75" customHeight="1" x14ac:dyDescent="0.25">
      <c r="K758" s="62"/>
    </row>
    <row r="759" spans="11:11" ht="15.75" customHeight="1" x14ac:dyDescent="0.25">
      <c r="K759" s="62"/>
    </row>
    <row r="760" spans="11:11" ht="15.75" customHeight="1" x14ac:dyDescent="0.25">
      <c r="K760" s="62"/>
    </row>
    <row r="761" spans="11:11" ht="15.75" customHeight="1" x14ac:dyDescent="0.25">
      <c r="K761" s="62"/>
    </row>
    <row r="762" spans="11:11" ht="15.75" customHeight="1" x14ac:dyDescent="0.25">
      <c r="K762" s="62"/>
    </row>
    <row r="763" spans="11:11" ht="15.75" customHeight="1" x14ac:dyDescent="0.25">
      <c r="K763" s="62"/>
    </row>
    <row r="764" spans="11:11" ht="15.75" customHeight="1" x14ac:dyDescent="0.25">
      <c r="K764" s="62"/>
    </row>
    <row r="765" spans="11:11" ht="15.75" customHeight="1" x14ac:dyDescent="0.25">
      <c r="K765" s="62"/>
    </row>
    <row r="766" spans="11:11" ht="15.75" customHeight="1" x14ac:dyDescent="0.25">
      <c r="K766" s="62"/>
    </row>
    <row r="767" spans="11:11" ht="15.75" customHeight="1" x14ac:dyDescent="0.25">
      <c r="K767" s="62"/>
    </row>
    <row r="768" spans="11:11" ht="15.75" customHeight="1" x14ac:dyDescent="0.25">
      <c r="K768" s="62"/>
    </row>
    <row r="769" spans="11:11" ht="15.75" customHeight="1" x14ac:dyDescent="0.25">
      <c r="K769" s="62"/>
    </row>
    <row r="770" spans="11:11" ht="15.75" customHeight="1" x14ac:dyDescent="0.25">
      <c r="K770" s="62"/>
    </row>
    <row r="771" spans="11:11" ht="15.75" customHeight="1" x14ac:dyDescent="0.25">
      <c r="K771" s="62"/>
    </row>
    <row r="772" spans="11:11" ht="15.75" customHeight="1" x14ac:dyDescent="0.25">
      <c r="K772" s="62"/>
    </row>
    <row r="773" spans="11:11" ht="15.75" customHeight="1" x14ac:dyDescent="0.25">
      <c r="K773" s="62"/>
    </row>
    <row r="774" spans="11:11" ht="15.75" customHeight="1" x14ac:dyDescent="0.25">
      <c r="K774" s="62"/>
    </row>
    <row r="775" spans="11:11" ht="15.75" customHeight="1" x14ac:dyDescent="0.25">
      <c r="K775" s="62"/>
    </row>
    <row r="776" spans="11:11" ht="15.75" customHeight="1" x14ac:dyDescent="0.25">
      <c r="K776" s="62"/>
    </row>
    <row r="777" spans="11:11" ht="15.75" customHeight="1" x14ac:dyDescent="0.25">
      <c r="K777" s="62"/>
    </row>
    <row r="778" spans="11:11" ht="15.75" customHeight="1" x14ac:dyDescent="0.25">
      <c r="K778" s="62"/>
    </row>
    <row r="779" spans="11:11" ht="15.75" customHeight="1" x14ac:dyDescent="0.25">
      <c r="K779" s="62"/>
    </row>
    <row r="780" spans="11:11" ht="15.75" customHeight="1" x14ac:dyDescent="0.25">
      <c r="K780" s="62"/>
    </row>
    <row r="781" spans="11:11" ht="15.75" customHeight="1" x14ac:dyDescent="0.25">
      <c r="K781" s="62"/>
    </row>
    <row r="782" spans="11:11" ht="15.75" customHeight="1" x14ac:dyDescent="0.25">
      <c r="K782" s="62"/>
    </row>
    <row r="783" spans="11:11" ht="15.75" customHeight="1" x14ac:dyDescent="0.25">
      <c r="K783" s="62"/>
    </row>
    <row r="784" spans="11:11" ht="15.75" customHeight="1" x14ac:dyDescent="0.25">
      <c r="K784" s="62"/>
    </row>
    <row r="785" spans="11:11" ht="15.75" customHeight="1" x14ac:dyDescent="0.25">
      <c r="K785" s="62"/>
    </row>
    <row r="786" spans="11:11" ht="15.75" customHeight="1" x14ac:dyDescent="0.25">
      <c r="K786" s="62"/>
    </row>
    <row r="787" spans="11:11" ht="15.75" customHeight="1" x14ac:dyDescent="0.25">
      <c r="K787" s="62"/>
    </row>
    <row r="788" spans="11:11" ht="15.75" customHeight="1" x14ac:dyDescent="0.25">
      <c r="K788" s="62"/>
    </row>
    <row r="789" spans="11:11" ht="15.75" customHeight="1" x14ac:dyDescent="0.25">
      <c r="K789" s="62"/>
    </row>
    <row r="790" spans="11:11" ht="15.75" customHeight="1" x14ac:dyDescent="0.25">
      <c r="K790" s="62"/>
    </row>
    <row r="791" spans="11:11" ht="15.75" customHeight="1" x14ac:dyDescent="0.25">
      <c r="K791" s="62"/>
    </row>
    <row r="792" spans="11:11" ht="15.75" customHeight="1" x14ac:dyDescent="0.25">
      <c r="K792" s="62"/>
    </row>
    <row r="793" spans="11:11" ht="15.75" customHeight="1" x14ac:dyDescent="0.25">
      <c r="K793" s="62"/>
    </row>
    <row r="794" spans="11:11" ht="15.75" customHeight="1" x14ac:dyDescent="0.25">
      <c r="K794" s="62"/>
    </row>
    <row r="795" spans="11:11" ht="15.75" customHeight="1" x14ac:dyDescent="0.25">
      <c r="K795" s="62"/>
    </row>
    <row r="796" spans="11:11" ht="15.75" customHeight="1" x14ac:dyDescent="0.25">
      <c r="K796" s="62"/>
    </row>
    <row r="797" spans="11:11" ht="15.75" customHeight="1" x14ac:dyDescent="0.25">
      <c r="K797" s="62"/>
    </row>
    <row r="798" spans="11:11" ht="15.75" customHeight="1" x14ac:dyDescent="0.25">
      <c r="K798" s="62"/>
    </row>
    <row r="799" spans="11:11" ht="15.75" customHeight="1" x14ac:dyDescent="0.25">
      <c r="K799" s="62"/>
    </row>
    <row r="800" spans="11:11" ht="15.75" customHeight="1" x14ac:dyDescent="0.25">
      <c r="K800" s="62"/>
    </row>
    <row r="801" spans="11:11" ht="15.75" customHeight="1" x14ac:dyDescent="0.25">
      <c r="K801" s="62"/>
    </row>
    <row r="802" spans="11:11" ht="15.75" customHeight="1" x14ac:dyDescent="0.25">
      <c r="K802" s="62"/>
    </row>
    <row r="803" spans="11:11" ht="15.75" customHeight="1" x14ac:dyDescent="0.25">
      <c r="K803" s="62"/>
    </row>
    <row r="804" spans="11:11" ht="15.75" customHeight="1" x14ac:dyDescent="0.25">
      <c r="K804" s="62"/>
    </row>
    <row r="805" spans="11:11" ht="15.75" customHeight="1" x14ac:dyDescent="0.25">
      <c r="K805" s="62"/>
    </row>
    <row r="806" spans="11:11" ht="15.75" customHeight="1" x14ac:dyDescent="0.25">
      <c r="K806" s="62"/>
    </row>
    <row r="807" spans="11:11" ht="15.75" customHeight="1" x14ac:dyDescent="0.25">
      <c r="K807" s="62"/>
    </row>
    <row r="808" spans="11:11" ht="15.75" customHeight="1" x14ac:dyDescent="0.25">
      <c r="K808" s="62"/>
    </row>
    <row r="809" spans="11:11" ht="15.75" customHeight="1" x14ac:dyDescent="0.25">
      <c r="K809" s="62"/>
    </row>
    <row r="810" spans="11:11" ht="15.75" customHeight="1" x14ac:dyDescent="0.25">
      <c r="K810" s="62"/>
    </row>
    <row r="811" spans="11:11" ht="15.75" customHeight="1" x14ac:dyDescent="0.25">
      <c r="K811" s="62"/>
    </row>
    <row r="812" spans="11:11" ht="15.75" customHeight="1" x14ac:dyDescent="0.25">
      <c r="K812" s="62"/>
    </row>
    <row r="813" spans="11:11" ht="15.75" customHeight="1" x14ac:dyDescent="0.25">
      <c r="K813" s="62"/>
    </row>
    <row r="814" spans="11:11" ht="15.75" customHeight="1" x14ac:dyDescent="0.25">
      <c r="K814" s="62"/>
    </row>
    <row r="815" spans="11:11" ht="15.75" customHeight="1" x14ac:dyDescent="0.25">
      <c r="K815" s="62"/>
    </row>
    <row r="816" spans="11:11" ht="15.75" customHeight="1" x14ac:dyDescent="0.25">
      <c r="K816" s="62"/>
    </row>
    <row r="817" spans="11:11" ht="15.75" customHeight="1" x14ac:dyDescent="0.25">
      <c r="K817" s="62"/>
    </row>
    <row r="818" spans="11:11" ht="15.75" customHeight="1" x14ac:dyDescent="0.25">
      <c r="K818" s="62"/>
    </row>
    <row r="819" spans="11:11" ht="15.75" customHeight="1" x14ac:dyDescent="0.25">
      <c r="K819" s="62"/>
    </row>
    <row r="820" spans="11:11" ht="15.75" customHeight="1" x14ac:dyDescent="0.25">
      <c r="K820" s="62"/>
    </row>
    <row r="821" spans="11:11" ht="15.75" customHeight="1" x14ac:dyDescent="0.25">
      <c r="K821" s="62"/>
    </row>
    <row r="822" spans="11:11" ht="15.75" customHeight="1" x14ac:dyDescent="0.25">
      <c r="K822" s="62"/>
    </row>
    <row r="823" spans="11:11" ht="15.75" customHeight="1" x14ac:dyDescent="0.25">
      <c r="K823" s="62"/>
    </row>
    <row r="824" spans="11:11" ht="15.75" customHeight="1" x14ac:dyDescent="0.25">
      <c r="K824" s="62"/>
    </row>
    <row r="825" spans="11:11" ht="15.75" customHeight="1" x14ac:dyDescent="0.25">
      <c r="K825" s="62"/>
    </row>
    <row r="826" spans="11:11" ht="15.75" customHeight="1" x14ac:dyDescent="0.25">
      <c r="K826" s="62"/>
    </row>
    <row r="827" spans="11:11" ht="15.75" customHeight="1" x14ac:dyDescent="0.25">
      <c r="K827" s="62"/>
    </row>
    <row r="828" spans="11:11" ht="15.75" customHeight="1" x14ac:dyDescent="0.25">
      <c r="K828" s="62"/>
    </row>
    <row r="829" spans="11:11" ht="15.75" customHeight="1" x14ac:dyDescent="0.25">
      <c r="K829" s="62"/>
    </row>
    <row r="830" spans="11:11" ht="15.75" customHeight="1" x14ac:dyDescent="0.25">
      <c r="K830" s="62"/>
    </row>
    <row r="831" spans="11:11" ht="15.75" customHeight="1" x14ac:dyDescent="0.25">
      <c r="K831" s="62"/>
    </row>
    <row r="832" spans="11:11" ht="15.75" customHeight="1" x14ac:dyDescent="0.25">
      <c r="K832" s="62"/>
    </row>
    <row r="833" spans="11:11" ht="15.75" customHeight="1" x14ac:dyDescent="0.25">
      <c r="K833" s="62"/>
    </row>
    <row r="834" spans="11:11" ht="15.75" customHeight="1" x14ac:dyDescent="0.25">
      <c r="K834" s="62"/>
    </row>
    <row r="835" spans="11:11" ht="15.75" customHeight="1" x14ac:dyDescent="0.25">
      <c r="K835" s="62"/>
    </row>
    <row r="836" spans="11:11" ht="15.75" customHeight="1" x14ac:dyDescent="0.25">
      <c r="K836" s="62"/>
    </row>
    <row r="837" spans="11:11" ht="15.75" customHeight="1" x14ac:dyDescent="0.25">
      <c r="K837" s="62"/>
    </row>
    <row r="838" spans="11:11" ht="15.75" customHeight="1" x14ac:dyDescent="0.25">
      <c r="K838" s="62"/>
    </row>
    <row r="839" spans="11:11" ht="15.75" customHeight="1" x14ac:dyDescent="0.25">
      <c r="K839" s="62"/>
    </row>
    <row r="840" spans="11:11" ht="15.75" customHeight="1" x14ac:dyDescent="0.25">
      <c r="K840" s="62"/>
    </row>
    <row r="841" spans="11:11" ht="15.75" customHeight="1" x14ac:dyDescent="0.25">
      <c r="K841" s="62"/>
    </row>
    <row r="842" spans="11:11" ht="15.75" customHeight="1" x14ac:dyDescent="0.25">
      <c r="K842" s="62"/>
    </row>
    <row r="843" spans="11:11" ht="15.75" customHeight="1" x14ac:dyDescent="0.25">
      <c r="K843" s="62"/>
    </row>
    <row r="844" spans="11:11" ht="15.75" customHeight="1" x14ac:dyDescent="0.25">
      <c r="K844" s="62"/>
    </row>
    <row r="845" spans="11:11" ht="15.75" customHeight="1" x14ac:dyDescent="0.25">
      <c r="K845" s="62"/>
    </row>
    <row r="846" spans="11:11" ht="15.75" customHeight="1" x14ac:dyDescent="0.25">
      <c r="K846" s="62"/>
    </row>
    <row r="847" spans="11:11" ht="15.75" customHeight="1" x14ac:dyDescent="0.25">
      <c r="K847" s="62"/>
    </row>
    <row r="848" spans="11:11" ht="15.75" customHeight="1" x14ac:dyDescent="0.25">
      <c r="K848" s="62"/>
    </row>
    <row r="849" spans="11:11" ht="15.75" customHeight="1" x14ac:dyDescent="0.25">
      <c r="K849" s="62"/>
    </row>
    <row r="850" spans="11:11" ht="15.75" customHeight="1" x14ac:dyDescent="0.25">
      <c r="K850" s="62"/>
    </row>
    <row r="851" spans="11:11" ht="15.75" customHeight="1" x14ac:dyDescent="0.25">
      <c r="K851" s="62"/>
    </row>
    <row r="852" spans="11:11" ht="15.75" customHeight="1" x14ac:dyDescent="0.25">
      <c r="K852" s="62"/>
    </row>
    <row r="853" spans="11:11" ht="15.75" customHeight="1" x14ac:dyDescent="0.25">
      <c r="K853" s="62"/>
    </row>
    <row r="854" spans="11:11" ht="15.75" customHeight="1" x14ac:dyDescent="0.25">
      <c r="K854" s="62"/>
    </row>
    <row r="855" spans="11:11" ht="15.75" customHeight="1" x14ac:dyDescent="0.25">
      <c r="K855" s="62"/>
    </row>
    <row r="856" spans="11:11" ht="15.75" customHeight="1" x14ac:dyDescent="0.25">
      <c r="K856" s="62"/>
    </row>
    <row r="857" spans="11:11" ht="15.75" customHeight="1" x14ac:dyDescent="0.25">
      <c r="K857" s="62"/>
    </row>
    <row r="858" spans="11:11" ht="15.75" customHeight="1" x14ac:dyDescent="0.25">
      <c r="K858" s="62"/>
    </row>
    <row r="859" spans="11:11" ht="15.75" customHeight="1" x14ac:dyDescent="0.25">
      <c r="K859" s="62"/>
    </row>
    <row r="860" spans="11:11" ht="15.75" customHeight="1" x14ac:dyDescent="0.25">
      <c r="K860" s="62"/>
    </row>
    <row r="861" spans="11:11" ht="15.75" customHeight="1" x14ac:dyDescent="0.25">
      <c r="K861" s="62"/>
    </row>
    <row r="862" spans="11:11" ht="15.75" customHeight="1" x14ac:dyDescent="0.25">
      <c r="K862" s="62"/>
    </row>
    <row r="863" spans="11:11" ht="15.75" customHeight="1" x14ac:dyDescent="0.25">
      <c r="K863" s="62"/>
    </row>
    <row r="864" spans="11:11" ht="15.75" customHeight="1" x14ac:dyDescent="0.25">
      <c r="K864" s="62"/>
    </row>
    <row r="865" spans="11:11" ht="15.75" customHeight="1" x14ac:dyDescent="0.25">
      <c r="K865" s="62"/>
    </row>
    <row r="866" spans="11:11" ht="15.75" customHeight="1" x14ac:dyDescent="0.25">
      <c r="K866" s="62"/>
    </row>
    <row r="867" spans="11:11" ht="15.75" customHeight="1" x14ac:dyDescent="0.25">
      <c r="K867" s="62"/>
    </row>
    <row r="868" spans="11:11" ht="15.75" customHeight="1" x14ac:dyDescent="0.25">
      <c r="K868" s="62"/>
    </row>
    <row r="869" spans="11:11" ht="15.75" customHeight="1" x14ac:dyDescent="0.25">
      <c r="K869" s="62"/>
    </row>
    <row r="870" spans="11:11" ht="15.75" customHeight="1" x14ac:dyDescent="0.25">
      <c r="K870" s="62"/>
    </row>
    <row r="871" spans="11:11" ht="15.75" customHeight="1" x14ac:dyDescent="0.25">
      <c r="K871" s="62"/>
    </row>
    <row r="872" spans="11:11" ht="15.75" customHeight="1" x14ac:dyDescent="0.25">
      <c r="K872" s="62"/>
    </row>
    <row r="873" spans="11:11" ht="15.75" customHeight="1" x14ac:dyDescent="0.25">
      <c r="K873" s="62"/>
    </row>
    <row r="874" spans="11:11" ht="15.75" customHeight="1" x14ac:dyDescent="0.25">
      <c r="K874" s="62"/>
    </row>
    <row r="875" spans="11:11" ht="15.75" customHeight="1" x14ac:dyDescent="0.25">
      <c r="K875" s="62"/>
    </row>
    <row r="876" spans="11:11" ht="15.75" customHeight="1" x14ac:dyDescent="0.25">
      <c r="K876" s="62"/>
    </row>
    <row r="877" spans="11:11" ht="15.75" customHeight="1" x14ac:dyDescent="0.25">
      <c r="K877" s="62"/>
    </row>
    <row r="878" spans="11:11" ht="15.75" customHeight="1" x14ac:dyDescent="0.25">
      <c r="K878" s="62"/>
    </row>
    <row r="879" spans="11:11" ht="15.75" customHeight="1" x14ac:dyDescent="0.25">
      <c r="K879" s="62"/>
    </row>
    <row r="880" spans="11:11" ht="15.75" customHeight="1" x14ac:dyDescent="0.25">
      <c r="K880" s="62"/>
    </row>
    <row r="881" spans="11:11" ht="15.75" customHeight="1" x14ac:dyDescent="0.25">
      <c r="K881" s="62"/>
    </row>
    <row r="882" spans="11:11" ht="15.75" customHeight="1" x14ac:dyDescent="0.25">
      <c r="K882" s="62"/>
    </row>
    <row r="883" spans="11:11" ht="15.75" customHeight="1" x14ac:dyDescent="0.25">
      <c r="K883" s="62"/>
    </row>
    <row r="884" spans="11:11" ht="15.75" customHeight="1" x14ac:dyDescent="0.25">
      <c r="K884" s="62"/>
    </row>
    <row r="885" spans="11:11" ht="15.75" customHeight="1" x14ac:dyDescent="0.25">
      <c r="K885" s="62"/>
    </row>
    <row r="886" spans="11:11" ht="15.75" customHeight="1" x14ac:dyDescent="0.25">
      <c r="K886" s="62"/>
    </row>
    <row r="887" spans="11:11" ht="15.75" customHeight="1" x14ac:dyDescent="0.25">
      <c r="K887" s="62"/>
    </row>
    <row r="888" spans="11:11" ht="15.75" customHeight="1" x14ac:dyDescent="0.25">
      <c r="K888" s="62"/>
    </row>
    <row r="889" spans="11:11" ht="15.75" customHeight="1" x14ac:dyDescent="0.25">
      <c r="K889" s="62"/>
    </row>
    <row r="890" spans="11:11" ht="15.75" customHeight="1" x14ac:dyDescent="0.25">
      <c r="K890" s="62"/>
    </row>
    <row r="891" spans="11:11" ht="15.75" customHeight="1" x14ac:dyDescent="0.25">
      <c r="K891" s="62"/>
    </row>
    <row r="892" spans="11:11" ht="15.75" customHeight="1" x14ac:dyDescent="0.25">
      <c r="K892" s="62"/>
    </row>
    <row r="893" spans="11:11" ht="15.75" customHeight="1" x14ac:dyDescent="0.25">
      <c r="K893" s="62"/>
    </row>
    <row r="894" spans="11:11" ht="15.75" customHeight="1" x14ac:dyDescent="0.25">
      <c r="K894" s="62"/>
    </row>
    <row r="895" spans="11:11" ht="15.75" customHeight="1" x14ac:dyDescent="0.25">
      <c r="K895" s="62"/>
    </row>
    <row r="896" spans="11:11" ht="15.75" customHeight="1" x14ac:dyDescent="0.25">
      <c r="K896" s="62"/>
    </row>
    <row r="897" spans="11:11" ht="15.75" customHeight="1" x14ac:dyDescent="0.25">
      <c r="K897" s="62"/>
    </row>
    <row r="898" spans="11:11" ht="15.75" customHeight="1" x14ac:dyDescent="0.25">
      <c r="K898" s="62"/>
    </row>
    <row r="899" spans="11:11" ht="15.75" customHeight="1" x14ac:dyDescent="0.25">
      <c r="K899" s="62"/>
    </row>
    <row r="900" spans="11:11" ht="15.75" customHeight="1" x14ac:dyDescent="0.25">
      <c r="K900" s="62"/>
    </row>
    <row r="901" spans="11:11" ht="15.75" customHeight="1" x14ac:dyDescent="0.25">
      <c r="K901" s="62"/>
    </row>
    <row r="902" spans="11:11" ht="15.75" customHeight="1" x14ac:dyDescent="0.25">
      <c r="K902" s="62"/>
    </row>
    <row r="903" spans="11:11" ht="15.75" customHeight="1" x14ac:dyDescent="0.25">
      <c r="K903" s="62"/>
    </row>
    <row r="904" spans="11:11" ht="15.75" customHeight="1" x14ac:dyDescent="0.25">
      <c r="K904" s="62"/>
    </row>
    <row r="905" spans="11:11" ht="15.75" customHeight="1" x14ac:dyDescent="0.25">
      <c r="K905" s="62"/>
    </row>
    <row r="906" spans="11:11" ht="15.75" customHeight="1" x14ac:dyDescent="0.25">
      <c r="K906" s="62"/>
    </row>
    <row r="907" spans="11:11" ht="15.75" customHeight="1" x14ac:dyDescent="0.25">
      <c r="K907" s="62"/>
    </row>
    <row r="908" spans="11:11" ht="15.75" customHeight="1" x14ac:dyDescent="0.25">
      <c r="K908" s="62"/>
    </row>
    <row r="909" spans="11:11" ht="15.75" customHeight="1" x14ac:dyDescent="0.25">
      <c r="K909" s="62"/>
    </row>
    <row r="910" spans="11:11" ht="15.75" customHeight="1" x14ac:dyDescent="0.25">
      <c r="K910" s="62"/>
    </row>
    <row r="911" spans="11:11" ht="15.75" customHeight="1" x14ac:dyDescent="0.25">
      <c r="K911" s="62"/>
    </row>
    <row r="912" spans="11:11" ht="15.75" customHeight="1" x14ac:dyDescent="0.25">
      <c r="K912" s="62"/>
    </row>
    <row r="913" spans="11:11" ht="15.75" customHeight="1" x14ac:dyDescent="0.25">
      <c r="K913" s="62"/>
    </row>
    <row r="914" spans="11:11" ht="15.75" customHeight="1" x14ac:dyDescent="0.25">
      <c r="K914" s="62"/>
    </row>
    <row r="915" spans="11:11" ht="15.75" customHeight="1" x14ac:dyDescent="0.25">
      <c r="K915" s="62"/>
    </row>
    <row r="916" spans="11:11" ht="15.75" customHeight="1" x14ac:dyDescent="0.25">
      <c r="K916" s="62"/>
    </row>
    <row r="917" spans="11:11" ht="15.75" customHeight="1" x14ac:dyDescent="0.25">
      <c r="K917" s="62"/>
    </row>
    <row r="918" spans="11:11" ht="15.75" customHeight="1" x14ac:dyDescent="0.25">
      <c r="K918" s="62"/>
    </row>
    <row r="919" spans="11:11" ht="15.75" customHeight="1" x14ac:dyDescent="0.25">
      <c r="K919" s="62"/>
    </row>
    <row r="920" spans="11:11" ht="15.75" customHeight="1" x14ac:dyDescent="0.25">
      <c r="K920" s="62"/>
    </row>
    <row r="921" spans="11:11" ht="15.75" customHeight="1" x14ac:dyDescent="0.25">
      <c r="K921" s="62"/>
    </row>
    <row r="922" spans="11:11" ht="15.75" customHeight="1" x14ac:dyDescent="0.25">
      <c r="K922" s="62"/>
    </row>
    <row r="923" spans="11:11" ht="15.75" customHeight="1" x14ac:dyDescent="0.25">
      <c r="K923" s="62"/>
    </row>
    <row r="924" spans="11:11" ht="15.75" customHeight="1" x14ac:dyDescent="0.25">
      <c r="K924" s="62"/>
    </row>
    <row r="925" spans="11:11" ht="15.75" customHeight="1" x14ac:dyDescent="0.25">
      <c r="K925" s="62"/>
    </row>
    <row r="926" spans="11:11" ht="15.75" customHeight="1" x14ac:dyDescent="0.25">
      <c r="K926" s="62"/>
    </row>
    <row r="927" spans="11:11" ht="15.75" customHeight="1" x14ac:dyDescent="0.25">
      <c r="K927" s="62"/>
    </row>
    <row r="928" spans="11:11" ht="15.75" customHeight="1" x14ac:dyDescent="0.25">
      <c r="K928" s="62"/>
    </row>
    <row r="929" spans="11:11" ht="15.75" customHeight="1" x14ac:dyDescent="0.25">
      <c r="K929" s="62"/>
    </row>
    <row r="930" spans="11:11" ht="15.75" customHeight="1" x14ac:dyDescent="0.25">
      <c r="K930" s="62"/>
    </row>
    <row r="931" spans="11:11" ht="15.75" customHeight="1" x14ac:dyDescent="0.25">
      <c r="K931" s="62"/>
    </row>
    <row r="932" spans="11:11" ht="15.75" customHeight="1" x14ac:dyDescent="0.25">
      <c r="K932" s="62"/>
    </row>
    <row r="933" spans="11:11" ht="15.75" customHeight="1" x14ac:dyDescent="0.25">
      <c r="K933" s="62"/>
    </row>
    <row r="934" spans="11:11" ht="15.75" customHeight="1" x14ac:dyDescent="0.25">
      <c r="K934" s="62"/>
    </row>
    <row r="935" spans="11:11" ht="15.75" customHeight="1" x14ac:dyDescent="0.25">
      <c r="K935" s="62"/>
    </row>
    <row r="936" spans="11:11" ht="15.75" customHeight="1" x14ac:dyDescent="0.25">
      <c r="K936" s="62"/>
    </row>
    <row r="937" spans="11:11" ht="15.75" customHeight="1" x14ac:dyDescent="0.25">
      <c r="K937" s="62"/>
    </row>
    <row r="938" spans="11:11" ht="15.75" customHeight="1" x14ac:dyDescent="0.25">
      <c r="K938" s="62"/>
    </row>
    <row r="939" spans="11:11" ht="15.75" customHeight="1" x14ac:dyDescent="0.25">
      <c r="K939" s="62"/>
    </row>
    <row r="940" spans="11:11" ht="15.75" customHeight="1" x14ac:dyDescent="0.25">
      <c r="K940" s="62"/>
    </row>
    <row r="941" spans="11:11" ht="15.75" customHeight="1" x14ac:dyDescent="0.25">
      <c r="K941" s="62"/>
    </row>
    <row r="942" spans="11:11" ht="15.75" customHeight="1" x14ac:dyDescent="0.25">
      <c r="K942" s="62"/>
    </row>
    <row r="943" spans="11:11" ht="15.75" customHeight="1" x14ac:dyDescent="0.25">
      <c r="K943" s="62"/>
    </row>
    <row r="944" spans="11:11" ht="15.75" customHeight="1" x14ac:dyDescent="0.25">
      <c r="K944" s="62"/>
    </row>
    <row r="945" spans="11:11" ht="15.75" customHeight="1" x14ac:dyDescent="0.25">
      <c r="K945" s="62"/>
    </row>
    <row r="946" spans="11:11" ht="15.75" customHeight="1" x14ac:dyDescent="0.25">
      <c r="K946" s="62"/>
    </row>
    <row r="947" spans="11:11" ht="15.75" customHeight="1" x14ac:dyDescent="0.25">
      <c r="K947" s="62"/>
    </row>
    <row r="948" spans="11:11" ht="15.75" customHeight="1" x14ac:dyDescent="0.25">
      <c r="K948" s="62"/>
    </row>
    <row r="949" spans="11:11" ht="15.75" customHeight="1" x14ac:dyDescent="0.25">
      <c r="K949" s="62"/>
    </row>
    <row r="950" spans="11:11" ht="15.75" customHeight="1" x14ac:dyDescent="0.25">
      <c r="K950" s="62"/>
    </row>
    <row r="951" spans="11:11" ht="15.75" customHeight="1" x14ac:dyDescent="0.25">
      <c r="K951" s="62"/>
    </row>
    <row r="952" spans="11:11" ht="15.75" customHeight="1" x14ac:dyDescent="0.25">
      <c r="K952" s="62"/>
    </row>
    <row r="953" spans="11:11" ht="15.75" customHeight="1" x14ac:dyDescent="0.25">
      <c r="K953" s="62"/>
    </row>
    <row r="954" spans="11:11" ht="15.75" customHeight="1" x14ac:dyDescent="0.25">
      <c r="K954" s="62"/>
    </row>
    <row r="955" spans="11:11" ht="15.75" customHeight="1" x14ac:dyDescent="0.25">
      <c r="K955" s="62"/>
    </row>
    <row r="956" spans="11:11" ht="15.75" customHeight="1" x14ac:dyDescent="0.25">
      <c r="K956" s="62"/>
    </row>
    <row r="957" spans="11:11" ht="15.75" customHeight="1" x14ac:dyDescent="0.25">
      <c r="K957" s="62"/>
    </row>
    <row r="958" spans="11:11" ht="15.75" customHeight="1" x14ac:dyDescent="0.25">
      <c r="K958" s="62"/>
    </row>
    <row r="959" spans="11:11" ht="15.75" customHeight="1" x14ac:dyDescent="0.25">
      <c r="K959" s="62"/>
    </row>
    <row r="960" spans="11:11" ht="15.75" customHeight="1" x14ac:dyDescent="0.25">
      <c r="K960" s="62"/>
    </row>
    <row r="961" spans="11:11" ht="15.75" customHeight="1" x14ac:dyDescent="0.25">
      <c r="K961" s="62"/>
    </row>
    <row r="962" spans="11:11" ht="15.75" customHeight="1" x14ac:dyDescent="0.25">
      <c r="K962" s="62"/>
    </row>
    <row r="963" spans="11:11" ht="15.75" customHeight="1" x14ac:dyDescent="0.25">
      <c r="K963" s="62"/>
    </row>
    <row r="964" spans="11:11" ht="15.75" customHeight="1" x14ac:dyDescent="0.25">
      <c r="K964" s="62"/>
    </row>
    <row r="965" spans="11:11" ht="15.75" customHeight="1" x14ac:dyDescent="0.25">
      <c r="K965" s="62"/>
    </row>
    <row r="966" spans="11:11" ht="15.75" customHeight="1" x14ac:dyDescent="0.25">
      <c r="K966" s="62"/>
    </row>
    <row r="967" spans="11:11" ht="15.75" customHeight="1" x14ac:dyDescent="0.25">
      <c r="K967" s="62"/>
    </row>
    <row r="968" spans="11:11" ht="15.75" customHeight="1" x14ac:dyDescent="0.25">
      <c r="K968" s="62"/>
    </row>
    <row r="969" spans="11:11" ht="15.75" customHeight="1" x14ac:dyDescent="0.25">
      <c r="K969" s="62"/>
    </row>
    <row r="970" spans="11:11" ht="15.75" customHeight="1" x14ac:dyDescent="0.25">
      <c r="K970" s="62"/>
    </row>
    <row r="971" spans="11:11" ht="15.75" customHeight="1" x14ac:dyDescent="0.25">
      <c r="K971" s="62"/>
    </row>
    <row r="972" spans="11:11" ht="15.75" customHeight="1" x14ac:dyDescent="0.25">
      <c r="K972" s="62"/>
    </row>
    <row r="973" spans="11:11" ht="15.75" customHeight="1" x14ac:dyDescent="0.25">
      <c r="K973" s="62"/>
    </row>
    <row r="974" spans="11:11" ht="15.75" customHeight="1" x14ac:dyDescent="0.25">
      <c r="K974" s="62"/>
    </row>
    <row r="975" spans="11:11" ht="15.75" customHeight="1" x14ac:dyDescent="0.25">
      <c r="K975" s="62"/>
    </row>
    <row r="976" spans="11:11" ht="15.75" customHeight="1" x14ac:dyDescent="0.25">
      <c r="K976" s="62"/>
    </row>
    <row r="977" spans="11:11" ht="15.75" customHeight="1" x14ac:dyDescent="0.25">
      <c r="K977" s="62"/>
    </row>
    <row r="978" spans="11:11" ht="15.75" customHeight="1" x14ac:dyDescent="0.25">
      <c r="K978" s="62"/>
    </row>
    <row r="979" spans="11:11" ht="15.75" customHeight="1" x14ac:dyDescent="0.25">
      <c r="K979" s="62"/>
    </row>
    <row r="980" spans="11:11" ht="15.75" customHeight="1" x14ac:dyDescent="0.25">
      <c r="K980" s="62"/>
    </row>
    <row r="981" spans="11:11" ht="15.75" customHeight="1" x14ac:dyDescent="0.25">
      <c r="K981" s="62"/>
    </row>
    <row r="982" spans="11:11" ht="15.75" customHeight="1" x14ac:dyDescent="0.25">
      <c r="K982" s="62"/>
    </row>
    <row r="983" spans="11:11" ht="15.75" customHeight="1" x14ac:dyDescent="0.25">
      <c r="K983" s="62"/>
    </row>
    <row r="984" spans="11:11" ht="15.75" customHeight="1" x14ac:dyDescent="0.25">
      <c r="K984" s="62"/>
    </row>
    <row r="985" spans="11:11" ht="15.75" customHeight="1" x14ac:dyDescent="0.25">
      <c r="K985" s="62"/>
    </row>
    <row r="986" spans="11:11" ht="15.75" customHeight="1" x14ac:dyDescent="0.25">
      <c r="K986" s="62"/>
    </row>
    <row r="987" spans="11:11" ht="15.75" customHeight="1" x14ac:dyDescent="0.25">
      <c r="K987" s="62"/>
    </row>
    <row r="988" spans="11:11" ht="15.75" customHeight="1" x14ac:dyDescent="0.25">
      <c r="K988" s="62"/>
    </row>
    <row r="989" spans="11:11" ht="15.75" customHeight="1" x14ac:dyDescent="0.25">
      <c r="K989" s="62"/>
    </row>
    <row r="990" spans="11:11" ht="15.75" customHeight="1" x14ac:dyDescent="0.25">
      <c r="K990" s="62"/>
    </row>
    <row r="991" spans="11:11" ht="15.75" customHeight="1" x14ac:dyDescent="0.25">
      <c r="K991" s="62"/>
    </row>
    <row r="992" spans="11:11" ht="15.75" customHeight="1" x14ac:dyDescent="0.25">
      <c r="K992" s="62"/>
    </row>
    <row r="993" spans="11:11" ht="15.75" customHeight="1" x14ac:dyDescent="0.25">
      <c r="K993" s="62"/>
    </row>
    <row r="994" spans="11:11" ht="15.75" customHeight="1" x14ac:dyDescent="0.25">
      <c r="K994" s="62"/>
    </row>
    <row r="995" spans="11:11" ht="15.75" customHeight="1" x14ac:dyDescent="0.25">
      <c r="K995" s="62"/>
    </row>
    <row r="996" spans="11:11" ht="15.75" customHeight="1" x14ac:dyDescent="0.25">
      <c r="K996" s="62"/>
    </row>
    <row r="997" spans="11:11" ht="15.75" customHeight="1" x14ac:dyDescent="0.25">
      <c r="K997" s="62"/>
    </row>
    <row r="998" spans="11:11" ht="15.75" customHeight="1" x14ac:dyDescent="0.25">
      <c r="K998" s="62"/>
    </row>
    <row r="999" spans="11:11" ht="15.75" customHeight="1" x14ac:dyDescent="0.25">
      <c r="K999" s="62"/>
    </row>
    <row r="1000" spans="11:11" ht="15.75" customHeight="1" x14ac:dyDescent="0.25">
      <c r="K1000" s="62"/>
    </row>
  </sheetData>
  <mergeCells count="3">
    <mergeCell ref="A1:F2"/>
    <mergeCell ref="B4:D4"/>
    <mergeCell ref="E4:F4"/>
  </mergeCells>
  <pageMargins left="0.7" right="0.7" top="0.75" bottom="0.75" header="0" footer="0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</vt:lpstr>
      <vt:lpstr>СД</vt:lpstr>
      <vt:lpstr>капитал</vt:lpstr>
      <vt:lpstr>ДДС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Alfiya</dc:creator>
  <cp:lastModifiedBy>Anna Pukhova</cp:lastModifiedBy>
  <cp:lastPrinted>2025-08-11T05:48:56Z</cp:lastPrinted>
  <dcterms:created xsi:type="dcterms:W3CDTF">2025-05-14T09:52:28Z</dcterms:created>
  <dcterms:modified xsi:type="dcterms:W3CDTF">2025-08-11T07:47:20Z</dcterms:modified>
</cp:coreProperties>
</file>