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khyt\КАСЕ\"/>
    </mc:Choice>
  </mc:AlternateContent>
  <xr:revisionPtr revIDLastSave="0" documentId="8_{DD9CF0A6-B2DA-4927-AF92-17B17B798AE4}" xr6:coauthVersionLast="45" xr6:coauthVersionMax="45" xr10:uidLastSave="{00000000-0000-0000-0000-000000000000}"/>
  <bookViews>
    <workbookView xWindow="-108" yWindow="-108" windowWidth="23256" windowHeight="13896" xr2:uid="{D0C3A489-C3A6-407D-8B75-E2C6B79607A8}"/>
  </bookViews>
  <sheets>
    <sheet name="Ф1" sheetId="6" r:id="rId1"/>
    <sheet name="Ф2" sheetId="7" r:id="rId2"/>
    <sheet name="Ф3" sheetId="5" r:id="rId3"/>
    <sheet name="Ф4" sheetId="8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6" l="1"/>
  <c r="D26" i="7"/>
  <c r="D31" i="7"/>
  <c r="D37" i="7"/>
  <c r="C26" i="7"/>
  <c r="C31" i="7"/>
  <c r="C37" i="7"/>
  <c r="D11" i="7"/>
  <c r="C11" i="7"/>
  <c r="C41" i="6"/>
  <c r="C50" i="6"/>
  <c r="C52" i="6"/>
  <c r="C63" i="6"/>
  <c r="D41" i="6"/>
  <c r="D50" i="6"/>
  <c r="D52" i="6"/>
  <c r="D63" i="6"/>
  <c r="D25" i="6"/>
  <c r="D16" i="6"/>
  <c r="D27" i="6"/>
  <c r="D62" i="6"/>
  <c r="C16" i="6"/>
  <c r="C25" i="6"/>
  <c r="C27" i="6"/>
  <c r="C62" i="6"/>
  <c r="D34" i="6"/>
  <c r="D54" i="6"/>
  <c r="C34" i="6"/>
  <c r="C54" i="6"/>
</calcChain>
</file>

<file path=xl/sharedStrings.xml><?xml version="1.0" encoding="utf-8"?>
<sst xmlns="http://schemas.openxmlformats.org/spreadsheetml/2006/main" count="223" uniqueCount="155">
  <si>
    <t>АО "ALTYN SAMRUK QAZAQSTAN"</t>
  </si>
  <si>
    <t>Наименование компонентов</t>
  </si>
  <si>
    <t>Нераспреде-
ленная прибыль</t>
  </si>
  <si>
    <t>1</t>
  </si>
  <si>
    <t>3</t>
  </si>
  <si>
    <t>4</t>
  </si>
  <si>
    <t>-</t>
  </si>
  <si>
    <t xml:space="preserve"> </t>
  </si>
  <si>
    <t>в том числе:</t>
  </si>
  <si>
    <t>Резник В. С.</t>
  </si>
  <si>
    <t>Главный бухгалтер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</si>
  <si>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</si>
  <si>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</si>
  <si>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</si>
  <si>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</si>
  <si>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</si>
  <si>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</si>
  <si>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</si>
  <si>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</si>
  <si>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</si>
  <si>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</si>
  <si>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</si>
  <si>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</si>
  <si>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</si>
  <si>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</si>
  <si>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</si>
  <si>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</si>
  <si>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</si>
  <si>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</si>
  <si>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</si>
  <si>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</si>
  <si>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</si>
  <si>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</si>
  <si>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</si>
  <si>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</si>
  <si>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</si>
  <si>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</si>
  <si>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</si>
  <si>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</si>
  <si>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</si>
  <si>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</si>
  <si>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073)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</si>
  <si>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</si>
  <si>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</si>
  <si>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</si>
  <si>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</si>
  <si>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</si>
  <si>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</si>
  <si>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</si>
  <si>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</si>
  <si>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</si>
  <si>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</si>
  <si>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</si>
  <si>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</si>
  <si>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</si>
  <si>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</si>
  <si>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</si>
  <si>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</si>
  <si>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</si>
  <si>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</si>
  <si>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</si>
  <si>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</si>
  <si>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</si>
  <si>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</si>
  <si>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</si>
  <si>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</si>
  <si>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</si>
  <si>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</si>
  <si>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</si>
  <si>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</si>
  <si>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</si>
  <si>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</si>
  <si>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Долгосрочные финансовые активы, оцениваемые по амортизированной стоимости</t>
  </si>
  <si>
    <t>Основные средства</t>
  </si>
  <si>
    <t>Нематериальные активы</t>
  </si>
  <si>
    <t>Прочие долгосрочные активы</t>
  </si>
  <si>
    <t>Вознаграждения работникам</t>
  </si>
  <si>
    <t>Прочие краткосрочные обязательства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</si>
  <si>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</si>
  <si>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</si>
  <si>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за 3 месяца, закончившихся 31 марта 2025 года</t>
  </si>
  <si>
    <t>за 3 месяца, закончившихся 31 марта 2024 года</t>
  </si>
  <si>
    <t>В тысячах казахстанских тенге</t>
  </si>
  <si>
    <t>Прим</t>
  </si>
  <si>
    <t>АКТИВЫ</t>
  </si>
  <si>
    <t>Долгосрочные активы</t>
  </si>
  <si>
    <t>Инвестиции, учитываемые методом долевого участия</t>
  </si>
  <si>
    <t>Прочая долгосрочная дебиторская задолженность</t>
  </si>
  <si>
    <t xml:space="preserve">Итого долгосрочные активы </t>
  </si>
  <si>
    <t>Краткосрочные активы</t>
  </si>
  <si>
    <t xml:space="preserve">Товарно-материальные запасы </t>
  </si>
  <si>
    <t xml:space="preserve">Торговая и прочая дебиторская задолженность </t>
  </si>
  <si>
    <t>Авансы выданные</t>
  </si>
  <si>
    <t>Прочие текущие активы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</si>
  <si>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</si>
  <si>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</si>
  <si>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</si>
  <si>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</si>
  <si>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Дополнительно оплаченный капитал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</si>
  <si>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</si>
  <si>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</si>
  <si>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</si>
  <si>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</si>
  <si>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</si>
  <si>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</si>
  <si>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Займы</t>
  </si>
  <si>
    <t>Оценочные обязательства -краткосрочная часть</t>
  </si>
  <si>
    <t>Торговая и прочая кредиторская задолженность</t>
  </si>
  <si>
    <t>Налоги к уплате</t>
  </si>
  <si>
    <t>Итого краткосрочные обязательства</t>
  </si>
  <si>
    <t>ИТОГО ОБЯЗАТЕЛЬСТВА</t>
  </si>
  <si>
    <t>ИТОГО ОБЯЗАТЕЛЬСТВА И КАПИТАЛ</t>
  </si>
  <si>
    <t>___________________________________</t>
  </si>
  <si>
    <t>________________________</t>
  </si>
  <si>
    <t>Генеральный директор</t>
  </si>
  <si>
    <t>Балансовая стоимость одной акции</t>
  </si>
  <si>
    <t>простые акции (385080шт.)</t>
  </si>
  <si>
    <t>привилегированные акции (96270шт.)</t>
  </si>
  <si>
    <t>Отчет о финансовом положении по состоянию на 31.03.2025г.</t>
  </si>
  <si>
    <t>31 марта 2025 г.</t>
  </si>
  <si>
    <t>31 декабря 2024г.</t>
  </si>
  <si>
    <t>Валеева Н.Р.</t>
  </si>
  <si>
    <t>Выручка</t>
  </si>
  <si>
    <t>Себестоимость продаж</t>
  </si>
  <si>
    <t>Валовая прибыль</t>
  </si>
  <si>
    <t>Общие и административные расходы</t>
  </si>
  <si>
    <t>Расходы по реализации</t>
  </si>
  <si>
    <t>Расходы по простою</t>
  </si>
  <si>
    <t>Прочие операционные доходы</t>
  </si>
  <si>
    <t>Прочие операционные расходы</t>
  </si>
  <si>
    <t>Прибыль/Убыток от курсовой разницы</t>
  </si>
  <si>
    <t>Доход/Убыток от операционной деятельности</t>
  </si>
  <si>
    <t>Финансовые доходы</t>
  </si>
  <si>
    <t>Финансовые расходы</t>
  </si>
  <si>
    <t>Доход/Убыток до налогообложения</t>
  </si>
  <si>
    <t>Расходы по подоходному налогу</t>
  </si>
  <si>
    <t>Доход/Убыток за период</t>
  </si>
  <si>
    <t>Прочий совокупный убыток за год</t>
  </si>
  <si>
    <t>Итого совокупный доход/убыток за период</t>
  </si>
  <si>
    <t>Итого</t>
  </si>
  <si>
    <t>Итого совокупный убыток за период</t>
  </si>
  <si>
    <t>Дивиденды объявленные</t>
  </si>
  <si>
    <t>Выпуск собственных долевых инструментов (акций)</t>
  </si>
  <si>
    <t xml:space="preserve">Остаток на 1 января 2024 г. </t>
  </si>
  <si>
    <t>Остаток на 31 марта 2024 г.</t>
  </si>
  <si>
    <t xml:space="preserve">Остаток на 1 января 2025 г. </t>
  </si>
  <si>
    <t>Чистый прибыль/убыток за 2025 г</t>
  </si>
  <si>
    <t>Остаток на 31 марта 2025 г.</t>
  </si>
  <si>
    <t>Примечание</t>
  </si>
  <si>
    <t>Отчет об изменениях в капиталеза за 3 месяца, закончившихся 31 марта  2025 года</t>
  </si>
  <si>
    <t xml:space="preserve">Чистый прибыль/убыток </t>
  </si>
  <si>
    <t>ОТЧЕТ О СОВОКУПНОМ  ДОХОДЕ</t>
  </si>
  <si>
    <t>За 3 месяца, закончившиеся 31 марта 2025 года</t>
  </si>
  <si>
    <t>ОТЧЕТ О ДВИЖЕНИИ ДЕНЕЖНЫХ  СРЕДСТВ</t>
  </si>
  <si>
    <t>За 3 месяца, закончившиеся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</si>
</sst>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,"/>
    <numFmt numFmtId="168" formatCode="[=0]&quot;-&quot;;General"/>
    <numFmt numFmtId="169" formatCode="[=-258040671.31]&quot;(258 041)&quot;;General"/>
    <numFmt numFmtId="170" formatCode="[=0]&quot;&quot;;General"/>
    <numFmt numFmtId="171" formatCode="0,"/>
    <numFmt numFmtId="172" formatCode="[=-2716000]&quot;(2 716)&quot;;General"/>
    <numFmt numFmtId="173" formatCode="[=-10063696.12]&quot;(10 064)&quot;;General"/>
    <numFmt numFmtId="174" formatCode="[=100]&quot;-&quot;;General"/>
    <numFmt numFmtId="175" formatCode="[=-493461614.33]&quot;(493 462)&quot;;General"/>
    <numFmt numFmtId="178" formatCode="_-* #,##0_-;\-* #,##0_-;_-* &quot;-&quot;??_-;_-@_-"/>
    <numFmt numFmtId="179" formatCode="_(* #,##0_);_(* \(#,##0\);_(* &quot;-&quot;_);_(@_)"/>
    <numFmt numFmtId="180" formatCode="_(* #,##0,_);_(* \(#,##0,\);_(* &quot;-&quot;_);_(@_)"/>
    <numFmt numFmtId="182" formatCode="0.00,"/>
    <numFmt numFmtId="183" formatCode="_(* #,##0_);_(* \(#,##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2" fillId="0" borderId="0"/>
  </cellStyleXfs>
  <cellXfs count="195">
    <xf numFmtId="0" fontId="0" fillId="0" borderId="0" xfId="0"/>
    <xf numFmtId="0" fontId="5" fillId="0" borderId="0" xfId="2" applyFont="1"/>
    <xf numFmtId="0" fontId="7" fillId="0" borderId="0" xfId="0" applyFont="1"/>
    <xf numFmtId="0" fontId="5" fillId="0" borderId="6" xfId="2" applyNumberFormat="1" applyFont="1" applyBorder="1" applyAlignment="1">
      <alignment horizontal="center" vertical="top" wrapText="1"/>
    </xf>
    <xf numFmtId="0" fontId="5" fillId="0" borderId="6" xfId="2" applyNumberFormat="1" applyFont="1" applyBorder="1" applyAlignment="1">
      <alignment horizontal="center" vertical="center"/>
    </xf>
    <xf numFmtId="164" fontId="5" fillId="2" borderId="6" xfId="2" applyNumberFormat="1" applyFont="1" applyFill="1" applyBorder="1" applyAlignment="1">
      <alignment horizontal="right" vertical="center"/>
    </xf>
    <xf numFmtId="168" fontId="5" fillId="2" borderId="6" xfId="2" applyNumberFormat="1" applyFont="1" applyFill="1" applyBorder="1" applyAlignment="1">
      <alignment horizontal="right" vertical="center"/>
    </xf>
    <xf numFmtId="164" fontId="6" fillId="0" borderId="6" xfId="2" applyNumberFormat="1" applyFont="1" applyBorder="1" applyAlignment="1">
      <alignment horizontal="right" vertical="center"/>
    </xf>
    <xf numFmtId="0" fontId="5" fillId="2" borderId="6" xfId="2" applyNumberFormat="1" applyFont="1" applyFill="1" applyBorder="1" applyAlignment="1">
      <alignment horizontal="right" vertical="center"/>
    </xf>
    <xf numFmtId="171" fontId="5" fillId="2" borderId="6" xfId="2" applyNumberFormat="1" applyFont="1" applyFill="1" applyBorder="1" applyAlignment="1">
      <alignment horizontal="right" vertical="center"/>
    </xf>
    <xf numFmtId="0" fontId="5" fillId="0" borderId="0" xfId="1" applyFont="1"/>
    <xf numFmtId="164" fontId="6" fillId="0" borderId="5" xfId="2" applyNumberFormat="1" applyFont="1" applyBorder="1" applyAlignment="1">
      <alignment horizontal="right" vertical="center"/>
    </xf>
    <xf numFmtId="0" fontId="5" fillId="0" borderId="6" xfId="2" applyNumberFormat="1" applyFont="1" applyBorder="1" applyAlignment="1">
      <alignment horizontal="right"/>
    </xf>
    <xf numFmtId="0" fontId="5" fillId="0" borderId="6" xfId="2" applyNumberFormat="1" applyFont="1" applyBorder="1" applyAlignment="1">
      <alignment horizontal="right" vertical="top"/>
    </xf>
    <xf numFmtId="164" fontId="5" fillId="2" borderId="5" xfId="2" applyNumberFormat="1" applyFont="1" applyFill="1" applyBorder="1" applyAlignment="1">
      <alignment horizontal="right" vertical="center"/>
    </xf>
    <xf numFmtId="175" fontId="6" fillId="0" borderId="5" xfId="2" applyNumberFormat="1" applyFont="1" applyBorder="1" applyAlignment="1">
      <alignment horizontal="right" vertical="center"/>
    </xf>
    <xf numFmtId="169" fontId="6" fillId="0" borderId="5" xfId="2" applyNumberFormat="1" applyFont="1" applyBorder="1" applyAlignment="1">
      <alignment horizontal="right" vertical="center"/>
    </xf>
    <xf numFmtId="168" fontId="5" fillId="2" borderId="5" xfId="2" applyNumberFormat="1" applyFont="1" applyFill="1" applyBorder="1" applyAlignment="1">
      <alignment horizontal="right" vertical="center"/>
    </xf>
    <xf numFmtId="0" fontId="5" fillId="2" borderId="5" xfId="2" applyNumberFormat="1" applyFont="1" applyFill="1" applyBorder="1" applyAlignment="1">
      <alignment horizontal="right" vertical="center"/>
    </xf>
    <xf numFmtId="168" fontId="6" fillId="0" borderId="5" xfId="2" applyNumberFormat="1" applyFont="1" applyBorder="1" applyAlignment="1">
      <alignment horizontal="right" vertical="center"/>
    </xf>
    <xf numFmtId="170" fontId="5" fillId="0" borderId="6" xfId="2" applyNumberFormat="1" applyFont="1" applyBorder="1" applyAlignment="1">
      <alignment horizontal="right" vertical="top"/>
    </xf>
    <xf numFmtId="168" fontId="6" fillId="0" borderId="6" xfId="2" applyNumberFormat="1" applyFont="1" applyBorder="1" applyAlignment="1">
      <alignment horizontal="right" vertical="center"/>
    </xf>
    <xf numFmtId="171" fontId="6" fillId="0" borderId="5" xfId="2" applyNumberFormat="1" applyFont="1" applyBorder="1" applyAlignment="1">
      <alignment horizontal="right" vertical="center"/>
    </xf>
    <xf numFmtId="172" fontId="6" fillId="0" borderId="5" xfId="2" applyNumberFormat="1" applyFont="1" applyBorder="1" applyAlignment="1">
      <alignment horizontal="right" vertical="center"/>
    </xf>
    <xf numFmtId="173" fontId="6" fillId="0" borderId="5" xfId="2" applyNumberFormat="1" applyFont="1" applyBorder="1" applyAlignment="1">
      <alignment horizontal="right" vertical="center"/>
    </xf>
    <xf numFmtId="0" fontId="6" fillId="2" borderId="5" xfId="2" applyNumberFormat="1" applyFont="1" applyFill="1" applyBorder="1" applyAlignment="1">
      <alignment horizontal="right" vertical="center"/>
    </xf>
    <xf numFmtId="0" fontId="1" fillId="0" borderId="0" xfId="4"/>
    <xf numFmtId="0" fontId="3" fillId="0" borderId="0" xfId="4" applyNumberFormat="1" applyFont="1" applyAlignment="1">
      <alignment horizontal="center" vertical="center" wrapText="1"/>
    </xf>
    <xf numFmtId="164" fontId="2" fillId="2" borderId="6" xfId="4" applyNumberFormat="1" applyFont="1" applyFill="1" applyBorder="1" applyAlignment="1">
      <alignment horizontal="right" vertical="center"/>
    </xf>
    <xf numFmtId="164" fontId="2" fillId="2" borderId="6" xfId="4" applyNumberFormat="1" applyFont="1" applyFill="1" applyBorder="1" applyAlignment="1">
      <alignment horizontal="right" vertical="top"/>
    </xf>
    <xf numFmtId="171" fontId="2" fillId="2" borderId="6" xfId="4" applyNumberFormat="1" applyFont="1" applyFill="1" applyBorder="1" applyAlignment="1">
      <alignment horizontal="right" vertical="center"/>
    </xf>
    <xf numFmtId="0" fontId="5" fillId="0" borderId="0" xfId="5" applyFont="1"/>
    <xf numFmtId="43" fontId="7" fillId="0" borderId="0" xfId="3" applyFont="1" applyAlignment="1">
      <alignment wrapText="1"/>
    </xf>
    <xf numFmtId="0" fontId="5" fillId="0" borderId="4" xfId="2" applyNumberFormat="1" applyFont="1" applyBorder="1" applyAlignment="1">
      <alignment horizontal="left" vertical="center" wrapText="1"/>
    </xf>
    <xf numFmtId="0" fontId="5" fillId="0" borderId="11" xfId="2" applyNumberFormat="1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7" xfId="2" applyNumberFormat="1" applyFont="1" applyBorder="1" applyAlignment="1">
      <alignment horizontal="center" vertical="center" wrapText="1"/>
    </xf>
    <xf numFmtId="0" fontId="5" fillId="0" borderId="0" xfId="2" applyNumberFormat="1" applyFont="1" applyAlignment="1">
      <alignment horizontal="center" vertical="top"/>
    </xf>
    <xf numFmtId="0" fontId="5" fillId="0" borderId="4" xfId="2" applyNumberFormat="1" applyFont="1" applyBorder="1" applyAlignment="1">
      <alignment horizontal="left" vertical="center"/>
    </xf>
    <xf numFmtId="0" fontId="5" fillId="0" borderId="0" xfId="2" applyNumberFormat="1" applyFont="1" applyAlignment="1">
      <alignment horizontal="center" vertical="center"/>
    </xf>
    <xf numFmtId="0" fontId="5" fillId="0" borderId="16" xfId="2" applyNumberFormat="1" applyFont="1" applyBorder="1" applyAlignment="1">
      <alignment horizontal="center" vertical="center"/>
    </xf>
    <xf numFmtId="0" fontId="5" fillId="0" borderId="15" xfId="2" applyNumberFormat="1" applyFont="1" applyBorder="1" applyAlignment="1">
      <alignment horizontal="left" vertical="center"/>
    </xf>
    <xf numFmtId="0" fontId="5" fillId="0" borderId="15" xfId="2" applyNumberFormat="1" applyFont="1" applyBorder="1" applyAlignment="1">
      <alignment horizontal="left" vertical="center" wrapText="1"/>
    </xf>
    <xf numFmtId="0" fontId="5" fillId="0" borderId="15" xfId="2" applyNumberFormat="1" applyFont="1" applyBorder="1" applyAlignment="1">
      <alignment horizontal="left" vertical="top"/>
    </xf>
    <xf numFmtId="0" fontId="6" fillId="0" borderId="2" xfId="2" applyNumberFormat="1" applyFont="1" applyBorder="1" applyAlignment="1">
      <alignment horizontal="left" vertical="center"/>
    </xf>
    <xf numFmtId="0" fontId="5" fillId="0" borderId="2" xfId="2" applyNumberFormat="1" applyFont="1" applyBorder="1" applyAlignment="1">
      <alignment horizontal="left" vertical="center"/>
    </xf>
    <xf numFmtId="0" fontId="5" fillId="0" borderId="4" xfId="2" applyFont="1" applyBorder="1"/>
    <xf numFmtId="0" fontId="5" fillId="0" borderId="0" xfId="2" applyNumberFormat="1" applyFont="1" applyAlignment="1">
      <alignment horizontal="center" vertical="center" wrapText="1"/>
    </xf>
    <xf numFmtId="0" fontId="5" fillId="0" borderId="16" xfId="2" applyNumberFormat="1" applyFont="1" applyBorder="1" applyAlignment="1">
      <alignment horizontal="center" vertical="center" wrapText="1"/>
    </xf>
    <xf numFmtId="0" fontId="5" fillId="0" borderId="5" xfId="2" applyNumberFormat="1" applyFont="1" applyBorder="1" applyAlignment="1">
      <alignment horizontal="left" vertical="center" wrapText="1"/>
    </xf>
    <xf numFmtId="0" fontId="5" fillId="0" borderId="4" xfId="2" applyNumberFormat="1" applyFont="1" applyBorder="1" applyAlignment="1">
      <alignment wrapText="1"/>
    </xf>
    <xf numFmtId="0" fontId="5" fillId="0" borderId="11" xfId="2" applyFont="1" applyBorder="1"/>
    <xf numFmtId="0" fontId="5" fillId="0" borderId="3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left" vertical="top"/>
    </xf>
    <xf numFmtId="0" fontId="5" fillId="0" borderId="16" xfId="2" applyNumberFormat="1" applyFont="1" applyBorder="1" applyAlignment="1">
      <alignment horizontal="center" vertical="top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center" wrapText="1"/>
    </xf>
    <xf numFmtId="171" fontId="14" fillId="0" borderId="18" xfId="0" applyNumberFormat="1" applyFont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  <xf numFmtId="179" fontId="14" fillId="0" borderId="0" xfId="0" applyNumberFormat="1" applyFont="1" applyAlignment="1">
      <alignment wrapText="1"/>
    </xf>
    <xf numFmtId="171" fontId="14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0" fontId="13" fillId="0" borderId="18" xfId="0" applyFont="1" applyBorder="1" applyAlignment="1">
      <alignment horizontal="center" wrapText="1"/>
    </xf>
    <xf numFmtId="171" fontId="13" fillId="0" borderId="18" xfId="0" applyNumberFormat="1" applyFont="1" applyBorder="1" applyAlignment="1">
      <alignment horizontal="right" vertical="center"/>
    </xf>
    <xf numFmtId="179" fontId="13" fillId="0" borderId="19" xfId="0" applyNumberFormat="1" applyFont="1" applyBorder="1" applyAlignment="1">
      <alignment wrapText="1"/>
    </xf>
    <xf numFmtId="0" fontId="13" fillId="0" borderId="20" xfId="0" applyFont="1" applyBorder="1" applyAlignment="1">
      <alignment vertical="top" wrapText="1"/>
    </xf>
    <xf numFmtId="0" fontId="13" fillId="0" borderId="21" xfId="0" applyFont="1" applyBorder="1" applyAlignment="1">
      <alignment horizontal="center" wrapText="1"/>
    </xf>
    <xf numFmtId="171" fontId="13" fillId="0" borderId="19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wrapText="1"/>
    </xf>
    <xf numFmtId="0" fontId="14" fillId="0" borderId="22" xfId="0" applyFont="1" applyBorder="1" applyAlignment="1">
      <alignment vertical="top" wrapText="1"/>
    </xf>
    <xf numFmtId="0" fontId="14" fillId="0" borderId="22" xfId="0" applyFont="1" applyBorder="1" applyAlignment="1">
      <alignment horizontal="center" wrapText="1"/>
    </xf>
    <xf numFmtId="180" fontId="14" fillId="0" borderId="22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vertical="top" wrapText="1"/>
    </xf>
    <xf numFmtId="0" fontId="13" fillId="0" borderId="19" xfId="0" applyFont="1" applyBorder="1" applyAlignment="1">
      <alignment horizontal="center" wrapText="1"/>
    </xf>
    <xf numFmtId="0" fontId="14" fillId="0" borderId="24" xfId="0" applyFont="1" applyBorder="1" applyAlignment="1">
      <alignment vertical="top" wrapText="1"/>
    </xf>
    <xf numFmtId="0" fontId="14" fillId="0" borderId="24" xfId="0" applyFont="1" applyBorder="1" applyAlignment="1">
      <alignment horizontal="center" wrapText="1"/>
    </xf>
    <xf numFmtId="179" fontId="14" fillId="0" borderId="24" xfId="0" applyNumberFormat="1" applyFont="1" applyBorder="1" applyAlignment="1">
      <alignment wrapText="1"/>
    </xf>
    <xf numFmtId="179" fontId="14" fillId="0" borderId="18" xfId="0" applyNumberFormat="1" applyFont="1" applyBorder="1" applyAlignment="1">
      <alignment wrapText="1"/>
    </xf>
    <xf numFmtId="0" fontId="13" fillId="0" borderId="11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180" fontId="13" fillId="0" borderId="0" xfId="0" applyNumberFormat="1" applyFont="1" applyAlignment="1">
      <alignment horizontal="right" vertical="center"/>
    </xf>
    <xf numFmtId="171" fontId="13" fillId="0" borderId="0" xfId="0" applyNumberFormat="1" applyFont="1" applyAlignment="1">
      <alignment horizontal="right" vertical="center"/>
    </xf>
    <xf numFmtId="179" fontId="13" fillId="0" borderId="18" xfId="0" applyNumberFormat="1" applyFont="1" applyBorder="1" applyAlignment="1">
      <alignment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horizontal="center" wrapText="1"/>
    </xf>
    <xf numFmtId="179" fontId="13" fillId="0" borderId="22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182" fontId="0" fillId="0" borderId="0" xfId="0" applyNumberFormat="1"/>
    <xf numFmtId="171" fontId="14" fillId="3" borderId="6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vertical="top" wrapText="1"/>
    </xf>
    <xf numFmtId="0" fontId="14" fillId="0" borderId="6" xfId="0" applyFont="1" applyBorder="1" applyAlignment="1">
      <alignment horizontal="center" wrapText="1"/>
    </xf>
    <xf numFmtId="179" fontId="14" fillId="0" borderId="6" xfId="0" applyNumberFormat="1" applyFont="1" applyBorder="1" applyAlignment="1">
      <alignment wrapText="1"/>
    </xf>
    <xf numFmtId="174" fontId="14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center" wrapText="1"/>
    </xf>
    <xf numFmtId="171" fontId="13" fillId="0" borderId="6" xfId="0" applyNumberFormat="1" applyFont="1" applyBorder="1" applyAlignment="1">
      <alignment horizontal="right" vertical="center"/>
    </xf>
    <xf numFmtId="171" fontId="14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4" fillId="0" borderId="25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183" fontId="14" fillId="0" borderId="26" xfId="0" applyNumberFormat="1" applyFont="1" applyBorder="1" applyAlignment="1">
      <alignment wrapText="1"/>
    </xf>
    <xf numFmtId="183" fontId="14" fillId="0" borderId="27" xfId="0" applyNumberFormat="1" applyFont="1" applyBorder="1" applyAlignment="1">
      <alignment wrapText="1"/>
    </xf>
    <xf numFmtId="0" fontId="14" fillId="0" borderId="28" xfId="0" applyFont="1" applyBorder="1" applyAlignment="1">
      <alignment vertical="top" wrapText="1"/>
    </xf>
    <xf numFmtId="183" fontId="14" fillId="0" borderId="29" xfId="0" applyNumberFormat="1" applyFont="1" applyBorder="1" applyAlignment="1">
      <alignment wrapText="1"/>
    </xf>
    <xf numFmtId="0" fontId="14" fillId="0" borderId="23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183" fontId="14" fillId="0" borderId="19" xfId="0" applyNumberFormat="1" applyFont="1" applyBorder="1" applyAlignment="1">
      <alignment wrapText="1"/>
    </xf>
    <xf numFmtId="183" fontId="14" fillId="0" borderId="30" xfId="0" applyNumberFormat="1" applyFont="1" applyBorder="1" applyAlignment="1">
      <alignment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 wrapText="1"/>
    </xf>
    <xf numFmtId="183" fontId="13" fillId="0" borderId="26" xfId="0" applyNumberFormat="1" applyFont="1" applyBorder="1" applyAlignment="1">
      <alignment wrapText="1"/>
    </xf>
    <xf numFmtId="183" fontId="13" fillId="0" borderId="27" xfId="0" applyNumberFormat="1" applyFont="1" applyBorder="1" applyAlignment="1">
      <alignment wrapText="1"/>
    </xf>
    <xf numFmtId="0" fontId="13" fillId="0" borderId="28" xfId="0" applyFont="1" applyBorder="1" applyAlignment="1">
      <alignment vertical="top" wrapText="1"/>
    </xf>
    <xf numFmtId="183" fontId="13" fillId="0" borderId="29" xfId="0" applyNumberFormat="1" applyFont="1" applyBorder="1" applyAlignment="1">
      <alignment wrapText="1"/>
    </xf>
    <xf numFmtId="180" fontId="13" fillId="0" borderId="29" xfId="0" applyNumberFormat="1" applyFont="1" applyBorder="1" applyAlignment="1">
      <alignment vertical="center" wrapText="1"/>
    </xf>
    <xf numFmtId="0" fontId="13" fillId="0" borderId="31" xfId="0" applyFont="1" applyBorder="1" applyAlignment="1">
      <alignment vertical="top" wrapText="1"/>
    </xf>
    <xf numFmtId="0" fontId="13" fillId="0" borderId="32" xfId="0" applyFont="1" applyBorder="1" applyAlignment="1">
      <alignment horizontal="center" vertical="top" wrapText="1"/>
    </xf>
    <xf numFmtId="183" fontId="13" fillId="0" borderId="32" xfId="0" applyNumberFormat="1" applyFont="1" applyBorder="1" applyAlignment="1">
      <alignment wrapText="1"/>
    </xf>
    <xf numFmtId="183" fontId="13" fillId="0" borderId="33" xfId="0" applyNumberFormat="1" applyFont="1" applyBorder="1" applyAlignment="1">
      <alignment wrapText="1"/>
    </xf>
    <xf numFmtId="183" fontId="14" fillId="0" borderId="29" xfId="0" applyNumberFormat="1" applyFont="1" applyBorder="1" applyAlignment="1">
      <alignment horizontal="right" wrapText="1"/>
    </xf>
    <xf numFmtId="0" fontId="13" fillId="0" borderId="19" xfId="0" applyFont="1" applyBorder="1" applyAlignment="1">
      <alignment horizontal="center" vertical="top" wrapText="1"/>
    </xf>
    <xf numFmtId="183" fontId="13" fillId="0" borderId="19" xfId="0" applyNumberFormat="1" applyFont="1" applyBorder="1" applyAlignment="1">
      <alignment wrapText="1"/>
    </xf>
    <xf numFmtId="183" fontId="13" fillId="0" borderId="30" xfId="0" applyNumberFormat="1" applyFont="1" applyBorder="1" applyAlignment="1">
      <alignment wrapText="1"/>
    </xf>
    <xf numFmtId="183" fontId="14" fillId="0" borderId="0" xfId="0" applyNumberFormat="1" applyFont="1" applyBorder="1" applyAlignment="1">
      <alignment wrapText="1"/>
    </xf>
    <xf numFmtId="183" fontId="13" fillId="0" borderId="0" xfId="0" applyNumberFormat="1" applyFont="1" applyBorder="1" applyAlignment="1">
      <alignment wrapText="1"/>
    </xf>
    <xf numFmtId="180" fontId="1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183" fontId="14" fillId="0" borderId="0" xfId="0" applyNumberFormat="1" applyFont="1" applyBorder="1" applyAlignment="1">
      <alignment horizontal="right" wrapText="1"/>
    </xf>
    <xf numFmtId="0" fontId="7" fillId="0" borderId="1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3" fontId="9" fillId="0" borderId="0" xfId="0" applyNumberFormat="1" applyFont="1" applyAlignment="1">
      <alignment horizontal="left"/>
    </xf>
    <xf numFmtId="3" fontId="0" fillId="0" borderId="0" xfId="0" applyNumberFormat="1"/>
    <xf numFmtId="0" fontId="20" fillId="0" borderId="0" xfId="6"/>
    <xf numFmtId="3" fontId="20" fillId="0" borderId="0" xfId="6" applyNumberFormat="1"/>
    <xf numFmtId="3" fontId="9" fillId="0" borderId="0" xfId="0" applyNumberFormat="1" applyFont="1" applyAlignment="1"/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Border="1"/>
    <xf numFmtId="178" fontId="7" fillId="0" borderId="0" xfId="3" applyNumberFormat="1" applyFont="1" applyBorder="1" applyAlignment="1">
      <alignment wrapText="1"/>
    </xf>
    <xf numFmtId="0" fontId="7" fillId="0" borderId="6" xfId="0" applyFont="1" applyBorder="1"/>
    <xf numFmtId="178" fontId="7" fillId="0" borderId="6" xfId="3" applyNumberFormat="1" applyFont="1" applyBorder="1" applyAlignment="1">
      <alignment wrapText="1"/>
    </xf>
    <xf numFmtId="178" fontId="7" fillId="0" borderId="6" xfId="3" applyNumberFormat="1" applyFont="1" applyBorder="1" applyAlignment="1"/>
    <xf numFmtId="0" fontId="7" fillId="0" borderId="3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8" fontId="7" fillId="0" borderId="10" xfId="3" applyNumberFormat="1" applyFont="1" applyBorder="1" applyAlignment="1">
      <alignment wrapText="1"/>
    </xf>
    <xf numFmtId="0" fontId="7" fillId="0" borderId="9" xfId="0" applyFont="1" applyBorder="1"/>
    <xf numFmtId="178" fontId="7" fillId="0" borderId="10" xfId="3" applyNumberFormat="1" applyFont="1" applyBorder="1" applyAlignment="1"/>
    <xf numFmtId="0" fontId="8" fillId="0" borderId="14" xfId="0" applyFont="1" applyBorder="1"/>
    <xf numFmtId="0" fontId="7" fillId="0" borderId="12" xfId="0" applyFont="1" applyBorder="1"/>
    <xf numFmtId="178" fontId="7" fillId="0" borderId="12" xfId="3" applyNumberFormat="1" applyFont="1" applyBorder="1" applyAlignment="1">
      <alignment wrapText="1"/>
    </xf>
    <xf numFmtId="0" fontId="7" fillId="0" borderId="1" xfId="0" applyFont="1" applyBorder="1"/>
    <xf numFmtId="0" fontId="8" fillId="0" borderId="35" xfId="0" applyFont="1" applyBorder="1"/>
    <xf numFmtId="0" fontId="7" fillId="0" borderId="7" xfId="0" applyFont="1" applyBorder="1"/>
    <xf numFmtId="178" fontId="7" fillId="0" borderId="7" xfId="3" applyNumberFormat="1" applyFont="1" applyBorder="1" applyAlignment="1">
      <alignment wrapText="1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80" fontId="2" fillId="0" borderId="6" xfId="0" applyNumberFormat="1" applyFont="1" applyBorder="1" applyAlignment="1">
      <alignment vertical="center" wrapText="1"/>
    </xf>
    <xf numFmtId="180" fontId="2" fillId="0" borderId="10" xfId="0" applyNumberFormat="1" applyFont="1" applyBorder="1" applyAlignment="1">
      <alignment vertical="center" wrapText="1"/>
    </xf>
    <xf numFmtId="180" fontId="2" fillId="0" borderId="12" xfId="0" applyNumberFormat="1" applyFont="1" applyBorder="1" applyAlignment="1">
      <alignment vertical="center" wrapText="1"/>
    </xf>
    <xf numFmtId="180" fontId="2" fillId="0" borderId="13" xfId="0" applyNumberFormat="1" applyFont="1" applyBorder="1" applyAlignment="1">
      <alignment vertical="center" wrapText="1"/>
    </xf>
    <xf numFmtId="180" fontId="2" fillId="0" borderId="7" xfId="0" applyNumberFormat="1" applyFont="1" applyBorder="1" applyAlignment="1">
      <alignment vertical="center" wrapText="1"/>
    </xf>
    <xf numFmtId="180" fontId="2" fillId="0" borderId="8" xfId="0" applyNumberFormat="1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6" fillId="0" borderId="0" xfId="7" applyFont="1" applyAlignment="1">
      <alignment horizontal="left"/>
    </xf>
    <xf numFmtId="0" fontId="19" fillId="0" borderId="20" xfId="0" applyFont="1" applyBorder="1" applyAlignment="1">
      <alignment wrapText="1"/>
    </xf>
    <xf numFmtId="0" fontId="13" fillId="0" borderId="36" xfId="0" applyFont="1" applyBorder="1" applyAlignment="1">
      <alignment horizontal="center" wrapText="1"/>
    </xf>
    <xf numFmtId="0" fontId="23" fillId="0" borderId="21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</cellXfs>
  <cellStyles count="8">
    <cellStyle name="Обычный" xfId="0" builtinId="0"/>
    <cellStyle name="Обычный 17" xfId="7" xr:uid="{2A11283E-D058-45F3-8751-014C3AF8E457}"/>
    <cellStyle name="Обычный 2" xfId="6" xr:uid="{FD8131D0-81F9-44A1-B22B-EF74FCA6785E}"/>
    <cellStyle name="Обычный_Баланс МСФО" xfId="4" xr:uid="{A433957C-4BAE-4BD5-8564-5F5E39530CC8}"/>
    <cellStyle name="Обычный_Лист1" xfId="2" xr:uid="{FA711B56-942B-4FD2-A960-551E8867FB52}"/>
    <cellStyle name="Обычный_Лист2" xfId="1" xr:uid="{8902477D-7F05-44DB-BA9C-CD16F529BBDF}"/>
    <cellStyle name="Обычный_ОПиУ МСФО" xfId="5" xr:uid="{A4F04B35-1A2B-4712-9C97-0519F58B93B3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5116-75AE-4EA7-B3C8-C56DA30FF3AF}">
  <dimension ref="A2:I63"/>
  <sheetViews>
    <sheetView tabSelected="1" topLeftCell="A25" workbookViewId="0">
      <selection activeCell="F49" sqref="F49"/>
    </sheetView>
  </sheetViews>
  <sheetFormatPr defaultRowHeight="14.4" x14ac:dyDescent="0.3"/>
  <cols>
    <col min="1" max="1" width="44.109375" customWidth="1"/>
    <col min="3" max="3" width="18" customWidth="1"/>
    <col min="4" max="4" width="18.109375" customWidth="1"/>
    <col min="6" max="6" width="30.33203125" customWidth="1"/>
    <col min="8" max="9" width="15.77734375" customWidth="1"/>
  </cols>
  <sheetData>
    <row r="2" spans="1:4" x14ac:dyDescent="0.3">
      <c r="A2" s="56" t="s">
        <v>0</v>
      </c>
    </row>
    <row r="3" spans="1:4" x14ac:dyDescent="0.3">
      <c r="A3" s="56" t="s">
        <v>118</v>
      </c>
      <c r="B3" s="57"/>
    </row>
    <row r="4" spans="1:4" x14ac:dyDescent="0.3">
      <c r="A4" s="56"/>
      <c r="B4" s="57"/>
    </row>
    <row r="5" spans="1:4" x14ac:dyDescent="0.3">
      <c r="A5" s="58" t="s">
        <v>82</v>
      </c>
      <c r="B5" s="59" t="s">
        <v>83</v>
      </c>
      <c r="C5" s="60" t="s">
        <v>119</v>
      </c>
      <c r="D5" s="60" t="s">
        <v>120</v>
      </c>
    </row>
    <row r="6" spans="1:4" x14ac:dyDescent="0.3">
      <c r="B6" s="55"/>
    </row>
    <row r="7" spans="1:4" x14ac:dyDescent="0.3">
      <c r="A7" s="61" t="s">
        <v>84</v>
      </c>
      <c r="B7" s="62"/>
      <c r="C7" s="61"/>
      <c r="D7" s="61"/>
    </row>
    <row r="8" spans="1:4" x14ac:dyDescent="0.3">
      <c r="A8" s="61"/>
      <c r="B8" s="62"/>
      <c r="C8" s="61"/>
      <c r="D8" s="61"/>
    </row>
    <row r="9" spans="1:4" x14ac:dyDescent="0.3">
      <c r="A9" s="61" t="s">
        <v>85</v>
      </c>
      <c r="B9" s="63"/>
      <c r="C9" s="61"/>
      <c r="D9" s="61"/>
    </row>
    <row r="10" spans="1:4" ht="22.8" x14ac:dyDescent="0.3">
      <c r="A10" s="108" t="s">
        <v>72</v>
      </c>
      <c r="B10" s="109">
        <v>5</v>
      </c>
      <c r="C10" s="107"/>
      <c r="D10" s="107"/>
    </row>
    <row r="11" spans="1:4" x14ac:dyDescent="0.3">
      <c r="A11" s="108" t="s">
        <v>73</v>
      </c>
      <c r="B11" s="109">
        <v>3</v>
      </c>
      <c r="C11" s="28">
        <v>118284627.51000001</v>
      </c>
      <c r="D11" s="28">
        <v>94043827.959999993</v>
      </c>
    </row>
    <row r="12" spans="1:4" x14ac:dyDescent="0.3">
      <c r="A12" s="108" t="s">
        <v>74</v>
      </c>
      <c r="B12" s="109"/>
      <c r="C12" s="110"/>
      <c r="D12" s="110"/>
    </row>
    <row r="13" spans="1:4" x14ac:dyDescent="0.3">
      <c r="A13" s="108" t="s">
        <v>86</v>
      </c>
      <c r="B13" s="109"/>
      <c r="C13" s="111">
        <v>100</v>
      </c>
      <c r="D13" s="111">
        <v>100</v>
      </c>
    </row>
    <row r="14" spans="1:4" x14ac:dyDescent="0.3">
      <c r="A14" s="108" t="s">
        <v>87</v>
      </c>
      <c r="B14" s="109">
        <v>5</v>
      </c>
      <c r="C14" s="28">
        <v>379701022.39999998</v>
      </c>
      <c r="D14" s="28">
        <v>313457500</v>
      </c>
    </row>
    <row r="15" spans="1:4" x14ac:dyDescent="0.3">
      <c r="A15" s="108" t="s">
        <v>75</v>
      </c>
      <c r="B15" s="109">
        <v>3</v>
      </c>
      <c r="C15" s="28">
        <v>520389902.47000003</v>
      </c>
      <c r="D15" s="28">
        <v>476009661.95999998</v>
      </c>
    </row>
    <row r="16" spans="1:4" x14ac:dyDescent="0.3">
      <c r="A16" s="112" t="s">
        <v>88</v>
      </c>
      <c r="B16" s="113"/>
      <c r="C16" s="114">
        <f>SUM(C10:C15)</f>
        <v>1018375652.38</v>
      </c>
      <c r="D16" s="114">
        <f>SUM(D10:D15)</f>
        <v>883511089.91999996</v>
      </c>
    </row>
    <row r="17" spans="1:9" x14ac:dyDescent="0.3">
      <c r="A17" s="108"/>
      <c r="B17" s="109"/>
      <c r="C17" s="110"/>
      <c r="D17" s="110"/>
    </row>
    <row r="18" spans="1:9" x14ac:dyDescent="0.3">
      <c r="A18" s="112" t="s">
        <v>89</v>
      </c>
      <c r="B18" s="113"/>
      <c r="C18" s="110"/>
      <c r="D18" s="110"/>
    </row>
    <row r="19" spans="1:9" x14ac:dyDescent="0.3">
      <c r="A19" s="108" t="s">
        <v>90</v>
      </c>
      <c r="B19" s="109">
        <v>4</v>
      </c>
      <c r="C19" s="29">
        <v>46859028.170000002</v>
      </c>
      <c r="D19" s="29">
        <v>34975644.409999996</v>
      </c>
    </row>
    <row r="20" spans="1:9" x14ac:dyDescent="0.3">
      <c r="A20" s="108" t="s">
        <v>91</v>
      </c>
      <c r="B20" s="109">
        <v>5</v>
      </c>
      <c r="C20" s="28">
        <v>34194505.869999997</v>
      </c>
      <c r="D20" s="28">
        <v>3822884.24</v>
      </c>
    </row>
    <row r="21" spans="1:9" x14ac:dyDescent="0.3">
      <c r="A21" s="108" t="s">
        <v>92</v>
      </c>
      <c r="B21" s="109"/>
      <c r="C21" s="115">
        <v>0</v>
      </c>
      <c r="D21" s="115">
        <v>0</v>
      </c>
    </row>
    <row r="22" spans="1:9" x14ac:dyDescent="0.3">
      <c r="A22" s="108" t="s">
        <v>93</v>
      </c>
      <c r="B22" s="109">
        <v>5</v>
      </c>
      <c r="C22" s="29">
        <v>545330444.15999997</v>
      </c>
      <c r="D22" s="29">
        <v>339014496.54000002</v>
      </c>
    </row>
    <row r="23" spans="1:9" ht="22.8" x14ac:dyDescent="0.3">
      <c r="A23" s="108" t="s">
        <v>71</v>
      </c>
      <c r="B23" s="109">
        <v>5</v>
      </c>
      <c r="C23" s="115">
        <v>0</v>
      </c>
      <c r="D23" s="115">
        <v>0</v>
      </c>
    </row>
    <row r="24" spans="1:9" x14ac:dyDescent="0.3">
      <c r="A24" s="108" t="s">
        <v>70</v>
      </c>
      <c r="B24" s="109">
        <v>6</v>
      </c>
      <c r="C24" s="28">
        <v>457007055.36000001</v>
      </c>
      <c r="D24" s="28">
        <v>344854080.88</v>
      </c>
    </row>
    <row r="25" spans="1:9" x14ac:dyDescent="0.3">
      <c r="A25" s="112" t="s">
        <v>94</v>
      </c>
      <c r="B25" s="113"/>
      <c r="C25" s="114">
        <f>SUM(C19:C24)</f>
        <v>1083391033.5599999</v>
      </c>
      <c r="D25" s="114">
        <f>SUM(D19:D24)</f>
        <v>722667106.06999993</v>
      </c>
    </row>
    <row r="26" spans="1:9" ht="15" thickBot="1" x14ac:dyDescent="0.35">
      <c r="A26" s="61"/>
      <c r="B26" s="63"/>
      <c r="C26" s="74"/>
      <c r="D26" s="74"/>
    </row>
    <row r="27" spans="1:9" ht="15" thickBot="1" x14ac:dyDescent="0.35">
      <c r="A27" s="75" t="s">
        <v>95</v>
      </c>
      <c r="B27" s="76"/>
      <c r="C27" s="77">
        <f>C16+C25</f>
        <v>2101766685.9400001</v>
      </c>
      <c r="D27" s="77">
        <f>D16+D25</f>
        <v>1606178195.9899998</v>
      </c>
    </row>
    <row r="28" spans="1:9" x14ac:dyDescent="0.3">
      <c r="A28" s="26"/>
      <c r="B28" s="26"/>
      <c r="C28" s="26"/>
      <c r="D28" s="26"/>
      <c r="E28" s="26"/>
      <c r="F28" s="26"/>
      <c r="G28" s="26"/>
      <c r="H28" s="27"/>
      <c r="I28" s="27"/>
    </row>
    <row r="29" spans="1:9" x14ac:dyDescent="0.3">
      <c r="A29" s="61" t="s">
        <v>96</v>
      </c>
      <c r="B29" s="63"/>
      <c r="C29" s="78"/>
      <c r="D29" s="78"/>
      <c r="E29" s="26"/>
      <c r="F29" s="26"/>
      <c r="G29" s="26"/>
      <c r="H29" s="27"/>
      <c r="I29" s="27"/>
    </row>
    <row r="30" spans="1:9" x14ac:dyDescent="0.3">
      <c r="A30" s="67"/>
      <c r="B30" s="68"/>
      <c r="C30" s="69"/>
      <c r="D30" s="69"/>
      <c r="E30" s="26"/>
      <c r="F30" s="26"/>
      <c r="G30" s="26"/>
      <c r="H30" s="27"/>
      <c r="I30" s="27"/>
    </row>
    <row r="31" spans="1:9" x14ac:dyDescent="0.3">
      <c r="A31" s="64" t="s">
        <v>97</v>
      </c>
      <c r="B31" s="65">
        <v>7</v>
      </c>
      <c r="C31" s="66">
        <v>481350000</v>
      </c>
      <c r="D31" s="66">
        <v>481350000</v>
      </c>
      <c r="E31" s="26"/>
      <c r="F31" s="26"/>
      <c r="G31" s="26"/>
      <c r="H31" s="27"/>
      <c r="I31" s="27"/>
    </row>
    <row r="32" spans="1:9" x14ac:dyDescent="0.3">
      <c r="A32" s="67" t="s">
        <v>98</v>
      </c>
      <c r="B32" s="68"/>
      <c r="C32" s="69">
        <v>0</v>
      </c>
      <c r="D32" s="69">
        <v>0</v>
      </c>
      <c r="E32" s="26"/>
      <c r="F32" s="26"/>
      <c r="G32" s="26"/>
      <c r="H32" s="27"/>
      <c r="I32" s="27"/>
    </row>
    <row r="33" spans="1:9" ht="15" thickBot="1" x14ac:dyDescent="0.35">
      <c r="A33" s="79" t="s">
        <v>99</v>
      </c>
      <c r="B33" s="80"/>
      <c r="C33" s="81">
        <v>-239212020.62</v>
      </c>
      <c r="D33" s="81">
        <f>-253162357.72</f>
        <v>-253162357.72</v>
      </c>
      <c r="E33" s="26"/>
      <c r="F33" s="26"/>
      <c r="G33" s="26"/>
      <c r="H33" s="27"/>
      <c r="I33" s="27"/>
    </row>
    <row r="34" spans="1:9" ht="15" thickBot="1" x14ac:dyDescent="0.35">
      <c r="A34" s="82" t="s">
        <v>100</v>
      </c>
      <c r="B34" s="83"/>
      <c r="C34" s="77">
        <f>SUM(C31:C33)</f>
        <v>242137979.38</v>
      </c>
      <c r="D34" s="77">
        <f>SUM(D31:D33)</f>
        <v>228187642.28</v>
      </c>
      <c r="E34" s="26"/>
      <c r="F34" s="26"/>
      <c r="G34" s="26"/>
      <c r="H34" s="27"/>
      <c r="I34" s="27"/>
    </row>
    <row r="35" spans="1:9" x14ac:dyDescent="0.3">
      <c r="A35" s="67"/>
      <c r="B35" s="68"/>
      <c r="C35" s="69"/>
      <c r="D35" s="69"/>
      <c r="E35" s="26"/>
      <c r="F35" s="26"/>
      <c r="G35" s="26"/>
      <c r="H35" s="27"/>
      <c r="I35" s="27"/>
    </row>
    <row r="36" spans="1:9" x14ac:dyDescent="0.3">
      <c r="A36" s="61" t="s">
        <v>101</v>
      </c>
      <c r="B36" s="63"/>
      <c r="C36" s="69"/>
      <c r="D36" s="69"/>
      <c r="E36" s="26"/>
      <c r="F36" s="26"/>
      <c r="G36" s="26"/>
      <c r="H36" s="27"/>
      <c r="I36" s="27"/>
    </row>
    <row r="37" spans="1:9" x14ac:dyDescent="0.3">
      <c r="A37" s="67"/>
      <c r="B37" s="68"/>
      <c r="C37" s="69"/>
      <c r="D37" s="69"/>
      <c r="E37" s="26"/>
      <c r="F37" s="26"/>
      <c r="G37" s="26"/>
      <c r="H37" s="27"/>
      <c r="I37" s="27"/>
    </row>
    <row r="38" spans="1:9" x14ac:dyDescent="0.3">
      <c r="A38" s="61" t="s">
        <v>102</v>
      </c>
      <c r="B38" s="63"/>
      <c r="C38" s="69"/>
      <c r="D38" s="69"/>
      <c r="E38" s="26"/>
      <c r="F38" s="26"/>
      <c r="G38" s="26"/>
      <c r="H38" s="27"/>
      <c r="I38" s="27"/>
    </row>
    <row r="39" spans="1:9" ht="34.200000000000003" x14ac:dyDescent="0.3">
      <c r="A39" s="64" t="s">
        <v>78</v>
      </c>
      <c r="B39" s="65">
        <v>8</v>
      </c>
      <c r="C39" s="66">
        <v>1839355611.6499999</v>
      </c>
      <c r="D39" s="66">
        <v>1372603203.95</v>
      </c>
      <c r="E39" s="26"/>
      <c r="F39" s="26"/>
      <c r="G39" s="26"/>
      <c r="H39" s="27"/>
      <c r="I39" s="27"/>
    </row>
    <row r="40" spans="1:9" x14ac:dyDescent="0.3">
      <c r="A40" s="67" t="s">
        <v>79</v>
      </c>
      <c r="B40" s="68">
        <v>8</v>
      </c>
      <c r="C40" s="70"/>
      <c r="D40" s="70"/>
      <c r="E40" s="26"/>
      <c r="F40" s="26"/>
      <c r="G40" s="26"/>
      <c r="H40" s="27"/>
      <c r="I40" s="27"/>
    </row>
    <row r="41" spans="1:9" x14ac:dyDescent="0.3">
      <c r="A41" s="71" t="s">
        <v>103</v>
      </c>
      <c r="B41" s="72"/>
      <c r="C41" s="73">
        <f>SUM(C39:C40)</f>
        <v>1839355611.6499999</v>
      </c>
      <c r="D41" s="73">
        <f>SUM(D39:D40)</f>
        <v>1372603203.95</v>
      </c>
      <c r="E41" s="26"/>
      <c r="F41" s="26"/>
      <c r="G41" s="26"/>
      <c r="H41" s="27"/>
      <c r="I41" s="27"/>
    </row>
    <row r="42" spans="1:9" x14ac:dyDescent="0.3">
      <c r="A42" s="84"/>
      <c r="B42" s="85"/>
      <c r="C42" s="86"/>
      <c r="D42" s="86"/>
      <c r="E42" s="26"/>
      <c r="F42" s="26"/>
      <c r="G42" s="26"/>
      <c r="H42" s="27"/>
      <c r="I42" s="27"/>
    </row>
    <row r="43" spans="1:9" x14ac:dyDescent="0.3">
      <c r="A43" s="61" t="s">
        <v>104</v>
      </c>
      <c r="B43" s="63"/>
      <c r="C43" s="69"/>
      <c r="D43" s="69"/>
      <c r="E43" s="26"/>
      <c r="F43" s="26"/>
      <c r="G43" s="26"/>
      <c r="H43" s="27"/>
      <c r="I43" s="27"/>
    </row>
    <row r="44" spans="1:9" x14ac:dyDescent="0.3">
      <c r="A44" s="64" t="s">
        <v>105</v>
      </c>
      <c r="B44" s="65"/>
      <c r="C44" s="87"/>
      <c r="D44" s="87"/>
      <c r="E44" s="26"/>
      <c r="F44" s="26"/>
      <c r="G44" s="26"/>
      <c r="H44" s="27"/>
      <c r="I44" s="27"/>
    </row>
    <row r="45" spans="1:9" x14ac:dyDescent="0.3">
      <c r="A45" s="64" t="s">
        <v>106</v>
      </c>
      <c r="B45" s="65">
        <v>9</v>
      </c>
      <c r="C45" s="30">
        <v>907264.02</v>
      </c>
      <c r="D45" s="30">
        <v>907264.02</v>
      </c>
      <c r="E45" s="26"/>
      <c r="F45" s="26"/>
      <c r="G45" s="26"/>
      <c r="H45" s="27"/>
      <c r="I45" s="27"/>
    </row>
    <row r="46" spans="1:9" x14ac:dyDescent="0.3">
      <c r="A46" s="67" t="s">
        <v>76</v>
      </c>
      <c r="B46" s="68">
        <v>9</v>
      </c>
      <c r="C46" s="28">
        <v>3775836.21</v>
      </c>
      <c r="D46" s="30">
        <v>118800</v>
      </c>
      <c r="E46" s="26"/>
      <c r="F46" s="26"/>
      <c r="G46" s="26"/>
      <c r="H46" s="27"/>
      <c r="I46" s="27"/>
    </row>
    <row r="47" spans="1:9" x14ac:dyDescent="0.3">
      <c r="A47" s="64" t="s">
        <v>107</v>
      </c>
      <c r="B47" s="65">
        <v>9</v>
      </c>
      <c r="C47" s="28">
        <v>14415734.42</v>
      </c>
      <c r="D47" s="28">
        <v>3996582.48</v>
      </c>
      <c r="E47" s="26"/>
      <c r="F47" s="26"/>
      <c r="G47" s="26"/>
      <c r="H47" s="27"/>
      <c r="I47" s="27"/>
    </row>
    <row r="48" spans="1:9" x14ac:dyDescent="0.3">
      <c r="A48" s="67" t="s">
        <v>108</v>
      </c>
      <c r="B48" s="68"/>
      <c r="C48" s="70">
        <v>-183.14</v>
      </c>
      <c r="D48" s="70"/>
      <c r="E48" s="26"/>
      <c r="F48" s="26"/>
      <c r="G48" s="26"/>
      <c r="H48" s="27"/>
      <c r="I48" s="27"/>
    </row>
    <row r="49" spans="1:9" x14ac:dyDescent="0.3">
      <c r="A49" s="64" t="s">
        <v>77</v>
      </c>
      <c r="B49" s="65">
        <v>9</v>
      </c>
      <c r="C49" s="28">
        <v>1174260.26</v>
      </c>
      <c r="D49" s="30">
        <v>364703.26</v>
      </c>
      <c r="E49" s="26"/>
      <c r="F49" s="26"/>
      <c r="G49" s="26"/>
      <c r="H49" s="27"/>
      <c r="I49" s="27"/>
    </row>
    <row r="50" spans="1:9" x14ac:dyDescent="0.3">
      <c r="A50" s="88" t="s">
        <v>109</v>
      </c>
      <c r="B50" s="89"/>
      <c r="C50" s="90">
        <f>SUM(C44:C49)</f>
        <v>20272911.77</v>
      </c>
      <c r="D50" s="91">
        <f>SUM(D44:D49)</f>
        <v>5387349.7599999998</v>
      </c>
      <c r="E50" s="26"/>
      <c r="F50" s="26"/>
      <c r="G50" s="26"/>
      <c r="H50" s="27"/>
      <c r="I50" s="27"/>
    </row>
    <row r="51" spans="1:9" x14ac:dyDescent="0.3">
      <c r="A51" s="61"/>
      <c r="B51" s="63"/>
      <c r="C51" s="92"/>
      <c r="D51" s="92"/>
      <c r="E51" s="26"/>
      <c r="F51" s="26"/>
      <c r="G51" s="26"/>
      <c r="H51" s="27"/>
      <c r="I51" s="27"/>
    </row>
    <row r="52" spans="1:9" x14ac:dyDescent="0.3">
      <c r="A52" s="71" t="s">
        <v>110</v>
      </c>
      <c r="B52" s="72"/>
      <c r="C52" s="73">
        <f>C41+C50</f>
        <v>1859628523.4199998</v>
      </c>
      <c r="D52" s="73">
        <f>D41+D50</f>
        <v>1377990553.71</v>
      </c>
      <c r="E52" s="26"/>
      <c r="F52" s="26"/>
      <c r="G52" s="26"/>
      <c r="H52" s="27"/>
      <c r="I52" s="27"/>
    </row>
    <row r="53" spans="1:9" ht="15" thickBot="1" x14ac:dyDescent="0.35">
      <c r="A53" s="93"/>
      <c r="B53" s="94"/>
      <c r="C53" s="95"/>
      <c r="D53" s="95"/>
      <c r="E53" s="26"/>
      <c r="F53" s="26"/>
      <c r="G53" s="26"/>
      <c r="H53" s="27"/>
      <c r="I53" s="27"/>
    </row>
    <row r="54" spans="1:9" ht="15" thickBot="1" x14ac:dyDescent="0.35">
      <c r="A54" s="82" t="s">
        <v>111</v>
      </c>
      <c r="B54" s="83"/>
      <c r="C54" s="77">
        <f>C34+C41+C50</f>
        <v>2101766502.7999997</v>
      </c>
      <c r="D54" s="77">
        <f>D34+D41+D50</f>
        <v>1606178195.99</v>
      </c>
      <c r="E54" s="26"/>
      <c r="F54" s="26"/>
      <c r="G54" s="26"/>
      <c r="H54" s="27"/>
      <c r="I54" s="27"/>
    </row>
    <row r="55" spans="1:9" x14ac:dyDescent="0.3">
      <c r="A55" s="26"/>
      <c r="B55" s="26"/>
      <c r="C55" s="26"/>
      <c r="D55" s="26"/>
      <c r="E55" s="26"/>
      <c r="F55" s="26"/>
      <c r="G55" s="26"/>
      <c r="H55" s="27"/>
      <c r="I55" s="27"/>
    </row>
    <row r="57" spans="1:9" x14ac:dyDescent="0.3">
      <c r="A57" s="96" t="s">
        <v>112</v>
      </c>
      <c r="B57" s="96"/>
      <c r="C57" s="96"/>
      <c r="D57" s="97" t="s">
        <v>113</v>
      </c>
      <c r="E57" s="97"/>
    </row>
    <row r="58" spans="1:9" x14ac:dyDescent="0.3">
      <c r="A58" s="98" t="s">
        <v>9</v>
      </c>
      <c r="B58" s="61"/>
      <c r="C58" s="99"/>
      <c r="D58" s="56" t="s">
        <v>121</v>
      </c>
      <c r="E58" s="56"/>
    </row>
    <row r="59" spans="1:9" x14ac:dyDescent="0.3">
      <c r="A59" s="98" t="s">
        <v>114</v>
      </c>
      <c r="B59" s="61"/>
      <c r="C59" s="99"/>
      <c r="D59" s="100" t="s">
        <v>10</v>
      </c>
      <c r="E59" s="100"/>
    </row>
    <row r="61" spans="1:9" x14ac:dyDescent="0.3">
      <c r="A61" s="101" t="s">
        <v>115</v>
      </c>
      <c r="B61" s="102"/>
      <c r="C61" s="67"/>
      <c r="D61" s="67"/>
    </row>
    <row r="62" spans="1:9" x14ac:dyDescent="0.3">
      <c r="A62" s="103" t="s">
        <v>116</v>
      </c>
      <c r="B62" s="104"/>
      <c r="C62" s="105">
        <f>((C27-C52)-96270*1000)/385080</f>
        <v>378.79963259582479</v>
      </c>
      <c r="D62" s="105">
        <f>((D27-D52)/1000-96270)/385080*1000</f>
        <v>342.57204290017592</v>
      </c>
    </row>
    <row r="63" spans="1:9" x14ac:dyDescent="0.3">
      <c r="A63" t="s">
        <v>117</v>
      </c>
      <c r="B63" s="55"/>
      <c r="C63" s="106">
        <f>(C52+96270*1000)/96270*1000</f>
        <v>20316801.946816247</v>
      </c>
      <c r="D63" s="106">
        <f>(D52+96270*1000)/96270*1000</f>
        <v>15313810.675288253</v>
      </c>
    </row>
  </sheetData>
  <mergeCells count="1">
    <mergeCell ref="D57:E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986D-B9CA-45E6-8FB5-032F218C4701}">
  <dimension ref="A1:J42"/>
  <sheetViews>
    <sheetView topLeftCell="A10" workbookViewId="0">
      <selection activeCell="D23" sqref="D23"/>
    </sheetView>
  </sheetViews>
  <sheetFormatPr defaultRowHeight="13.2" x14ac:dyDescent="0.25"/>
  <cols>
    <col min="1" max="1" width="57.33203125" style="2" customWidth="1"/>
    <col min="2" max="2" width="11.5546875" style="2" customWidth="1"/>
    <col min="3" max="6" width="15.77734375" style="2" customWidth="1"/>
    <col min="7" max="16384" width="8.88671875" style="2"/>
  </cols>
  <sheetData>
    <row r="1" spans="1:4" customFormat="1" ht="14.4" x14ac:dyDescent="0.3">
      <c r="A1" s="116" t="s">
        <v>0</v>
      </c>
      <c r="B1" s="116"/>
      <c r="C1" s="116"/>
      <c r="D1" s="116"/>
    </row>
    <row r="2" spans="1:4" customFormat="1" ht="14.4" x14ac:dyDescent="0.3">
      <c r="A2" s="190" t="s">
        <v>151</v>
      </c>
      <c r="B2" s="190"/>
      <c r="C2" s="190"/>
      <c r="D2" s="190"/>
    </row>
    <row r="3" spans="1:4" customFormat="1" ht="14.4" x14ac:dyDescent="0.3">
      <c r="A3" s="190" t="s">
        <v>152</v>
      </c>
      <c r="B3" s="190"/>
      <c r="C3" s="190"/>
      <c r="D3" s="190"/>
    </row>
    <row r="4" spans="1:4" customFormat="1" ht="15" thickBot="1" x14ac:dyDescent="0.35">
      <c r="A4" s="56"/>
      <c r="B4" s="56"/>
      <c r="C4" t="s">
        <v>82</v>
      </c>
      <c r="D4" s="2"/>
    </row>
    <row r="5" spans="1:4" customFormat="1" ht="81" customHeight="1" thickBot="1" x14ac:dyDescent="0.35">
      <c r="A5" s="191"/>
      <c r="B5" s="192" t="s">
        <v>83</v>
      </c>
      <c r="C5" s="193" t="s">
        <v>152</v>
      </c>
      <c r="D5" s="194" t="s">
        <v>154</v>
      </c>
    </row>
    <row r="6" spans="1:4" customFormat="1" ht="14.4" x14ac:dyDescent="0.3">
      <c r="A6" s="117"/>
      <c r="B6" s="118"/>
      <c r="C6" s="119"/>
      <c r="D6" s="120"/>
    </row>
    <row r="7" spans="1:4" customFormat="1" ht="12.75" customHeight="1" x14ac:dyDescent="0.3">
      <c r="A7" s="121" t="s">
        <v>122</v>
      </c>
      <c r="B7" s="145">
        <v>10</v>
      </c>
      <c r="C7" s="142"/>
      <c r="D7" s="122"/>
    </row>
    <row r="8" spans="1:4" customFormat="1" ht="15.6" customHeight="1" x14ac:dyDescent="0.3">
      <c r="A8" s="121" t="s">
        <v>123</v>
      </c>
      <c r="B8" s="145"/>
      <c r="C8" s="142"/>
      <c r="D8" s="122"/>
    </row>
    <row r="9" spans="1:4" customFormat="1" ht="15" thickBot="1" x14ac:dyDescent="0.35">
      <c r="A9" s="123"/>
      <c r="B9" s="124"/>
      <c r="C9" s="125"/>
      <c r="D9" s="126"/>
    </row>
    <row r="10" spans="1:4" customFormat="1" ht="12.75" customHeight="1" x14ac:dyDescent="0.3">
      <c r="A10" s="127"/>
      <c r="B10" s="128"/>
      <c r="C10" s="129"/>
      <c r="D10" s="130"/>
    </row>
    <row r="11" spans="1:4" customFormat="1" ht="12.75" customHeight="1" x14ac:dyDescent="0.3">
      <c r="A11" s="131" t="s">
        <v>124</v>
      </c>
      <c r="B11" s="146"/>
      <c r="C11" s="143">
        <f>SUM(C7:C8)</f>
        <v>0</v>
      </c>
      <c r="D11" s="132">
        <f>SUM(D7:D8)</f>
        <v>0</v>
      </c>
    </row>
    <row r="12" spans="1:4" customFormat="1" ht="12.75" customHeight="1" x14ac:dyDescent="0.3">
      <c r="A12" s="121"/>
      <c r="B12" s="145"/>
      <c r="C12" s="145"/>
      <c r="D12" s="147"/>
    </row>
    <row r="13" spans="1:4" customFormat="1" ht="12.75" customHeight="1" x14ac:dyDescent="0.3">
      <c r="A13" s="121" t="s">
        <v>125</v>
      </c>
      <c r="B13" s="145">
        <v>11</v>
      </c>
      <c r="C13" s="144">
        <v>-35323356.710000001</v>
      </c>
      <c r="D13" s="133">
        <v>-7220000</v>
      </c>
    </row>
    <row r="14" spans="1:4" customFormat="1" ht="12.75" customHeight="1" x14ac:dyDescent="0.3">
      <c r="A14" s="121" t="s">
        <v>126</v>
      </c>
      <c r="B14" s="148">
        <v>24</v>
      </c>
      <c r="C14" s="144">
        <v>-2000000</v>
      </c>
      <c r="D14" s="133" t="s">
        <v>6</v>
      </c>
    </row>
    <row r="15" spans="1:4" customFormat="1" ht="12.75" customHeight="1" x14ac:dyDescent="0.3">
      <c r="A15" s="121" t="s">
        <v>127</v>
      </c>
      <c r="B15" s="145"/>
      <c r="C15" s="144"/>
      <c r="D15" s="133"/>
    </row>
    <row r="16" spans="1:4" customFormat="1" ht="12.75" customHeight="1" x14ac:dyDescent="0.3">
      <c r="A16" s="121" t="s">
        <v>128</v>
      </c>
      <c r="B16" s="145">
        <v>12</v>
      </c>
      <c r="C16" s="144">
        <v>75940864.829999998</v>
      </c>
      <c r="D16" s="133">
        <v>60000</v>
      </c>
    </row>
    <row r="17" spans="1:4" customFormat="1" ht="12.75" customHeight="1" x14ac:dyDescent="0.3">
      <c r="A17" s="121" t="s">
        <v>129</v>
      </c>
      <c r="B17" s="145">
        <v>13</v>
      </c>
      <c r="C17" s="144">
        <v>-24667171.02</v>
      </c>
      <c r="D17" s="133">
        <v>-233000</v>
      </c>
    </row>
    <row r="18" spans="1:4" customFormat="1" ht="12.75" customHeight="1" x14ac:dyDescent="0.3">
      <c r="A18" s="121" t="s">
        <v>130</v>
      </c>
      <c r="B18" s="145"/>
      <c r="C18" s="144"/>
      <c r="D18" s="133"/>
    </row>
    <row r="19" spans="1:4" customFormat="1" ht="12.75" customHeight="1" x14ac:dyDescent="0.3">
      <c r="A19" s="121"/>
      <c r="B19" s="146"/>
      <c r="C19" s="144"/>
      <c r="D19" s="133"/>
    </row>
    <row r="20" spans="1:4" customFormat="1" ht="12.75" customHeight="1" x14ac:dyDescent="0.3">
      <c r="A20" s="131" t="s">
        <v>131</v>
      </c>
      <c r="B20" s="146"/>
      <c r="C20" s="144">
        <v>13951000</v>
      </c>
      <c r="D20" s="133">
        <v>-7393000</v>
      </c>
    </row>
    <row r="21" spans="1:4" customFormat="1" ht="12.75" customHeight="1" x14ac:dyDescent="0.3">
      <c r="A21" s="121"/>
      <c r="B21" s="145"/>
      <c r="C21" s="144"/>
      <c r="D21" s="133"/>
    </row>
    <row r="22" spans="1:4" customFormat="1" ht="12.75" customHeight="1" x14ac:dyDescent="0.3">
      <c r="A22" s="121" t="s">
        <v>132</v>
      </c>
      <c r="B22" s="145">
        <v>14</v>
      </c>
      <c r="C22" s="144"/>
      <c r="D22" s="133"/>
    </row>
    <row r="23" spans="1:4" customFormat="1" ht="12.75" customHeight="1" x14ac:dyDescent="0.3">
      <c r="A23" s="121" t="s">
        <v>133</v>
      </c>
      <c r="B23" s="145">
        <v>15</v>
      </c>
      <c r="C23" s="144" t="s">
        <v>6</v>
      </c>
      <c r="D23" s="133"/>
    </row>
    <row r="24" spans="1:4" customFormat="1" ht="13.5" customHeight="1" thickBot="1" x14ac:dyDescent="0.35">
      <c r="A24" s="123"/>
      <c r="B24" s="124"/>
      <c r="C24" s="150"/>
      <c r="D24" s="151"/>
    </row>
    <row r="25" spans="1:4" customFormat="1" ht="12.75" customHeight="1" x14ac:dyDescent="0.3">
      <c r="A25" s="131"/>
      <c r="B25" s="146"/>
      <c r="C25" s="143"/>
      <c r="D25" s="132"/>
    </row>
    <row r="26" spans="1:4" customFormat="1" ht="12.75" customHeight="1" x14ac:dyDescent="0.3">
      <c r="A26" s="131" t="s">
        <v>134</v>
      </c>
      <c r="B26" s="146"/>
      <c r="C26" s="144">
        <f>SUM(C20:C23)</f>
        <v>13951000</v>
      </c>
      <c r="D26" s="133">
        <f>SUM(D20:D23)</f>
        <v>-7393000</v>
      </c>
    </row>
    <row r="27" spans="1:4" customFormat="1" ht="7.8" customHeight="1" x14ac:dyDescent="0.3">
      <c r="A27" s="121"/>
      <c r="B27" s="145"/>
      <c r="C27" s="142"/>
      <c r="D27" s="122"/>
    </row>
    <row r="28" spans="1:4" customFormat="1" ht="12.75" customHeight="1" x14ac:dyDescent="0.3">
      <c r="A28" s="121" t="s">
        <v>135</v>
      </c>
      <c r="B28" s="145"/>
      <c r="C28" s="142"/>
      <c r="D28" s="122"/>
    </row>
    <row r="29" spans="1:4" customFormat="1" ht="13.5" customHeight="1" thickBot="1" x14ac:dyDescent="0.35">
      <c r="A29" s="123"/>
      <c r="B29" s="124"/>
      <c r="C29" s="125"/>
      <c r="D29" s="126"/>
    </row>
    <row r="30" spans="1:4" customFormat="1" ht="12.75" customHeight="1" x14ac:dyDescent="0.3">
      <c r="A30" s="131"/>
      <c r="B30" s="146"/>
      <c r="C30" s="143"/>
      <c r="D30" s="132"/>
    </row>
    <row r="31" spans="1:4" customFormat="1" ht="12.75" customHeight="1" x14ac:dyDescent="0.3">
      <c r="A31" s="131" t="s">
        <v>136</v>
      </c>
      <c r="B31" s="146"/>
      <c r="C31" s="144">
        <f>SUM(C26:C28)</f>
        <v>13951000</v>
      </c>
      <c r="D31" s="133">
        <f>SUM(D26:D28)</f>
        <v>-7393000</v>
      </c>
    </row>
    <row r="32" spans="1:4" customFormat="1" ht="15" thickBot="1" x14ac:dyDescent="0.35">
      <c r="A32" s="134"/>
      <c r="B32" s="135"/>
      <c r="C32" s="136"/>
      <c r="D32" s="137"/>
    </row>
    <row r="33" spans="1:10" customFormat="1" ht="13.5" customHeight="1" thickTop="1" x14ac:dyDescent="0.3">
      <c r="A33" s="131"/>
      <c r="B33" s="146"/>
      <c r="C33" s="143"/>
      <c r="D33" s="132"/>
    </row>
    <row r="34" spans="1:10" customFormat="1" ht="12.75" customHeight="1" x14ac:dyDescent="0.3">
      <c r="A34" s="121" t="s">
        <v>137</v>
      </c>
      <c r="B34" s="145"/>
      <c r="C34" s="149"/>
      <c r="D34" s="138"/>
    </row>
    <row r="35" spans="1:10" customFormat="1" ht="13.5" customHeight="1" thickBot="1" x14ac:dyDescent="0.35">
      <c r="A35" s="123"/>
      <c r="B35" s="124"/>
      <c r="C35" s="125"/>
      <c r="D35" s="126"/>
    </row>
    <row r="36" spans="1:10" customFormat="1" ht="12.75" customHeight="1" x14ac:dyDescent="0.3">
      <c r="A36" s="131"/>
      <c r="B36" s="146"/>
      <c r="C36" s="143"/>
      <c r="D36" s="132"/>
    </row>
    <row r="37" spans="1:10" customFormat="1" ht="12.75" customHeight="1" x14ac:dyDescent="0.3">
      <c r="A37" s="131" t="s">
        <v>138</v>
      </c>
      <c r="B37" s="146"/>
      <c r="C37" s="144">
        <f>C31+C34</f>
        <v>13951000</v>
      </c>
      <c r="D37" s="133">
        <f>D31+D34</f>
        <v>-7393000</v>
      </c>
    </row>
    <row r="38" spans="1:10" customFormat="1" ht="13.5" customHeight="1" thickBot="1" x14ac:dyDescent="0.35">
      <c r="A38" s="82"/>
      <c r="B38" s="139"/>
      <c r="C38" s="140"/>
      <c r="D38" s="141"/>
    </row>
    <row r="39" spans="1:10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25">
      <c r="A40" s="96" t="s">
        <v>112</v>
      </c>
      <c r="B40" s="96"/>
      <c r="C40" s="189"/>
      <c r="D40" s="97"/>
      <c r="E40" s="97"/>
      <c r="F40" s="31"/>
      <c r="G40" s="31"/>
      <c r="H40" s="31"/>
      <c r="I40" s="31"/>
      <c r="J40" s="31"/>
    </row>
    <row r="41" spans="1:10" ht="13.8" x14ac:dyDescent="0.25">
      <c r="A41" s="98" t="s">
        <v>9</v>
      </c>
      <c r="B41" s="61"/>
      <c r="C41" s="56" t="s">
        <v>121</v>
      </c>
      <c r="E41" s="56"/>
    </row>
    <row r="42" spans="1:10" ht="13.8" x14ac:dyDescent="0.25">
      <c r="A42" s="98" t="s">
        <v>114</v>
      </c>
      <c r="B42" s="61"/>
      <c r="C42" s="100" t="s">
        <v>10</v>
      </c>
      <c r="E42" s="100"/>
    </row>
  </sheetData>
  <mergeCells count="4">
    <mergeCell ref="A1:D1"/>
    <mergeCell ref="D40:E40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C625-F125-4F57-AEED-45CEE5E4CE2A}">
  <dimension ref="A1:L81"/>
  <sheetViews>
    <sheetView topLeftCell="A55" workbookViewId="0">
      <selection activeCell="B87" sqref="B87"/>
    </sheetView>
  </sheetViews>
  <sheetFormatPr defaultRowHeight="13.2" x14ac:dyDescent="0.25"/>
  <cols>
    <col min="1" max="3" width="25.77734375" style="2" customWidth="1"/>
    <col min="4" max="5" width="15.77734375" style="2" customWidth="1"/>
    <col min="6" max="16384" width="8.88671875" style="2"/>
  </cols>
  <sheetData>
    <row r="1" spans="1:12" customFormat="1" ht="14.4" x14ac:dyDescent="0.3">
      <c r="A1" s="152" t="s">
        <v>0</v>
      </c>
      <c r="B1" s="152"/>
      <c r="C1" s="152"/>
      <c r="D1" s="152"/>
      <c r="E1" s="152"/>
      <c r="F1" s="156"/>
      <c r="G1" s="156"/>
      <c r="H1" s="156"/>
      <c r="I1" s="156"/>
    </row>
    <row r="2" spans="1:12" customFormat="1" ht="31.2" customHeight="1" x14ac:dyDescent="0.3">
      <c r="A2" s="190" t="s">
        <v>153</v>
      </c>
      <c r="B2" s="190"/>
      <c r="C2" s="190"/>
      <c r="D2" s="190"/>
      <c r="H2" s="153"/>
      <c r="I2" s="153"/>
    </row>
    <row r="3" spans="1:12" customFormat="1" ht="14.4" x14ac:dyDescent="0.3">
      <c r="A3" s="190" t="s">
        <v>152</v>
      </c>
      <c r="B3" s="190"/>
      <c r="C3" s="190"/>
      <c r="D3" s="190"/>
      <c r="H3" s="153"/>
      <c r="I3" s="153"/>
    </row>
    <row r="4" spans="1:12" s="154" customFormat="1" x14ac:dyDescent="0.25">
      <c r="H4" s="155"/>
      <c r="I4" s="155"/>
    </row>
    <row r="5" spans="1:12" customFormat="1" ht="12" customHeight="1" x14ac:dyDescent="0.3">
      <c r="D5" s="153" t="s">
        <v>82</v>
      </c>
      <c r="E5" s="2"/>
      <c r="H5" s="2"/>
      <c r="I5" s="153"/>
    </row>
    <row r="6" spans="1:12" ht="39.6" x14ac:dyDescent="0.25">
      <c r="A6" s="52" t="s">
        <v>11</v>
      </c>
      <c r="B6" s="52"/>
      <c r="C6" s="52"/>
      <c r="D6" s="3" t="s">
        <v>80</v>
      </c>
      <c r="E6" s="3" t="s">
        <v>81</v>
      </c>
      <c r="F6" s="1"/>
      <c r="G6" s="1"/>
      <c r="H6" s="1"/>
      <c r="I6" s="1"/>
      <c r="J6" s="1"/>
      <c r="K6" s="1"/>
      <c r="L6" s="1"/>
    </row>
    <row r="7" spans="1:12" x14ac:dyDescent="0.25">
      <c r="A7" s="52" t="s">
        <v>3</v>
      </c>
      <c r="B7" s="52"/>
      <c r="C7" s="52"/>
      <c r="D7" s="4" t="s">
        <v>4</v>
      </c>
      <c r="E7" s="4" t="s">
        <v>5</v>
      </c>
      <c r="F7" s="1"/>
      <c r="G7" s="1"/>
      <c r="H7" s="1"/>
      <c r="I7" s="1"/>
      <c r="J7" s="1"/>
      <c r="K7" s="1"/>
      <c r="L7" s="1"/>
    </row>
    <row r="8" spans="1:12" x14ac:dyDescent="0.25">
      <c r="A8" s="44" t="s">
        <v>12</v>
      </c>
      <c r="B8" s="44"/>
      <c r="C8" s="44"/>
      <c r="D8" s="44"/>
      <c r="E8" s="44"/>
      <c r="F8" s="1"/>
      <c r="G8" s="1"/>
      <c r="H8" s="1"/>
      <c r="I8" s="1"/>
      <c r="J8" s="1"/>
      <c r="K8" s="1"/>
      <c r="L8" s="1"/>
    </row>
    <row r="9" spans="1:12" x14ac:dyDescent="0.25">
      <c r="A9" s="45" t="s">
        <v>13</v>
      </c>
      <c r="B9" s="45"/>
      <c r="C9" s="45"/>
      <c r="D9" s="7">
        <v>2498540.7000000002</v>
      </c>
      <c r="E9" s="7">
        <v>9361357.3599999994</v>
      </c>
      <c r="F9" s="1"/>
      <c r="G9" s="1"/>
      <c r="H9" s="1"/>
      <c r="I9" s="1"/>
      <c r="J9" s="1"/>
      <c r="K9" s="1"/>
      <c r="L9" s="1"/>
    </row>
    <row r="10" spans="1:12" x14ac:dyDescent="0.25">
      <c r="A10" s="53" t="s">
        <v>8</v>
      </c>
      <c r="B10" s="37"/>
      <c r="C10" s="54"/>
      <c r="D10" s="12"/>
      <c r="E10" s="12"/>
      <c r="F10" s="1"/>
      <c r="G10" s="1"/>
      <c r="H10" s="1"/>
      <c r="I10" s="1"/>
      <c r="J10" s="1"/>
      <c r="K10" s="1"/>
      <c r="L10" s="1"/>
    </row>
    <row r="11" spans="1:12" x14ac:dyDescent="0.25">
      <c r="A11" s="38" t="s">
        <v>14</v>
      </c>
      <c r="B11" s="39"/>
      <c r="C11" s="40"/>
      <c r="D11" s="6">
        <v>0</v>
      </c>
      <c r="E11" s="6">
        <v>0</v>
      </c>
      <c r="F11" s="1"/>
      <c r="G11" s="1"/>
      <c r="H11" s="1"/>
      <c r="I11" s="1"/>
      <c r="J11" s="1"/>
      <c r="K11" s="1"/>
      <c r="L11" s="1"/>
    </row>
    <row r="12" spans="1:12" x14ac:dyDescent="0.25">
      <c r="A12" s="38" t="s">
        <v>15</v>
      </c>
      <c r="B12" s="39"/>
      <c r="C12" s="40"/>
      <c r="D12" s="6">
        <v>0</v>
      </c>
      <c r="E12" s="6">
        <v>0</v>
      </c>
      <c r="F12" s="1"/>
      <c r="G12" s="1"/>
      <c r="H12" s="1"/>
      <c r="I12" s="1"/>
      <c r="J12" s="1"/>
      <c r="K12" s="1"/>
      <c r="L12" s="1"/>
    </row>
    <row r="13" spans="1:12" x14ac:dyDescent="0.25">
      <c r="A13" s="38" t="s">
        <v>16</v>
      </c>
      <c r="B13" s="39"/>
      <c r="C13" s="40"/>
      <c r="D13" s="6">
        <v>0</v>
      </c>
      <c r="E13" s="6">
        <v>0</v>
      </c>
      <c r="F13" s="1"/>
      <c r="G13" s="1"/>
      <c r="H13" s="1"/>
      <c r="I13" s="1"/>
      <c r="J13" s="1"/>
      <c r="K13" s="1"/>
      <c r="L13" s="1"/>
    </row>
    <row r="14" spans="1:12" x14ac:dyDescent="0.25">
      <c r="A14" s="38" t="s">
        <v>17</v>
      </c>
      <c r="B14" s="39"/>
      <c r="C14" s="40"/>
      <c r="D14" s="6">
        <v>0</v>
      </c>
      <c r="E14" s="6">
        <v>0</v>
      </c>
      <c r="F14" s="1"/>
      <c r="G14" s="1"/>
      <c r="H14" s="1"/>
      <c r="I14" s="1"/>
      <c r="J14" s="1"/>
      <c r="K14" s="1"/>
      <c r="L14" s="1"/>
    </row>
    <row r="15" spans="1:12" x14ac:dyDescent="0.25">
      <c r="A15" s="38" t="s">
        <v>18</v>
      </c>
      <c r="B15" s="39"/>
      <c r="C15" s="40"/>
      <c r="D15" s="6">
        <v>0</v>
      </c>
      <c r="E15" s="6">
        <v>0</v>
      </c>
      <c r="F15" s="1"/>
      <c r="G15" s="1"/>
      <c r="H15" s="1"/>
      <c r="I15" s="1"/>
      <c r="J15" s="1"/>
      <c r="K15" s="1"/>
      <c r="L15" s="1"/>
    </row>
    <row r="16" spans="1:12" x14ac:dyDescent="0.25">
      <c r="A16" s="38" t="s">
        <v>19</v>
      </c>
      <c r="B16" s="39"/>
      <c r="C16" s="40"/>
      <c r="D16" s="5">
        <v>2498540.7000000002</v>
      </c>
      <c r="E16" s="5">
        <v>9361357.3599999994</v>
      </c>
      <c r="F16" s="1"/>
      <c r="G16" s="1"/>
      <c r="H16" s="1"/>
      <c r="I16" s="1"/>
      <c r="J16" s="1"/>
      <c r="K16" s="1"/>
      <c r="L16" s="1"/>
    </row>
    <row r="17" spans="1:12" x14ac:dyDescent="0.25">
      <c r="A17" s="42" t="s">
        <v>20</v>
      </c>
      <c r="B17" s="42"/>
      <c r="C17" s="42"/>
      <c r="D17" s="11">
        <v>495960155.02999997</v>
      </c>
      <c r="E17" s="11">
        <v>267402028.66999999</v>
      </c>
      <c r="F17" s="1"/>
      <c r="G17" s="1"/>
      <c r="H17" s="1"/>
      <c r="I17" s="1"/>
      <c r="J17" s="1"/>
      <c r="K17" s="1"/>
      <c r="L17" s="1"/>
    </row>
    <row r="18" spans="1:12" x14ac:dyDescent="0.25">
      <c r="A18" s="43" t="s">
        <v>8</v>
      </c>
      <c r="B18" s="43"/>
      <c r="C18" s="43"/>
      <c r="D18" s="13"/>
      <c r="E18" s="13"/>
      <c r="F18" s="1"/>
      <c r="G18" s="1"/>
      <c r="H18" s="1"/>
      <c r="I18" s="1"/>
      <c r="J18" s="1"/>
      <c r="K18" s="1"/>
      <c r="L18" s="1"/>
    </row>
    <row r="19" spans="1:12" x14ac:dyDescent="0.25">
      <c r="A19" s="38" t="s">
        <v>21</v>
      </c>
      <c r="B19" s="39"/>
      <c r="C19" s="40"/>
      <c r="D19" s="5">
        <v>273027238.93000001</v>
      </c>
      <c r="E19" s="5">
        <v>129228173.45999999</v>
      </c>
      <c r="F19" s="1"/>
      <c r="G19" s="1"/>
      <c r="H19" s="1"/>
      <c r="I19" s="1"/>
      <c r="J19" s="1"/>
      <c r="K19" s="1"/>
      <c r="L19" s="1"/>
    </row>
    <row r="20" spans="1:12" x14ac:dyDescent="0.25">
      <c r="A20" s="38" t="s">
        <v>22</v>
      </c>
      <c r="B20" s="39"/>
      <c r="C20" s="40"/>
      <c r="D20" s="5">
        <v>155926377.83000001</v>
      </c>
      <c r="E20" s="5">
        <v>81696036.530000001</v>
      </c>
      <c r="F20" s="1"/>
      <c r="G20" s="1"/>
      <c r="H20" s="1"/>
      <c r="I20" s="1"/>
      <c r="J20" s="1"/>
      <c r="K20" s="1"/>
      <c r="L20" s="1"/>
    </row>
    <row r="21" spans="1:12" x14ac:dyDescent="0.25">
      <c r="A21" s="38" t="s">
        <v>23</v>
      </c>
      <c r="B21" s="39"/>
      <c r="C21" s="40"/>
      <c r="D21" s="5">
        <v>7229710</v>
      </c>
      <c r="E21" s="5">
        <v>3370728</v>
      </c>
      <c r="F21" s="1"/>
      <c r="G21" s="1"/>
      <c r="H21" s="1"/>
      <c r="I21" s="1"/>
      <c r="J21" s="1"/>
      <c r="K21" s="1"/>
      <c r="L21" s="1"/>
    </row>
    <row r="22" spans="1:12" x14ac:dyDescent="0.25">
      <c r="A22" s="38" t="s">
        <v>24</v>
      </c>
      <c r="B22" s="39"/>
      <c r="C22" s="40"/>
      <c r="D22" s="6">
        <v>0</v>
      </c>
      <c r="E22" s="5">
        <v>43025829.479999997</v>
      </c>
      <c r="F22" s="1" t="s">
        <v>7</v>
      </c>
      <c r="G22" s="1"/>
      <c r="H22" s="1"/>
      <c r="I22" s="1"/>
      <c r="J22" s="1"/>
      <c r="K22" s="1"/>
      <c r="L22" s="1"/>
    </row>
    <row r="23" spans="1:12" x14ac:dyDescent="0.25">
      <c r="A23" s="38" t="s">
        <v>25</v>
      </c>
      <c r="B23" s="39"/>
      <c r="C23" s="40"/>
      <c r="D23" s="6">
        <v>0</v>
      </c>
      <c r="E23" s="6">
        <v>0</v>
      </c>
      <c r="F23" s="1"/>
      <c r="G23" s="1"/>
      <c r="H23" s="1"/>
      <c r="I23" s="1"/>
      <c r="J23" s="1"/>
      <c r="K23" s="1"/>
      <c r="L23" s="1"/>
    </row>
    <row r="24" spans="1:12" x14ac:dyDescent="0.25">
      <c r="A24" s="38" t="s">
        <v>26</v>
      </c>
      <c r="B24" s="39"/>
      <c r="C24" s="40"/>
      <c r="D24" s="14">
        <v>5005397</v>
      </c>
      <c r="E24" s="14">
        <v>1777007</v>
      </c>
      <c r="F24" s="1"/>
      <c r="G24" s="1"/>
      <c r="H24" s="1"/>
      <c r="I24" s="1"/>
      <c r="J24" s="1"/>
      <c r="K24" s="1"/>
      <c r="L24" s="1"/>
    </row>
    <row r="25" spans="1:12" x14ac:dyDescent="0.25">
      <c r="A25" s="38" t="s">
        <v>27</v>
      </c>
      <c r="B25" s="39"/>
      <c r="C25" s="40"/>
      <c r="D25" s="14">
        <v>54771431.270000003</v>
      </c>
      <c r="E25" s="14">
        <v>8304254.2000000002</v>
      </c>
      <c r="F25" s="1"/>
      <c r="G25" s="1"/>
      <c r="H25" s="1"/>
      <c r="I25" s="1"/>
      <c r="J25" s="1"/>
      <c r="K25" s="1"/>
      <c r="L25" s="1"/>
    </row>
    <row r="26" spans="1:12" x14ac:dyDescent="0.25">
      <c r="A26" s="42" t="s">
        <v>28</v>
      </c>
      <c r="B26" s="42"/>
      <c r="C26" s="42"/>
      <c r="D26" s="15">
        <v>-493461614.32999998</v>
      </c>
      <c r="E26" s="16">
        <v>-258040671.31</v>
      </c>
      <c r="F26" s="1"/>
      <c r="G26" s="1"/>
      <c r="H26" s="1"/>
      <c r="I26" s="1"/>
      <c r="J26" s="1"/>
      <c r="K26" s="1"/>
      <c r="L26" s="1"/>
    </row>
    <row r="27" spans="1:12" x14ac:dyDescent="0.25">
      <c r="A27" s="44" t="s">
        <v>29</v>
      </c>
      <c r="B27" s="44"/>
      <c r="C27" s="44"/>
      <c r="D27" s="44"/>
      <c r="E27" s="44"/>
      <c r="F27" s="1"/>
      <c r="G27" s="1"/>
      <c r="H27" s="1"/>
      <c r="I27" s="1"/>
      <c r="J27" s="1"/>
      <c r="K27" s="1"/>
      <c r="L27" s="1"/>
    </row>
    <row r="28" spans="1:12" x14ac:dyDescent="0.25">
      <c r="A28" s="45" t="s">
        <v>30</v>
      </c>
      <c r="B28" s="45"/>
      <c r="C28" s="45"/>
      <c r="D28" s="7">
        <v>527648677.93000001</v>
      </c>
      <c r="E28" s="7">
        <v>480907580.67000002</v>
      </c>
      <c r="F28" s="1"/>
      <c r="G28" s="1"/>
      <c r="H28" s="1"/>
      <c r="I28" s="1"/>
      <c r="J28" s="1"/>
      <c r="K28" s="1"/>
      <c r="L28" s="1"/>
    </row>
    <row r="29" spans="1:12" x14ac:dyDescent="0.25">
      <c r="A29" s="43" t="s">
        <v>8</v>
      </c>
      <c r="B29" s="43"/>
      <c r="C29" s="43"/>
      <c r="D29" s="13"/>
      <c r="E29" s="13"/>
      <c r="F29" s="1"/>
      <c r="G29" s="1"/>
      <c r="H29" s="1"/>
      <c r="I29" s="1"/>
      <c r="J29" s="1"/>
      <c r="K29" s="1"/>
      <c r="L29" s="1"/>
    </row>
    <row r="30" spans="1:12" x14ac:dyDescent="0.25">
      <c r="A30" s="38" t="s">
        <v>31</v>
      </c>
      <c r="B30" s="39"/>
      <c r="C30" s="40"/>
      <c r="D30" s="6">
        <v>0</v>
      </c>
      <c r="E30" s="6">
        <v>0</v>
      </c>
      <c r="F30" s="1"/>
      <c r="G30" s="1"/>
      <c r="H30" s="1"/>
      <c r="I30" s="1"/>
      <c r="J30" s="1"/>
      <c r="K30" s="1"/>
      <c r="L30" s="1"/>
    </row>
    <row r="31" spans="1:12" x14ac:dyDescent="0.25">
      <c r="A31" s="38" t="s">
        <v>32</v>
      </c>
      <c r="B31" s="39"/>
      <c r="C31" s="40"/>
      <c r="D31" s="17">
        <v>0</v>
      </c>
      <c r="E31" s="17">
        <v>0</v>
      </c>
      <c r="F31" s="1"/>
      <c r="G31" s="1"/>
      <c r="H31" s="1"/>
      <c r="I31" s="1"/>
      <c r="J31" s="1"/>
      <c r="K31" s="1"/>
      <c r="L31" s="1"/>
    </row>
    <row r="32" spans="1:12" x14ac:dyDescent="0.25">
      <c r="A32" s="38" t="s">
        <v>33</v>
      </c>
      <c r="B32" s="39"/>
      <c r="C32" s="40"/>
      <c r="D32" s="14">
        <v>527648677.93000001</v>
      </c>
      <c r="E32" s="14">
        <v>427342946.19999999</v>
      </c>
      <c r="F32" s="1"/>
      <c r="G32" s="1"/>
      <c r="H32" s="1"/>
      <c r="I32" s="1"/>
      <c r="J32" s="1"/>
      <c r="K32" s="1"/>
      <c r="L32" s="1"/>
    </row>
    <row r="33" spans="1:12" x14ac:dyDescent="0.25">
      <c r="A33" s="42" t="s">
        <v>34</v>
      </c>
      <c r="B33" s="42"/>
      <c r="C33" s="42"/>
      <c r="D33" s="6">
        <v>0</v>
      </c>
      <c r="E33" s="6">
        <v>0</v>
      </c>
      <c r="F33" s="1"/>
      <c r="G33" s="1"/>
      <c r="H33" s="1"/>
      <c r="I33" s="1"/>
      <c r="J33" s="1"/>
      <c r="K33" s="1"/>
      <c r="L33" s="1"/>
    </row>
    <row r="34" spans="1:12" x14ac:dyDescent="0.25">
      <c r="A34" s="33" t="s">
        <v>35</v>
      </c>
      <c r="B34" s="47"/>
      <c r="C34" s="48"/>
      <c r="D34" s="17">
        <v>0</v>
      </c>
      <c r="E34" s="17">
        <v>0</v>
      </c>
      <c r="F34" s="1"/>
      <c r="G34" s="1"/>
      <c r="H34" s="1"/>
      <c r="I34" s="1"/>
      <c r="J34" s="1"/>
      <c r="K34" s="1"/>
      <c r="L34" s="1"/>
    </row>
    <row r="35" spans="1:12" x14ac:dyDescent="0.25">
      <c r="A35" s="33" t="s">
        <v>36</v>
      </c>
      <c r="B35" s="33"/>
      <c r="C35" s="33"/>
      <c r="D35" s="18" t="s">
        <v>6</v>
      </c>
      <c r="E35" s="18" t="s">
        <v>6</v>
      </c>
      <c r="F35" s="1"/>
      <c r="G35" s="1"/>
      <c r="H35" s="1"/>
      <c r="I35" s="1"/>
      <c r="J35" s="1"/>
      <c r="K35" s="1"/>
      <c r="L35" s="1"/>
    </row>
    <row r="36" spans="1:12" x14ac:dyDescent="0.25">
      <c r="A36" s="33" t="s">
        <v>37</v>
      </c>
      <c r="B36" s="33"/>
      <c r="C36" s="33"/>
      <c r="D36" s="18" t="s">
        <v>6</v>
      </c>
      <c r="E36" s="18" t="s">
        <v>6</v>
      </c>
      <c r="F36" s="1"/>
      <c r="G36" s="1"/>
      <c r="H36" s="1"/>
      <c r="I36" s="1"/>
      <c r="J36" s="1"/>
      <c r="K36" s="1"/>
      <c r="L36" s="1"/>
    </row>
    <row r="37" spans="1:12" x14ac:dyDescent="0.25">
      <c r="A37" s="33" t="s">
        <v>38</v>
      </c>
      <c r="B37" s="33"/>
      <c r="C37" s="33"/>
      <c r="D37" s="18" t="s">
        <v>6</v>
      </c>
      <c r="E37" s="18" t="s">
        <v>6</v>
      </c>
      <c r="F37" s="1"/>
      <c r="G37" s="1"/>
      <c r="H37" s="1"/>
      <c r="I37" s="1"/>
      <c r="J37" s="1"/>
      <c r="K37" s="1"/>
      <c r="L37" s="1"/>
    </row>
    <row r="38" spans="1:12" x14ac:dyDescent="0.25">
      <c r="A38" s="33" t="s">
        <v>39</v>
      </c>
      <c r="B38" s="33"/>
      <c r="C38" s="33"/>
      <c r="D38" s="18" t="s">
        <v>6</v>
      </c>
      <c r="E38" s="18" t="s">
        <v>6</v>
      </c>
      <c r="F38" s="1"/>
      <c r="G38" s="1"/>
      <c r="H38" s="1"/>
      <c r="I38" s="1"/>
      <c r="J38" s="1"/>
      <c r="K38" s="1"/>
      <c r="L38" s="1"/>
    </row>
    <row r="39" spans="1:12" x14ac:dyDescent="0.25">
      <c r="A39" s="33" t="s">
        <v>40</v>
      </c>
      <c r="B39" s="33"/>
      <c r="C39" s="33"/>
      <c r="D39" s="18" t="s">
        <v>6</v>
      </c>
      <c r="E39" s="18" t="s">
        <v>6</v>
      </c>
      <c r="F39" s="1"/>
      <c r="G39" s="1"/>
      <c r="H39" s="1"/>
      <c r="I39" s="1"/>
      <c r="J39" s="1"/>
      <c r="K39" s="1"/>
      <c r="L39" s="1"/>
    </row>
    <row r="40" spans="1:12" x14ac:dyDescent="0.25">
      <c r="A40" s="33" t="s">
        <v>18</v>
      </c>
      <c r="B40" s="47"/>
      <c r="C40" s="48"/>
      <c r="D40" s="17">
        <v>0</v>
      </c>
      <c r="E40" s="17">
        <v>0</v>
      </c>
      <c r="F40" s="1"/>
      <c r="G40" s="1"/>
      <c r="H40" s="1"/>
      <c r="I40" s="1"/>
      <c r="J40" s="1"/>
      <c r="K40" s="1"/>
      <c r="L40" s="1"/>
    </row>
    <row r="41" spans="1:12" x14ac:dyDescent="0.25">
      <c r="A41" s="38" t="s">
        <v>19</v>
      </c>
      <c r="B41" s="39"/>
      <c r="C41" s="40"/>
      <c r="D41" s="17">
        <v>0</v>
      </c>
      <c r="E41" s="14">
        <v>53564634.469999999</v>
      </c>
      <c r="F41" s="1"/>
      <c r="G41" s="1"/>
      <c r="H41" s="1"/>
      <c r="I41" s="1"/>
      <c r="J41" s="1"/>
      <c r="K41" s="1"/>
      <c r="L41" s="1"/>
    </row>
    <row r="42" spans="1:12" x14ac:dyDescent="0.25">
      <c r="A42" s="41" t="s">
        <v>41</v>
      </c>
      <c r="B42" s="41"/>
      <c r="C42" s="41"/>
      <c r="D42" s="19">
        <v>0</v>
      </c>
      <c r="E42" s="19">
        <v>0</v>
      </c>
      <c r="F42" s="1"/>
      <c r="G42" s="1"/>
      <c r="H42" s="1"/>
      <c r="I42" s="1"/>
      <c r="J42" s="1"/>
      <c r="K42" s="1"/>
      <c r="L42" s="1"/>
    </row>
    <row r="43" spans="1:12" x14ac:dyDescent="0.25">
      <c r="A43" s="43" t="s">
        <v>8</v>
      </c>
      <c r="B43" s="43"/>
      <c r="C43" s="43"/>
      <c r="D43" s="20">
        <v>0</v>
      </c>
      <c r="E43" s="20">
        <v>0</v>
      </c>
      <c r="F43" s="1"/>
      <c r="G43" s="1"/>
      <c r="H43" s="1"/>
      <c r="I43" s="1"/>
      <c r="J43" s="1"/>
      <c r="K43" s="1"/>
      <c r="L43" s="1"/>
    </row>
    <row r="44" spans="1:12" x14ac:dyDescent="0.25">
      <c r="A44" s="38" t="s">
        <v>42</v>
      </c>
      <c r="B44" s="39"/>
      <c r="C44" s="40"/>
      <c r="D44" s="17">
        <v>0</v>
      </c>
      <c r="E44" s="17">
        <v>0</v>
      </c>
      <c r="F44" s="1"/>
      <c r="G44" s="1"/>
      <c r="H44" s="1"/>
      <c r="I44" s="1"/>
      <c r="J44" s="1"/>
      <c r="K44" s="1"/>
      <c r="L44" s="1"/>
    </row>
    <row r="45" spans="1:12" x14ac:dyDescent="0.25">
      <c r="A45" s="38" t="s">
        <v>43</v>
      </c>
      <c r="B45" s="39"/>
      <c r="C45" s="40"/>
      <c r="D45" s="17">
        <v>0</v>
      </c>
      <c r="E45" s="17">
        <v>0</v>
      </c>
      <c r="F45" s="1"/>
      <c r="G45" s="1"/>
      <c r="H45" s="1"/>
      <c r="I45" s="1"/>
      <c r="J45" s="1"/>
      <c r="K45" s="1"/>
      <c r="L45" s="1"/>
    </row>
    <row r="46" spans="1:12" x14ac:dyDescent="0.25">
      <c r="A46" s="46" t="s">
        <v>44</v>
      </c>
      <c r="B46" s="46"/>
      <c r="C46" s="46"/>
      <c r="D46" s="8" t="s">
        <v>6</v>
      </c>
      <c r="E46" s="8" t="s">
        <v>6</v>
      </c>
      <c r="F46" s="1"/>
      <c r="G46" s="1"/>
      <c r="H46" s="1"/>
      <c r="I46" s="1"/>
      <c r="J46" s="1"/>
      <c r="K46" s="1"/>
      <c r="L46" s="1"/>
    </row>
    <row r="47" spans="1:12" x14ac:dyDescent="0.25">
      <c r="A47" s="50" t="s">
        <v>45</v>
      </c>
      <c r="B47" s="50"/>
      <c r="C47" s="50"/>
      <c r="D47" s="8" t="s">
        <v>6</v>
      </c>
      <c r="E47" s="8" t="s">
        <v>6</v>
      </c>
      <c r="F47" s="1"/>
      <c r="G47" s="1"/>
      <c r="H47" s="1"/>
      <c r="I47" s="1"/>
      <c r="J47" s="1"/>
      <c r="K47" s="1"/>
      <c r="L47" s="1"/>
    </row>
    <row r="48" spans="1:12" x14ac:dyDescent="0.25">
      <c r="A48" s="46" t="s">
        <v>46</v>
      </c>
      <c r="B48" s="46"/>
      <c r="C48" s="46"/>
      <c r="D48" s="8" t="s">
        <v>6</v>
      </c>
      <c r="E48" s="8" t="s">
        <v>6</v>
      </c>
      <c r="F48" s="1"/>
      <c r="G48" s="1"/>
      <c r="H48" s="1"/>
      <c r="I48" s="1"/>
      <c r="J48" s="1"/>
      <c r="K48" s="1"/>
      <c r="L48" s="1"/>
    </row>
    <row r="49" spans="1:12" x14ac:dyDescent="0.25">
      <c r="A49" s="46" t="s">
        <v>47</v>
      </c>
      <c r="B49" s="46"/>
      <c r="C49" s="46"/>
      <c r="D49" s="8" t="s">
        <v>6</v>
      </c>
      <c r="E49" s="8" t="s">
        <v>6</v>
      </c>
      <c r="F49" s="1"/>
      <c r="G49" s="1"/>
      <c r="H49" s="1"/>
      <c r="I49" s="1"/>
      <c r="J49" s="1"/>
      <c r="K49" s="1"/>
      <c r="L49" s="1"/>
    </row>
    <row r="50" spans="1:12" x14ac:dyDescent="0.25">
      <c r="A50" s="50" t="s">
        <v>48</v>
      </c>
      <c r="B50" s="50"/>
      <c r="C50" s="50"/>
      <c r="D50" s="8" t="s">
        <v>6</v>
      </c>
      <c r="E50" s="8" t="s">
        <v>6</v>
      </c>
      <c r="F50" s="1"/>
      <c r="G50" s="1"/>
      <c r="H50" s="1"/>
      <c r="I50" s="1"/>
      <c r="J50" s="1"/>
      <c r="K50" s="1"/>
      <c r="L50" s="1"/>
    </row>
    <row r="51" spans="1:12" x14ac:dyDescent="0.25">
      <c r="A51" s="51" t="s">
        <v>24</v>
      </c>
      <c r="B51" s="51"/>
      <c r="C51" s="51"/>
      <c r="D51" s="8" t="s">
        <v>6</v>
      </c>
      <c r="E51" s="8" t="s">
        <v>6</v>
      </c>
      <c r="F51" s="1"/>
      <c r="G51" s="1"/>
      <c r="H51" s="1"/>
      <c r="I51" s="1"/>
      <c r="J51" s="1"/>
      <c r="K51" s="1"/>
      <c r="L51" s="1"/>
    </row>
    <row r="52" spans="1:12" x14ac:dyDescent="0.25">
      <c r="A52" s="46" t="s">
        <v>49</v>
      </c>
      <c r="B52" s="46"/>
      <c r="C52" s="46"/>
      <c r="D52" s="8" t="s">
        <v>6</v>
      </c>
      <c r="E52" s="8" t="s">
        <v>6</v>
      </c>
      <c r="F52" s="1"/>
    </row>
    <row r="53" spans="1:12" x14ac:dyDescent="0.25">
      <c r="A53" s="46" t="s">
        <v>50</v>
      </c>
      <c r="B53" s="46"/>
      <c r="C53" s="46"/>
      <c r="D53" s="6">
        <v>0</v>
      </c>
      <c r="E53" s="6">
        <v>0</v>
      </c>
      <c r="F53" s="1"/>
    </row>
    <row r="54" spans="1:12" x14ac:dyDescent="0.25">
      <c r="A54" s="38" t="s">
        <v>39</v>
      </c>
      <c r="B54" s="39"/>
      <c r="C54" s="40"/>
      <c r="D54" s="6">
        <v>0</v>
      </c>
      <c r="E54" s="6">
        <v>0</v>
      </c>
      <c r="F54" s="1"/>
    </row>
    <row r="55" spans="1:12" x14ac:dyDescent="0.25">
      <c r="A55" s="38" t="s">
        <v>51</v>
      </c>
      <c r="B55" s="39"/>
      <c r="C55" s="40"/>
      <c r="D55" s="6">
        <v>0</v>
      </c>
      <c r="E55" s="6">
        <v>0</v>
      </c>
      <c r="F55" s="1"/>
    </row>
    <row r="56" spans="1:12" x14ac:dyDescent="0.25">
      <c r="A56" s="33" t="s">
        <v>27</v>
      </c>
      <c r="B56" s="47"/>
      <c r="C56" s="48"/>
      <c r="D56" s="6">
        <v>0</v>
      </c>
      <c r="E56" s="6">
        <v>0</v>
      </c>
      <c r="F56" s="1"/>
    </row>
    <row r="57" spans="1:12" x14ac:dyDescent="0.25">
      <c r="A57" s="49" t="s">
        <v>52</v>
      </c>
      <c r="B57" s="49"/>
      <c r="C57" s="49"/>
      <c r="D57" s="11">
        <v>527648677.93000001</v>
      </c>
      <c r="E57" s="11">
        <v>480907580.67000002</v>
      </c>
      <c r="F57" s="1"/>
    </row>
    <row r="58" spans="1:12" x14ac:dyDescent="0.25">
      <c r="A58" s="44" t="s">
        <v>53</v>
      </c>
      <c r="B58" s="44"/>
      <c r="C58" s="44"/>
      <c r="D58" s="44"/>
      <c r="E58" s="44"/>
      <c r="F58" s="1"/>
    </row>
    <row r="59" spans="1:12" x14ac:dyDescent="0.25">
      <c r="A59" s="45" t="s">
        <v>54</v>
      </c>
      <c r="B59" s="45"/>
      <c r="C59" s="45"/>
      <c r="D59" s="7">
        <v>89000000</v>
      </c>
      <c r="E59" s="21">
        <v>0</v>
      </c>
      <c r="F59" s="1"/>
    </row>
    <row r="60" spans="1:12" x14ac:dyDescent="0.25">
      <c r="A60" s="43" t="s">
        <v>8</v>
      </c>
      <c r="B60" s="43"/>
      <c r="C60" s="43"/>
      <c r="D60" s="20">
        <v>0</v>
      </c>
      <c r="E60" s="20">
        <v>0</v>
      </c>
      <c r="F60" s="1" t="s">
        <v>7</v>
      </c>
    </row>
    <row r="61" spans="1:12" x14ac:dyDescent="0.25">
      <c r="A61" s="38" t="s">
        <v>55</v>
      </c>
      <c r="B61" s="39"/>
      <c r="C61" s="40"/>
      <c r="D61" s="6">
        <v>0</v>
      </c>
      <c r="E61" s="6">
        <v>0</v>
      </c>
      <c r="F61" s="1"/>
    </row>
    <row r="62" spans="1:12" x14ac:dyDescent="0.25">
      <c r="A62" s="38" t="s">
        <v>56</v>
      </c>
      <c r="B62" s="39"/>
      <c r="C62" s="40"/>
      <c r="D62" s="6">
        <v>0</v>
      </c>
      <c r="E62" s="6">
        <v>0</v>
      </c>
      <c r="F62" s="1"/>
    </row>
    <row r="63" spans="1:12" x14ac:dyDescent="0.25">
      <c r="A63" s="38" t="s">
        <v>57</v>
      </c>
      <c r="B63" s="39"/>
      <c r="C63" s="40"/>
      <c r="D63" s="6">
        <v>0</v>
      </c>
      <c r="E63" s="6">
        <v>0</v>
      </c>
      <c r="F63" s="1"/>
    </row>
    <row r="64" spans="1:12" x14ac:dyDescent="0.25">
      <c r="A64" s="38" t="s">
        <v>19</v>
      </c>
      <c r="B64" s="39"/>
      <c r="C64" s="40"/>
      <c r="D64" s="5">
        <v>89000000</v>
      </c>
      <c r="E64" s="6">
        <v>0</v>
      </c>
      <c r="F64" s="1"/>
    </row>
    <row r="65" spans="1:10" x14ac:dyDescent="0.25">
      <c r="A65" s="41" t="s">
        <v>58</v>
      </c>
      <c r="B65" s="41"/>
      <c r="C65" s="41"/>
      <c r="D65" s="22">
        <v>970393</v>
      </c>
      <c r="E65" s="11">
        <v>2716000</v>
      </c>
      <c r="F65" s="1"/>
    </row>
    <row r="66" spans="1:10" x14ac:dyDescent="0.25">
      <c r="A66" s="43" t="s">
        <v>8</v>
      </c>
      <c r="B66" s="43"/>
      <c r="C66" s="43"/>
      <c r="D66" s="20">
        <v>0</v>
      </c>
      <c r="E66" s="20">
        <v>0</v>
      </c>
      <c r="F66" s="1"/>
    </row>
    <row r="67" spans="1:10" x14ac:dyDescent="0.25">
      <c r="A67" s="41" t="s">
        <v>59</v>
      </c>
      <c r="B67" s="41"/>
      <c r="C67" s="41"/>
      <c r="D67" s="6">
        <v>0</v>
      </c>
      <c r="E67" s="6">
        <v>0</v>
      </c>
      <c r="F67" s="1"/>
    </row>
    <row r="68" spans="1:10" x14ac:dyDescent="0.25">
      <c r="A68" s="38" t="s">
        <v>60</v>
      </c>
      <c r="B68" s="38"/>
      <c r="C68" s="38"/>
      <c r="D68" s="8" t="s">
        <v>6</v>
      </c>
      <c r="E68" s="8" t="s">
        <v>6</v>
      </c>
      <c r="F68" s="1"/>
    </row>
    <row r="69" spans="1:10" x14ac:dyDescent="0.25">
      <c r="A69" s="38" t="s">
        <v>61</v>
      </c>
      <c r="B69" s="39"/>
      <c r="C69" s="40"/>
      <c r="D69" s="6">
        <v>0</v>
      </c>
      <c r="E69" s="6">
        <v>0</v>
      </c>
      <c r="F69" s="1" t="s">
        <v>7</v>
      </c>
    </row>
    <row r="70" spans="1:10" x14ac:dyDescent="0.25">
      <c r="A70" s="38" t="s">
        <v>62</v>
      </c>
      <c r="B70" s="39"/>
      <c r="C70" s="40"/>
      <c r="D70" s="6">
        <v>0</v>
      </c>
      <c r="E70" s="6">
        <v>0</v>
      </c>
      <c r="F70" s="1"/>
    </row>
    <row r="71" spans="1:10" x14ac:dyDescent="0.25">
      <c r="A71" s="41" t="s">
        <v>63</v>
      </c>
      <c r="B71" s="41"/>
      <c r="C71" s="41"/>
      <c r="D71" s="9">
        <v>970393</v>
      </c>
      <c r="E71" s="5">
        <v>2716000</v>
      </c>
      <c r="F71" s="1"/>
    </row>
    <row r="72" spans="1:10" x14ac:dyDescent="0.25">
      <c r="A72" s="42" t="s">
        <v>64</v>
      </c>
      <c r="B72" s="42"/>
      <c r="C72" s="42"/>
      <c r="D72" s="11">
        <v>88029607</v>
      </c>
      <c r="E72" s="23">
        <v>-2716000</v>
      </c>
      <c r="F72" s="1"/>
    </row>
    <row r="73" spans="1:10" x14ac:dyDescent="0.25">
      <c r="A73" s="33" t="s">
        <v>65</v>
      </c>
      <c r="B73" s="33"/>
      <c r="C73" s="33"/>
      <c r="D73" s="24">
        <v>-10063696.119999999</v>
      </c>
      <c r="E73" s="11">
        <v>12555078.35</v>
      </c>
      <c r="F73" s="1"/>
    </row>
    <row r="74" spans="1:10" x14ac:dyDescent="0.25">
      <c r="A74" s="33" t="s">
        <v>66</v>
      </c>
      <c r="B74" s="33"/>
      <c r="C74" s="33"/>
      <c r="D74" s="25" t="s">
        <v>6</v>
      </c>
      <c r="E74" s="25" t="s">
        <v>6</v>
      </c>
      <c r="F74" s="1"/>
    </row>
    <row r="75" spans="1:10" x14ac:dyDescent="0.25">
      <c r="A75" s="33" t="s">
        <v>67</v>
      </c>
      <c r="B75" s="33"/>
      <c r="C75" s="33"/>
      <c r="D75" s="11">
        <v>112152974.48</v>
      </c>
      <c r="E75" s="11">
        <v>232705987.71000001</v>
      </c>
      <c r="F75" s="1"/>
    </row>
    <row r="76" spans="1:10" x14ac:dyDescent="0.25">
      <c r="A76" s="33" t="s">
        <v>68</v>
      </c>
      <c r="B76" s="33"/>
      <c r="C76" s="33"/>
      <c r="D76" s="11">
        <v>344854080.88</v>
      </c>
      <c r="E76" s="11">
        <v>112148093.17</v>
      </c>
      <c r="F76" s="1"/>
    </row>
    <row r="77" spans="1:10" x14ac:dyDescent="0.25">
      <c r="A77" s="34" t="s">
        <v>69</v>
      </c>
      <c r="B77" s="35"/>
      <c r="C77" s="36"/>
      <c r="D77" s="11">
        <v>457007055.36000001</v>
      </c>
      <c r="E77" s="11">
        <v>344854080.88</v>
      </c>
      <c r="F77" s="1"/>
    </row>
    <row r="78" spans="1:10" x14ac:dyDescent="0.25">
      <c r="A78" s="1"/>
      <c r="B78" s="1"/>
      <c r="C78" s="1"/>
      <c r="D78" s="1"/>
      <c r="E78" s="1"/>
      <c r="F78" s="1"/>
    </row>
    <row r="79" spans="1:10" x14ac:dyDescent="0.25">
      <c r="A79" s="189"/>
      <c r="B79" s="96"/>
      <c r="C79" s="96"/>
      <c r="D79" s="97" t="s">
        <v>113</v>
      </c>
      <c r="E79" s="97"/>
      <c r="F79" s="31"/>
      <c r="G79" s="31"/>
      <c r="H79" s="31"/>
      <c r="I79" s="31"/>
      <c r="J79" s="31"/>
    </row>
    <row r="80" spans="1:10" ht="13.8" x14ac:dyDescent="0.25">
      <c r="A80" s="98" t="s">
        <v>9</v>
      </c>
      <c r="B80" s="61"/>
      <c r="C80" s="99"/>
      <c r="D80" s="56" t="s">
        <v>121</v>
      </c>
      <c r="E80" s="56"/>
    </row>
    <row r="81" spans="1:5" ht="13.8" x14ac:dyDescent="0.25">
      <c r="A81" s="98" t="s">
        <v>114</v>
      </c>
      <c r="B81" s="61"/>
      <c r="C81" s="99"/>
      <c r="D81" s="100" t="s">
        <v>10</v>
      </c>
      <c r="E81" s="100"/>
    </row>
  </sheetData>
  <mergeCells count="76">
    <mergeCell ref="A1:E1"/>
    <mergeCell ref="A2:D2"/>
    <mergeCell ref="A3:D3"/>
    <mergeCell ref="A17:C17"/>
    <mergeCell ref="A6:C6"/>
    <mergeCell ref="A7:C7"/>
    <mergeCell ref="A8:E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47:C47"/>
    <mergeCell ref="A63:C63"/>
    <mergeCell ref="A52:C52"/>
    <mergeCell ref="A53:C53"/>
    <mergeCell ref="A54:C54"/>
    <mergeCell ref="A55:C55"/>
    <mergeCell ref="A56:C56"/>
    <mergeCell ref="A57:C57"/>
    <mergeCell ref="A70:C70"/>
    <mergeCell ref="A71:C71"/>
    <mergeCell ref="A72:C72"/>
    <mergeCell ref="A73:C73"/>
    <mergeCell ref="A74:C74"/>
    <mergeCell ref="A75:C75"/>
    <mergeCell ref="D79:E79"/>
    <mergeCell ref="A76:C76"/>
    <mergeCell ref="A77:C77"/>
    <mergeCell ref="A64:C64"/>
    <mergeCell ref="A65:C65"/>
    <mergeCell ref="A66:C66"/>
    <mergeCell ref="A67:C67"/>
    <mergeCell ref="A68:C68"/>
    <mergeCell ref="A69:C69"/>
    <mergeCell ref="A58:E58"/>
    <mergeCell ref="A59:C59"/>
    <mergeCell ref="A60:C60"/>
    <mergeCell ref="A61:C61"/>
    <mergeCell ref="A62:C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93A1-7542-42D6-9646-22B70553F66A}">
  <dimension ref="A1:I23"/>
  <sheetViews>
    <sheetView workbookViewId="0">
      <selection activeCell="A22" sqref="A22:C22"/>
    </sheetView>
  </sheetViews>
  <sheetFormatPr defaultRowHeight="13.2" x14ac:dyDescent="0.25"/>
  <cols>
    <col min="1" max="2" width="8.88671875" style="2"/>
    <col min="3" max="3" width="26" style="2" customWidth="1"/>
    <col min="4" max="4" width="13.33203125" style="2" customWidth="1"/>
    <col min="5" max="5" width="14.33203125" style="2" bestFit="1" customWidth="1"/>
    <col min="6" max="7" width="14.5546875" style="2" bestFit="1" customWidth="1"/>
    <col min="8" max="16384" width="8.88671875" style="2"/>
  </cols>
  <sheetData>
    <row r="1" spans="1:9" customFormat="1" ht="14.4" x14ac:dyDescent="0.3">
      <c r="A1" s="116" t="s">
        <v>0</v>
      </c>
      <c r="B1" s="116"/>
      <c r="C1" s="116"/>
      <c r="D1" s="116"/>
      <c r="E1" s="116"/>
      <c r="F1" s="116"/>
    </row>
    <row r="2" spans="1:9" customFormat="1" ht="14.4" x14ac:dyDescent="0.3">
      <c r="A2" s="56" t="s">
        <v>149</v>
      </c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13.8" thickBot="1" x14ac:dyDescent="0.3">
      <c r="F4" s="2" t="s">
        <v>82</v>
      </c>
    </row>
    <row r="5" spans="1:9" ht="39.6" x14ac:dyDescent="0.25">
      <c r="A5" s="165" t="s">
        <v>1</v>
      </c>
      <c r="B5" s="166"/>
      <c r="C5" s="166"/>
      <c r="D5" s="157" t="s">
        <v>148</v>
      </c>
      <c r="E5" s="157" t="s">
        <v>97</v>
      </c>
      <c r="F5" s="157" t="s">
        <v>2</v>
      </c>
      <c r="G5" s="158" t="s">
        <v>139</v>
      </c>
    </row>
    <row r="6" spans="1:9" x14ac:dyDescent="0.25">
      <c r="A6" s="182" t="s">
        <v>143</v>
      </c>
      <c r="B6" s="180"/>
      <c r="C6" s="180"/>
      <c r="D6" s="181"/>
      <c r="E6" s="163">
        <v>481350</v>
      </c>
      <c r="F6" s="183">
        <v>-18589000</v>
      </c>
      <c r="G6" s="184">
        <v>462761000</v>
      </c>
      <c r="H6" s="32"/>
    </row>
    <row r="7" spans="1:9" x14ac:dyDescent="0.25">
      <c r="A7" s="168" t="s">
        <v>150</v>
      </c>
      <c r="B7" s="162"/>
      <c r="C7" s="162"/>
      <c r="D7" s="162"/>
      <c r="E7" s="163"/>
      <c r="F7" s="183">
        <v>-7393000</v>
      </c>
      <c r="G7" s="184">
        <v>-7393000</v>
      </c>
      <c r="H7" s="32"/>
    </row>
    <row r="8" spans="1:9" x14ac:dyDescent="0.25">
      <c r="A8" s="168" t="s">
        <v>140</v>
      </c>
      <c r="B8" s="162"/>
      <c r="C8" s="162"/>
      <c r="D8" s="162"/>
      <c r="E8" s="163"/>
      <c r="F8" s="183">
        <v>-7393000</v>
      </c>
      <c r="G8" s="184">
        <v>-7393000</v>
      </c>
      <c r="H8" s="32"/>
    </row>
    <row r="9" spans="1:9" x14ac:dyDescent="0.25">
      <c r="A9" s="168" t="s">
        <v>141</v>
      </c>
      <c r="B9" s="162"/>
      <c r="C9" s="162"/>
      <c r="D9" s="162"/>
      <c r="E9" s="163"/>
      <c r="F9" s="163"/>
      <c r="G9" s="167"/>
      <c r="H9" s="32"/>
    </row>
    <row r="10" spans="1:9" ht="13.8" thickBot="1" x14ac:dyDescent="0.3">
      <c r="A10" s="170" t="s">
        <v>144</v>
      </c>
      <c r="B10" s="171"/>
      <c r="C10" s="171"/>
      <c r="D10" s="171"/>
      <c r="E10" s="172">
        <v>481350</v>
      </c>
      <c r="F10" s="185">
        <v>-25982000</v>
      </c>
      <c r="G10" s="186">
        <v>455368000</v>
      </c>
      <c r="H10" s="32"/>
    </row>
    <row r="11" spans="1:9" x14ac:dyDescent="0.25">
      <c r="A11" s="177"/>
      <c r="B11" s="160"/>
      <c r="C11" s="160"/>
      <c r="D11" s="160"/>
      <c r="E11" s="161"/>
      <c r="F11" s="161"/>
      <c r="G11" s="133"/>
      <c r="H11" s="32"/>
    </row>
    <row r="12" spans="1:9" ht="13.8" thickBot="1" x14ac:dyDescent="0.3">
      <c r="A12" s="178"/>
      <c r="B12" s="178"/>
      <c r="C12" s="178"/>
      <c r="D12" s="179"/>
      <c r="E12" s="161"/>
      <c r="F12" s="161"/>
      <c r="G12" s="161"/>
      <c r="H12" s="32"/>
    </row>
    <row r="13" spans="1:9" x14ac:dyDescent="0.25">
      <c r="A13" s="174" t="s">
        <v>145</v>
      </c>
      <c r="B13" s="175"/>
      <c r="C13" s="175"/>
      <c r="D13" s="175"/>
      <c r="E13" s="176">
        <v>481350</v>
      </c>
      <c r="F13" s="187">
        <v>-253162357.72</v>
      </c>
      <c r="G13" s="188">
        <v>-252681007.72</v>
      </c>
      <c r="H13" s="32"/>
    </row>
    <row r="14" spans="1:9" x14ac:dyDescent="0.25">
      <c r="A14" s="168" t="s">
        <v>142</v>
      </c>
      <c r="B14" s="162"/>
      <c r="C14" s="162"/>
      <c r="D14" s="162"/>
      <c r="E14" s="163"/>
      <c r="F14" s="163"/>
      <c r="G14" s="167"/>
      <c r="H14" s="32"/>
    </row>
    <row r="15" spans="1:9" x14ac:dyDescent="0.25">
      <c r="A15" s="168" t="s">
        <v>146</v>
      </c>
      <c r="B15" s="162"/>
      <c r="C15" s="162"/>
      <c r="D15" s="162"/>
      <c r="E15" s="163"/>
      <c r="F15" s="164">
        <v>13950</v>
      </c>
      <c r="G15" s="167">
        <v>13950</v>
      </c>
      <c r="H15" s="32"/>
    </row>
    <row r="16" spans="1:9" x14ac:dyDescent="0.25">
      <c r="A16" s="168" t="s">
        <v>140</v>
      </c>
      <c r="B16" s="162"/>
      <c r="C16" s="162"/>
      <c r="D16" s="162"/>
      <c r="E16" s="163"/>
      <c r="F16" s="164">
        <v>13950</v>
      </c>
      <c r="G16" s="169">
        <v>13950</v>
      </c>
      <c r="H16" s="32"/>
    </row>
    <row r="17" spans="1:8" x14ac:dyDescent="0.25">
      <c r="A17" s="168" t="s">
        <v>141</v>
      </c>
      <c r="B17" s="162"/>
      <c r="C17" s="162"/>
      <c r="D17" s="162"/>
      <c r="E17" s="163"/>
      <c r="F17" s="164"/>
      <c r="G17" s="167"/>
      <c r="H17" s="32"/>
    </row>
    <row r="18" spans="1:8" ht="13.8" thickBot="1" x14ac:dyDescent="0.3">
      <c r="A18" s="170" t="s">
        <v>147</v>
      </c>
      <c r="B18" s="171"/>
      <c r="C18" s="171"/>
      <c r="D18" s="171"/>
      <c r="E18" s="172">
        <v>481350</v>
      </c>
      <c r="F18" s="185">
        <v>-239212000</v>
      </c>
      <c r="G18" s="186">
        <v>242138000</v>
      </c>
      <c r="H18" s="32"/>
    </row>
    <row r="19" spans="1:8" x14ac:dyDescent="0.25">
      <c r="E19" s="32"/>
      <c r="F19" s="32"/>
      <c r="G19" s="32"/>
      <c r="H19" s="32"/>
    </row>
    <row r="21" spans="1:8" x14ac:dyDescent="0.25">
      <c r="A21" s="173"/>
      <c r="B21" s="173"/>
      <c r="D21" s="173"/>
    </row>
    <row r="22" spans="1:8" ht="13.8" customHeight="1" x14ac:dyDescent="0.25">
      <c r="A22" s="159" t="s">
        <v>9</v>
      </c>
      <c r="B22" s="159"/>
      <c r="C22" s="159"/>
      <c r="D22" s="56" t="s">
        <v>121</v>
      </c>
      <c r="E22" s="56"/>
    </row>
    <row r="23" spans="1:8" ht="13.8" customHeight="1" x14ac:dyDescent="0.25">
      <c r="A23" s="159" t="s">
        <v>114</v>
      </c>
      <c r="B23" s="159"/>
      <c r="C23" s="159"/>
      <c r="D23" s="100" t="s">
        <v>10</v>
      </c>
      <c r="E23" s="100"/>
    </row>
  </sheetData>
  <mergeCells count="6">
    <mergeCell ref="A1:F1"/>
    <mergeCell ref="A6:C6"/>
    <mergeCell ref="A12:C12"/>
    <mergeCell ref="A22:C22"/>
    <mergeCell ref="A23:C23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2025-05-23T11:45:34Z</dcterms:created>
  <dcterms:modified xsi:type="dcterms:W3CDTF">2025-05-28T07:04:52Z</dcterms:modified>
</cp:coreProperties>
</file>