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gulim.torgeyeva\Desktop\Торгеева Г\11. Консолидация и Kase\4. Консолидация 4 кв. 2024\Год 2024 КАСЕ\"/>
    </mc:Choice>
  </mc:AlternateContent>
  <xr:revisionPtr revIDLastSave="0" documentId="13_ncr:1_{AF3A1C31-F4B2-48BF-A89D-0858860F8615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ББ" sheetId="4" r:id="rId1"/>
    <sheet name="ОПУ" sheetId="7" r:id="rId2"/>
    <sheet name="ИК" sheetId="9" r:id="rId3"/>
    <sheet name="ДДС" sheetId="27" r:id="rId4"/>
  </sheets>
  <externalReferences>
    <externalReference r:id="rId5"/>
  </externalReferences>
  <definedNames>
    <definedName name="__COS98" localSheetId="3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COS98_1" localSheetId="3" hidden="1">{#N/A,#N/A,FALSE,"Aging Summary";#N/A,#N/A,FALSE,"Ratio Analysis";#N/A,#N/A,FALSE,"Test 120 Day Accts";#N/A,#N/A,FALSE,"Tickmarks"}</definedName>
    <definedName name="__COS98_1" hidden="1">{#N/A,#N/A,FALSE,"Aging Summary";#N/A,#N/A,FALSE,"Ratio Analysis";#N/A,#N/A,FALSE,"Test 120 Day Accts";#N/A,#N/A,FALSE,"Tickmarks"}</definedName>
    <definedName name="_COS98" localSheetId="3" hidden="1">{#N/A,#N/A,FALSE,"Aging Summary";#N/A,#N/A,FALSE,"Ratio Analysis";#N/A,#N/A,FALSE,"Test 120 Day Accts";#N/A,#N/A,FALSE,"Tickmarks"}</definedName>
    <definedName name="_COS98" hidden="1">{#N/A,#N/A,FALSE,"Aging Summary";#N/A,#N/A,FALSE,"Ratio Analysis";#N/A,#N/A,FALSE,"Test 120 Day Accts";#N/A,#N/A,FALSE,"Tickmarks"}</definedName>
    <definedName name="_COS98_1" localSheetId="3" hidden="1">{#N/A,#N/A,FALSE,"Aging Summary";#N/A,#N/A,FALSE,"Ratio Analysis";#N/A,#N/A,FALSE,"Test 120 Day Accts";#N/A,#N/A,FALSE,"Tickmarks"}</definedName>
    <definedName name="_COS98_1" hidden="1">{#N/A,#N/A,FALSE,"Aging Summary";#N/A,#N/A,FALSE,"Ratio Analysis";#N/A,#N/A,FALSE,"Test 120 Day Accts";#N/A,#N/A,FALSE,"Tickmarks"}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AS2DocOpenMode" hidden="1">"AS2DocumentEdit"</definedName>
    <definedName name="AS2HasNoAutoHeaderFooter" hidden="1">" "</definedName>
    <definedName name="AS2NamedRange" hidden="1">13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cccccccccccccccc" localSheetId="3" hidden="1">{#N/A,#N/A,FALSE,"Aging Summary";#N/A,#N/A,FALSE,"Ratio Analysis";#N/A,#N/A,FALSE,"Test 120 Day Accts";#N/A,#N/A,FALSE,"Tickmarks"}</definedName>
    <definedName name="cccccccccccccccc" hidden="1">{#N/A,#N/A,FALSE,"Aging Summary";#N/A,#N/A,FALSE,"Ratio Analysis";#N/A,#N/A,FALSE,"Test 120 Day Accts";#N/A,#N/A,FALSE,"Tickmarks"}</definedName>
    <definedName name="cccccccccccccccc_1" localSheetId="3" hidden="1">{#N/A,#N/A,FALSE,"Aging Summary";#N/A,#N/A,FALSE,"Ratio Analysis";#N/A,#N/A,FALSE,"Test 120 Day Accts";#N/A,#N/A,FALSE,"Tickmarks"}</definedName>
    <definedName name="cccccccccccccccc_1" hidden="1">{#N/A,#N/A,FALSE,"Aging Summary";#N/A,#N/A,FALSE,"Ratio Analysis";#N/A,#N/A,FALSE,"Test 120 Day Accts";#N/A,#N/A,FALSE,"Tickmarks"}</definedName>
    <definedName name="COS" localSheetId="3" hidden="1">{#N/A,#N/A,FALSE,"Aging Summary";#N/A,#N/A,FALSE,"Ratio Analysis";#N/A,#N/A,FALSE,"Test 120 Day Accts";#N/A,#N/A,FALSE,"Tickmarks"}</definedName>
    <definedName name="COS" hidden="1">{#N/A,#N/A,FALSE,"Aging Summary";#N/A,#N/A,FALSE,"Ratio Analysis";#N/A,#N/A,FALSE,"Test 120 Day Accts";#N/A,#N/A,FALSE,"Tickmarks"}</definedName>
    <definedName name="COS_1" localSheetId="3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s" localSheetId="3" hidden="1">{#N/A,#N/A,FALSE,"Aging Summary";#N/A,#N/A,FALSE,"Ratio Analysis";#N/A,#N/A,FALSE,"Test 120 Day Accts";#N/A,#N/A,FALSE,"Tickmarks"}</definedName>
    <definedName name="Coss" hidden="1">{#N/A,#N/A,FALSE,"Aging Summary";#N/A,#N/A,FALSE,"Ratio Analysis";#N/A,#N/A,FALSE,"Test 120 Day Accts";#N/A,#N/A,FALSE,"Tickmarks"}</definedName>
    <definedName name="Coss_1" localSheetId="3" hidden="1">{#N/A,#N/A,FALSE,"Aging Summary";#N/A,#N/A,FALSE,"Ratio Analysis";#N/A,#N/A,FALSE,"Test 120 Day Accts";#N/A,#N/A,FALSE,"Tickmarks"}</definedName>
    <definedName name="Coss_1" hidden="1">{#N/A,#N/A,FALSE,"Aging Summary";#N/A,#N/A,FALSE,"Ratio Analysis";#N/A,#N/A,FALSE,"Test 120 Day Accts";#N/A,#N/A,FALSE,"Tickmarks"}</definedName>
    <definedName name="dana" hidden="1">"AS2DocumentBrowse"</definedName>
    <definedName name="ee" localSheetId="3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ee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ee_1" localSheetId="3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ee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gggggggggggggggg" hidden="1">149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"03/14/2016 09:05:37"</definedName>
    <definedName name="IQ_QTD" hidden="1">750000</definedName>
    <definedName name="IQ_TODAY" hidden="1">0</definedName>
    <definedName name="IQ_YTDMONTH" hidden="1">130000</definedName>
    <definedName name="jjj" hidden="1">#REF!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p" localSheetId="3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pp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pp_1" localSheetId="3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pp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localSheetId="3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_1" localSheetId="3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rrrrrrr" localSheetId="3" hidden="1">{#N/A,#N/A,FALSE,"Aging Summary";#N/A,#N/A,FALSE,"Ratio Analysis";#N/A,#N/A,FALSE,"Test 120 Day Accts";#N/A,#N/A,FALSE,"Tickmarks"}</definedName>
    <definedName name="rrrrrrrr" hidden="1">{#N/A,#N/A,FALSE,"Aging Summary";#N/A,#N/A,FALSE,"Ratio Analysis";#N/A,#N/A,FALSE,"Test 120 Day Accts";#N/A,#N/A,FALSE,"Tickmarks"}</definedName>
    <definedName name="rrrrrrrr_1" localSheetId="3" hidden="1">{#N/A,#N/A,FALSE,"Aging Summary";#N/A,#N/A,FALSE,"Ratio Analysis";#N/A,#N/A,FALSE,"Test 120 Day Accts";#N/A,#N/A,FALSE,"Tickmarks"}</definedName>
    <definedName name="rrrrrrrr_1" hidden="1">{#N/A,#N/A,FALSE,"Aging Summary";#N/A,#N/A,FALSE,"Ratio Analysis";#N/A,#N/A,FALSE,"Test 120 Day Accts";#N/A,#N/A,FALSE,"Tickmarks"}</definedName>
    <definedName name="Sales" localSheetId="3" hidden="1">{#N/A,#N/A,FALSE,"Aging Summary";#N/A,#N/A,FALSE,"Ratio Analysis";#N/A,#N/A,FALSE,"Test 120 Day Accts";#N/A,#N/A,FALSE,"Tickmarks"}</definedName>
    <definedName name="Sales" hidden="1">{#N/A,#N/A,FALSE,"Aging Summary";#N/A,#N/A,FALSE,"Ratio Analysis";#N/A,#N/A,FALSE,"Test 120 Day Accts";#N/A,#N/A,FALSE,"Tickmarks"}</definedName>
    <definedName name="Sales_1" localSheetId="3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revision" hidden="1">59</definedName>
    <definedName name="SAPBEXsysID" hidden="1">"PBW"</definedName>
    <definedName name="SAPBEXwbID" hidden="1">"4K3ERGH3RF3SF3I2DFQDXMD7Z"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sdfdsf_1" localSheetId="3" hidden="1">{#N/A,#N/A,FALSE,"Aging Summary";#N/A,#N/A,FALSE,"Ratio Analysis";#N/A,#N/A,FALSE,"Test 120 Day Accts";#N/A,#N/A,FALSE,"Tickmarks"}</definedName>
    <definedName name="sdfdsf_1" hidden="1">{#N/A,#N/A,FALSE,"Aging Summary";#N/A,#N/A,FALSE,"Ratio Analysis";#N/A,#N/A,FALSE,"Test 120 Day Accts";#N/A,#N/A,FALSE,"Tickmarks"}</definedName>
    <definedName name="TextRefCopyRangeCount" hidden="1">40</definedName>
    <definedName name="trcrc" hidden="1">172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3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lh97." localSheetId="3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localSheetId="3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Исполнение._.сметы._.затрат." localSheetId="3" hidden="1">{#N/A,#N/A,FALSE,"Лист15"}</definedName>
    <definedName name="wrn.Исполнение._.сметы._.затрат." hidden="1">{#N/A,#N/A,FALSE,"Лист15"}</definedName>
    <definedName name="wrn.Исполнение._.сметы._.затрат._1" localSheetId="3" hidden="1">{#N/A,#N/A,FALSE,"Лист15"}</definedName>
    <definedName name="wrn.Исполнение._.сметы._.затрат._1" hidden="1">{#N/A,#N/A,FALSE,"Лист15"}</definedName>
    <definedName name="wrn.Исполнение._.смкты._.затарат." localSheetId="3" hidden="1">{#N/A,#N/A,FALSE,"Лист15"}</definedName>
    <definedName name="wrn.Исполнение._.смкты._.затарат." hidden="1">{#N/A,#N/A,FALSE,"Лист15"}</definedName>
    <definedName name="wrn.Исполнение._.смкты._.затарат._1" localSheetId="3" hidden="1">{#N/A,#N/A,FALSE,"Лист15"}</definedName>
    <definedName name="wrn.Исполнение._.смкты._.затарат._1" hidden="1">{#N/A,#N/A,FALSE,"Лист15"}</definedName>
    <definedName name="ww" localSheetId="3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_1" localSheetId="3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XREF_COLUMN_1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1" hidden="1">#REF!</definedName>
    <definedName name="XRefCopy113" hidden="1">#REF!</definedName>
    <definedName name="XRefCopy11Row" hidden="1">#REF!</definedName>
    <definedName name="XRefCopy12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Row" hidden="1">#REF!</definedName>
    <definedName name="XRefCopy27" hidden="1">#REF!</definedName>
    <definedName name="XRefCopy27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2Row" hidden="1">#REF!</definedName>
    <definedName name="XRefCopy6Row" hidden="1">#REF!</definedName>
    <definedName name="XRefCopy7" hidden="1">#REF!</definedName>
    <definedName name="XRefCopy77Row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2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6" hidden="1">#REF!</definedName>
    <definedName name="XRefPaste36Row" hidden="1">#REF!</definedName>
    <definedName name="XRefPaste37Row" hidden="1">#REF!</definedName>
    <definedName name="XRefPaste3Row" hidden="1">#REF!</definedName>
    <definedName name="XRefPaste4" hidden="1">#REF!</definedName>
    <definedName name="XRefPaste44Row" hidden="1">#REF!</definedName>
    <definedName name="XRefPaste48" hidden="1">#REF!</definedName>
    <definedName name="XRefPaste48Row" hidden="1">#REF!</definedName>
    <definedName name="XRefPaste4Row" hidden="1">#REF!</definedName>
    <definedName name="XRefPaste5" hidden="1">#REF!</definedName>
    <definedName name="XRefPaste51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1</definedName>
    <definedName name="zzzzzzzzzzzzzzzzzzzzzzzzzzzzzzzz" hidden="1">149</definedName>
    <definedName name="апр" localSheetId="3" hidden="1">{#N/A,#N/A,FALSE,"Лист15"}</definedName>
    <definedName name="апр" hidden="1">{#N/A,#N/A,FALSE,"Лист15"}</definedName>
    <definedName name="апр_1" localSheetId="3" hidden="1">{#N/A,#N/A,FALSE,"Лист15"}</definedName>
    <definedName name="апр_1" hidden="1">{#N/A,#N/A,FALSE,"Лист15"}</definedName>
    <definedName name="ара" localSheetId="3" hidden="1">{#N/A,#N/A,FALSE,"Лист15"}</definedName>
    <definedName name="ара" hidden="1">{#N/A,#N/A,FALSE,"Лист15"}</definedName>
    <definedName name="ара_1" localSheetId="3" hidden="1">{#N/A,#N/A,FALSE,"Лист15"}</definedName>
    <definedName name="ара_1" hidden="1">{#N/A,#N/A,FALSE,"Лист15"}</definedName>
    <definedName name="вв" hidden="1">#REF!</definedName>
    <definedName name="движение" localSheetId="3" hidden="1">{#N/A,#N/A,FALSE,"Лист15"}</definedName>
    <definedName name="движение" hidden="1">{#N/A,#N/A,FALSE,"Лист15"}</definedName>
    <definedName name="движение_1" localSheetId="3" hidden="1">{#N/A,#N/A,FALSE,"Лист15"}</definedName>
    <definedName name="движение_1" hidden="1">{#N/A,#N/A,FALSE,"Лист15"}</definedName>
    <definedName name="кал" localSheetId="3" hidden="1">{#N/A,#N/A,FALSE,"Лист15"}</definedName>
    <definedName name="кал" hidden="1">{#N/A,#N/A,FALSE,"Лист15"}</definedName>
    <definedName name="кал_1" localSheetId="3" hidden="1">{#N/A,#N/A,FALSE,"Лист15"}</definedName>
    <definedName name="кал_1" hidden="1">{#N/A,#N/A,FALSE,"Лист15"}</definedName>
    <definedName name="ккал" localSheetId="3" hidden="1">{#N/A,#N/A,FALSE,"Лист15"}</definedName>
    <definedName name="ккал" hidden="1">{#N/A,#N/A,FALSE,"Лист15"}</definedName>
    <definedName name="ккал_1" localSheetId="3" hidden="1">{#N/A,#N/A,FALSE,"Лист15"}</definedName>
    <definedName name="ккал_1" hidden="1">{#N/A,#N/A,FALSE,"Лист15"}</definedName>
    <definedName name="материалы" localSheetId="3" hidden="1">{#N/A,#N/A,FALSE,"Лист15"}</definedName>
    <definedName name="материалы" hidden="1">{#N/A,#N/A,FALSE,"Лист15"}</definedName>
    <definedName name="материалы_1" localSheetId="3" hidden="1">{#N/A,#N/A,FALSE,"Лист15"}</definedName>
    <definedName name="материалы_1" hidden="1">{#N/A,#N/A,FALSE,"Лист15"}</definedName>
    <definedName name="пролграаммм" localSheetId="3" hidden="1">{#N/A,#N/A,FALSE,"Лист15"}</definedName>
    <definedName name="пролграаммм" hidden="1">{#N/A,#N/A,FALSE,"Лист15"}</definedName>
    <definedName name="пролграаммм_1" localSheetId="3" hidden="1">{#N/A,#N/A,FALSE,"Лист15"}</definedName>
    <definedName name="пролграаммм_1" hidden="1">{#N/A,#N/A,FALSE,"Лист15"}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9" l="1"/>
  <c r="D19" i="9"/>
  <c r="E19" i="9"/>
  <c r="F19" i="9"/>
  <c r="B19" i="9"/>
  <c r="D15" i="9"/>
  <c r="C15" i="9"/>
  <c r="E15" i="9"/>
  <c r="F15" i="9"/>
  <c r="B15" i="9"/>
  <c r="E26" i="7"/>
  <c r="D22" i="7"/>
  <c r="E13" i="7"/>
  <c r="E22" i="7" s="1"/>
  <c r="E39" i="7"/>
  <c r="D36" i="7"/>
  <c r="D39" i="7" s="1"/>
  <c r="D40" i="7" s="1"/>
  <c r="E40" i="7" l="1"/>
  <c r="C28" i="4" l="1"/>
  <c r="C21" i="4"/>
  <c r="AW4" i="27"/>
  <c r="AX4" i="27"/>
  <c r="AY4" i="27"/>
  <c r="AW5" i="27"/>
  <c r="AX5" i="27"/>
  <c r="AY5" i="27"/>
  <c r="AY6" i="27" l="1"/>
  <c r="AW6" i="27"/>
  <c r="AX6" i="27"/>
  <c r="B4" i="7" l="1"/>
  <c r="AY33" i="27" l="1"/>
  <c r="AZ4" i="27"/>
  <c r="AW53" i="27" l="1"/>
  <c r="AZ5" i="27"/>
  <c r="AY32" i="27"/>
  <c r="AY53" i="27" s="1"/>
  <c r="AX53" i="27" l="1"/>
  <c r="A4" i="27" l="1"/>
  <c r="A4" i="9"/>
</calcChain>
</file>

<file path=xl/sharedStrings.xml><?xml version="1.0" encoding="utf-8"?>
<sst xmlns="http://schemas.openxmlformats.org/spreadsheetml/2006/main" count="244" uniqueCount="142">
  <si>
    <t>Основные средства</t>
  </si>
  <si>
    <t>Активы в форме права пользования</t>
  </si>
  <si>
    <t>Нематериальные активы</t>
  </si>
  <si>
    <t>Отложенные налоговые активы</t>
  </si>
  <si>
    <t>Обязательства по аренде</t>
  </si>
  <si>
    <t>Уставный капитал</t>
  </si>
  <si>
    <t>Прочие резервы</t>
  </si>
  <si>
    <t>Доходы по дивидендам</t>
  </si>
  <si>
    <t>Активы</t>
  </si>
  <si>
    <t>Прочие активы</t>
  </si>
  <si>
    <t>Обязательства</t>
  </si>
  <si>
    <t>Капитал</t>
  </si>
  <si>
    <t>(в тысячах тенге)</t>
  </si>
  <si>
    <t/>
  </si>
  <si>
    <t>Наименование статьи</t>
  </si>
  <si>
    <t>4</t>
  </si>
  <si>
    <t>5</t>
  </si>
  <si>
    <t>8</t>
  </si>
  <si>
    <t>10</t>
  </si>
  <si>
    <t>11</t>
  </si>
  <si>
    <t>12</t>
  </si>
  <si>
    <t>13</t>
  </si>
  <si>
    <t>14</t>
  </si>
  <si>
    <t>15</t>
  </si>
  <si>
    <t>16</t>
  </si>
  <si>
    <t>Итого активы</t>
  </si>
  <si>
    <t>Прочие обязательства</t>
  </si>
  <si>
    <t>Итого обязательства</t>
  </si>
  <si>
    <t>Итого капитал</t>
  </si>
  <si>
    <t>Итого капитал и обязательства</t>
  </si>
  <si>
    <t>6</t>
  </si>
  <si>
    <t>7</t>
  </si>
  <si>
    <t>9</t>
  </si>
  <si>
    <t>Денежные средства и их эквиваленты</t>
  </si>
  <si>
    <t>Инвестиционные ценные бумаги, оцениваемые по справедлиовй стоимости через прибыль или убыток</t>
  </si>
  <si>
    <t>Инвестиционные ценные бумаги, оцениваемые по справедлиовй стоимости через прочий совокупный доход</t>
  </si>
  <si>
    <t>Активы по договору перестрахования</t>
  </si>
  <si>
    <t>Активы по текущему налогу на прибыль</t>
  </si>
  <si>
    <t>Соглашение «РЕПО»</t>
  </si>
  <si>
    <t xml:space="preserve">Обязательства по договору страхования </t>
  </si>
  <si>
    <t>Задолженность по страхованию и перестрахованию</t>
  </si>
  <si>
    <t>Нераспределенная прибыль</t>
  </si>
  <si>
    <t>Выручка по страхованию</t>
  </si>
  <si>
    <t>Расходы по страховым услугам</t>
  </si>
  <si>
    <t>Операционные расходы</t>
  </si>
  <si>
    <t>Процентный расход</t>
  </si>
  <si>
    <t>Экономия / (расход)  по налогу на прибыль</t>
  </si>
  <si>
    <t>Промежуточный сокращенный отчет о финансовом положении</t>
  </si>
  <si>
    <t>Прим.</t>
  </si>
  <si>
    <t>Балансовая стоимость акции</t>
  </si>
  <si>
    <t>Балансовая стоимость одной простой акции (в тенге)</t>
  </si>
  <si>
    <t>Место для печати</t>
  </si>
  <si>
    <t>Промежуточный сокращенный отчет о прибыли или убытке и прочем совокупном доходе</t>
  </si>
  <si>
    <t>СТРАХОВАЯ ДЕЯТЕЛЬНОСТЬ:</t>
  </si>
  <si>
    <t>Результаты инвестиционной деятельности</t>
  </si>
  <si>
    <t>Прочий совокупный доход</t>
  </si>
  <si>
    <t>Статьи, которые впоследствии могут быть  реклассифицированы в состав прибыли или убытка:</t>
  </si>
  <si>
    <t>Итого статей, которые были или впоследствии могут быть реклассифицированы в состав прибыли или убытка</t>
  </si>
  <si>
    <t>Статьи, которые впоследствии не могут быть  реклассифицированы в состав прибыли или убытка:</t>
  </si>
  <si>
    <t>Итого статей, которые не могут быть впоследствии реклассифицированы в состав прибыли или убытка</t>
  </si>
  <si>
    <t>Прочий совокупный доход (убыток) за период за вычетом подоходного налога</t>
  </si>
  <si>
    <t>Итого совокупный доход за период</t>
  </si>
  <si>
    <t>Промежуточный сокращенный отчет о движении денежных средств (косвенный метод)</t>
  </si>
  <si>
    <t>Промежуточный сокращенный отчет об изменениях в капитале</t>
  </si>
  <si>
    <t>Прочий резерв</t>
  </si>
  <si>
    <t>Прибыль за период</t>
  </si>
  <si>
    <t>Результат оказания страховых услуг</t>
  </si>
  <si>
    <t>Чистый результат по страхованию и инвестициям</t>
  </si>
  <si>
    <t>Прибыль до налогообложения</t>
  </si>
  <si>
    <t>Результаты прочей деятельности</t>
  </si>
  <si>
    <t>Восстановление / (начисление) резерва под ожидаемые кредитные убытки по финансовым активам</t>
  </si>
  <si>
    <t>Оценочные резервы (провизии) по финансовым активам, оцениваемые по справедливой стоимости учитываемых через прочий совокупный доход</t>
  </si>
  <si>
    <t>Чистый процентный доход, рассчитанный с ипользованием метода эффективной процентной ставки</t>
  </si>
  <si>
    <t>Прочий доход / (расход)</t>
  </si>
  <si>
    <t>Финансовые доходы / (расходы) по выпущенным договорам страхования</t>
  </si>
  <si>
    <t>Чистая прибыль / (убыток) от операций с иностранной валютой</t>
  </si>
  <si>
    <t>Чистая прибыль / (убыток) по финансовым активам, оцениваемые по справедливой стоимости через прибыль или убыток</t>
  </si>
  <si>
    <t>Чистая прибыль / (убыток) по финансовым активам, оцениваемые по справедливой стоимости учитываемых через прочий совокупный доход</t>
  </si>
  <si>
    <t xml:space="preserve">Прочий совокупный доход </t>
  </si>
  <si>
    <t>ДВИЖЕНИЕ ДЕНЕЖНЫХ СРЕДСТВ ОТ ОПЕРАЦИОННОЙ ДЕЯТЕЛЬНОСТИ:</t>
  </si>
  <si>
    <t>Прибыль до налога на прибыль</t>
  </si>
  <si>
    <t>Износ и амортизация</t>
  </si>
  <si>
    <t>Нереализованная (прибыль)/убыток от операций с иностранной валютой</t>
  </si>
  <si>
    <t>Изменение в начисленных процентах</t>
  </si>
  <si>
    <t>Прибыль от инвестиционных ценных бумаг, оцениваемых по справедливой стоимости через прибыль или убыток</t>
  </si>
  <si>
    <t>Прибыль от инвестиционных ценных бумаг, оцениваемых по справедливой стоимости через прочий совокупный доход</t>
  </si>
  <si>
    <t>Амортизация премии и дисконта</t>
  </si>
  <si>
    <t>Денежные средства от операционной деятельности до изменений в операционных активах и обязательствах</t>
  </si>
  <si>
    <t>Увеличение/(уменьшение) операционных обязательств:</t>
  </si>
  <si>
    <t>Денежные средства полученные от операционной деятельности до налогообложения и страховых выплат</t>
  </si>
  <si>
    <t>Налог на прибыль уплаченный</t>
  </si>
  <si>
    <t>Чистые денежные средства от операционной деятельности</t>
  </si>
  <si>
    <t>ДВИЖЕНИЕ денежных средств ОТ ИНВЕСТИЦИОННОЙ ДЕЯТЕЛЬНОСТИ:</t>
  </si>
  <si>
    <t>Поступления от продажи инвестиций, оцениваемых по справедливой стоимости через прибыль или убыток</t>
  </si>
  <si>
    <t>Приобретение инвестиций, оцениваемых по справедливой стоимости через прибыль или убыток</t>
  </si>
  <si>
    <t>Поступления от продажи инвестиций, оцениваемых по справедливой стоимости через прочий совокупный доход</t>
  </si>
  <si>
    <t>Приобретение инвестиций, оцениваемых по справедливой стоимости через прочий совокупный доход</t>
  </si>
  <si>
    <t>Приобретение основных средств</t>
  </si>
  <si>
    <t>Приобретение нематериальных активов</t>
  </si>
  <si>
    <t>Чистые денежные средства использованные в инвестиционной деятельности</t>
  </si>
  <si>
    <t>ДВИЖЕНИЕ ДЕНЕЖНЫХ СРЕДСТВ ОТ ФИНАНСОВОЙ ДЕЯТЕЛЬНОСТИ:</t>
  </si>
  <si>
    <t>Выплаченные дивиденды</t>
  </si>
  <si>
    <t>Поступление денежных средств по соглашениям РЕПО</t>
  </si>
  <si>
    <t>Погашение обязательств по соглашениям РЕПО</t>
  </si>
  <si>
    <t>Погашение обязательства по аренде</t>
  </si>
  <si>
    <t>Взносы акционеров</t>
  </si>
  <si>
    <t>Чистые денежные средства полученные от финансовой деятельности</t>
  </si>
  <si>
    <t>ИЗМЕНЕНИЕ ДЕНЕЖНЫХ СРЕДСТВ И ИХ ЭКВИВАЛЕНТОВ</t>
  </si>
  <si>
    <t>Корректировки неденежных статей:</t>
  </si>
  <si>
    <t>Изменения в операционных активах и обязательствах (увеличение)/уменьшение операционных активов:</t>
  </si>
  <si>
    <t>Списание основных средств и нематериальных активов</t>
  </si>
  <si>
    <t>Влияние изменений на остатки денежных средств и их эквивалентов</t>
  </si>
  <si>
    <t>ДЕНЕЖНЫЕ СРЕДСТВА И ИХ ЭКВИВАЛЕНТЫ, начало периода</t>
  </si>
  <si>
    <t>ДЕНЕЖНЫЕ СРЕДСТВА И ИХ ЭКВИВАЛЕНТЫ, конец периода</t>
  </si>
  <si>
    <t xml:space="preserve">(Убыток) / прибыль от переоценки долговых ценных бумаг, оцениваемых по справедливой стоимости через прочий совокупный доход, включая обесценение в течение года </t>
  </si>
  <si>
    <t>Реклассификации по инвестиционным ценным бумагам за период, реализованным в течение года, за вычетом отложенного налога на прибыль в сумме ноль тенге</t>
  </si>
  <si>
    <t xml:space="preserve">Дата   </t>
  </si>
  <si>
    <t>Активы по договору страхования</t>
  </si>
  <si>
    <t>Чистый доход/расход по перестрахованию</t>
  </si>
  <si>
    <t>Изменение в резерве на ожидаемые убытки, нетто</t>
  </si>
  <si>
    <t>Изменение в активах по договорам перестрахования</t>
  </si>
  <si>
    <t>Изменение в активах по договорам страхования</t>
  </si>
  <si>
    <t xml:space="preserve">Изменение в обязательствах по договорам страхования </t>
  </si>
  <si>
    <t>Акционерное общество "Компания по страхованию жизни "Freedom Life"</t>
  </si>
  <si>
    <t>31 декабря 2024 г.</t>
  </si>
  <si>
    <t>Остаток по состоянию на 31 декабря 2024 года</t>
  </si>
  <si>
    <t>Председатель Правления   Ердесов А.Д.</t>
  </si>
  <si>
    <t>Телефон   +7 (727) 228 06 07 вн. 1059</t>
  </si>
  <si>
    <t>И.о.Главного бухгалтера   Торгеева Г.Р.</t>
  </si>
  <si>
    <t>Исполнитель   Торгеева Г.Р.</t>
  </si>
  <si>
    <t>31 декабря 2023 г.</t>
  </si>
  <si>
    <t>Резервы по финансовым активам, оцениваемым по справедливой стоимости через прочий совокупный доход</t>
  </si>
  <si>
    <t>по состоянию на 31 декабря 2024 года</t>
  </si>
  <si>
    <t>Изменение в ожидаемых кредитных убытках</t>
  </si>
  <si>
    <t>Процентные расходы по обязательствам по аренде</t>
  </si>
  <si>
    <t>Остаток по состоянию на 1 января 2023 года</t>
  </si>
  <si>
    <t>Резервы по финансовым активам, оцениваемые по ССПСД</t>
  </si>
  <si>
    <t>Пополнение капитала</t>
  </si>
  <si>
    <t>Выплата дивидендов</t>
  </si>
  <si>
    <t>Остаток по состоянию на 31 декабря 2023 года</t>
  </si>
  <si>
    <t>двенадцатимесячный период, закончившийся 31 декабря 2024 года</t>
  </si>
  <si>
    <t>двенадцатимесячный период, закончившийся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</si>
</sst>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[$-409]d\-mmm;@"/>
    <numFmt numFmtId="166" formatCode="* #,##0_);* \(#,##0\);&quot;-&quot;??_);@"/>
    <numFmt numFmtId="167" formatCode="_(* #,##0_);_(* \(#,##0\);_(* &quot;-&quot;??_);_(@_)"/>
    <numFmt numFmtId="168" formatCode="_(* #,##0_);_(* \(#,##0\);_(* &quot;-&quot;_);_(@_)"/>
    <numFmt numFmtId="169" formatCode="[$-F800]dddd\,\ mmmm\ dd\,\ yyyy"/>
    <numFmt numFmtId="170" formatCode="_-&quot;£&quot;* #,##0.00_-;\-&quot;£&quot;* #,##0.00_-;_-&quot;£&quot;* &quot;-&quot;??_-;_-@_-"/>
    <numFmt numFmtId="171" formatCode="_-* #,##0_р_._-;\-* #,##0_р_._-;_-* &quot;-&quot;_р_._-;_-@_-"/>
    <numFmt numFmtId="172" formatCode="_-* #,##0.00_р_._-;\-* #,##0.00_р_._-;_-* &quot;-&quot;??_р_.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indexed="2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0"/>
      <name val="Times New Roman"/>
      <family val="1"/>
    </font>
    <font>
      <sz val="10"/>
      <name val="Arial"/>
      <family val="2"/>
      <charset val="204"/>
    </font>
    <font>
      <sz val="8"/>
      <color rgb="FFFF000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i/>
      <sz val="8"/>
      <color rgb="FFFF0000"/>
      <name val="Calibri"/>
      <family val="2"/>
      <charset val="204"/>
      <scheme val="minor"/>
    </font>
    <font>
      <b/>
      <sz val="8"/>
      <color rgb="FF0070C0"/>
      <name val="Calibri"/>
      <family val="2"/>
      <charset val="204"/>
      <scheme val="minor"/>
    </font>
    <font>
      <sz val="8"/>
      <name val="Calibri"/>
      <family val="2"/>
      <scheme val="minor"/>
    </font>
    <font>
      <sz val="9"/>
      <name val="Arial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sz val="9"/>
      <color indexed="2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Calibri"/>
      <family val="2"/>
      <charset val="204"/>
    </font>
    <font>
      <sz val="8"/>
      <color indexed="21"/>
      <name val="Calibri"/>
      <family val="2"/>
      <charset val="204"/>
    </font>
    <font>
      <b/>
      <sz val="10"/>
      <name val="Calibri"/>
      <family val="2"/>
      <charset val="204"/>
    </font>
    <font>
      <b/>
      <sz val="12"/>
      <name val="Calibri"/>
      <family val="2"/>
      <charset val="204"/>
    </font>
    <font>
      <sz val="9"/>
      <color indexed="21"/>
      <name val="Calibri"/>
      <family val="2"/>
      <charset val="204"/>
    </font>
    <font>
      <sz val="10"/>
      <name val="Arial"/>
      <family val="2"/>
    </font>
    <font>
      <u/>
      <sz val="10"/>
      <color indexed="12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8"/>
      <color theme="1"/>
      <name val="verdana"/>
      <family val="2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85">
    <xf numFmtId="0" fontId="0" fillId="0" borderId="0"/>
    <xf numFmtId="43" fontId="7" fillId="0" borderId="0" applyFon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8" fillId="0" borderId="0"/>
    <xf numFmtId="165" fontId="6" fillId="0" borderId="0"/>
    <xf numFmtId="0" fontId="6" fillId="0" borderId="0"/>
    <xf numFmtId="0" fontId="30" fillId="0" borderId="0"/>
    <xf numFmtId="0" fontId="6" fillId="0" borderId="0"/>
    <xf numFmtId="0" fontId="31" fillId="4" borderId="0" applyNumberFormat="0" applyBorder="0" applyAlignment="0" applyProtection="0"/>
    <xf numFmtId="0" fontId="32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9" fillId="0" borderId="0"/>
    <xf numFmtId="0" fontId="30" fillId="0" borderId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166" fontId="33" fillId="0" borderId="0" applyFill="0" applyBorder="0" applyProtection="0"/>
    <xf numFmtId="0" fontId="6" fillId="0" borderId="0"/>
    <xf numFmtId="166" fontId="33" fillId="0" borderId="16" applyFill="0" applyProtection="0"/>
    <xf numFmtId="165" fontId="5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/>
    <xf numFmtId="9" fontId="7" fillId="0" borderId="0" applyFont="0" applyFill="0" applyBorder="0" applyAlignment="0" applyProtection="0"/>
    <xf numFmtId="0" fontId="22" fillId="0" borderId="0"/>
    <xf numFmtId="9" fontId="52" fillId="0" borderId="0" applyFont="0" applyFill="0" applyBorder="0" applyAlignment="0" applyProtection="0"/>
    <xf numFmtId="165" fontId="3" fillId="0" borderId="0"/>
    <xf numFmtId="165" fontId="3" fillId="0" borderId="0"/>
    <xf numFmtId="0" fontId="53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54" fillId="0" borderId="0"/>
    <xf numFmtId="0" fontId="7" fillId="0" borderId="0"/>
    <xf numFmtId="0" fontId="52" fillId="0" borderId="0"/>
    <xf numFmtId="0" fontId="28" fillId="0" borderId="0"/>
    <xf numFmtId="0" fontId="3" fillId="0" borderId="0"/>
    <xf numFmtId="0" fontId="52" fillId="0" borderId="0"/>
    <xf numFmtId="0" fontId="7" fillId="0" borderId="0"/>
    <xf numFmtId="0" fontId="3" fillId="0" borderId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/>
    <xf numFmtId="0" fontId="3" fillId="0" borderId="0"/>
    <xf numFmtId="0" fontId="7" fillId="0" borderId="0"/>
    <xf numFmtId="0" fontId="3" fillId="0" borderId="0"/>
    <xf numFmtId="44" fontId="3" fillId="0" borderId="0" applyFont="0" applyFill="0" applyBorder="0" applyAlignment="0" applyProtection="0"/>
    <xf numFmtId="0" fontId="56" fillId="0" borderId="0"/>
    <xf numFmtId="0" fontId="7" fillId="0" borderId="0"/>
    <xf numFmtId="0" fontId="57" fillId="0" borderId="0" applyNumberFormat="0" applyFill="0" applyBorder="0" applyAlignment="0" applyProtection="0"/>
    <xf numFmtId="0" fontId="29" fillId="0" borderId="0"/>
    <xf numFmtId="0" fontId="29" fillId="0" borderId="0"/>
    <xf numFmtId="0" fontId="28" fillId="0" borderId="0"/>
    <xf numFmtId="9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58" fillId="0" borderId="0"/>
    <xf numFmtId="0" fontId="54" fillId="0" borderId="0"/>
    <xf numFmtId="0" fontId="22" fillId="0" borderId="0"/>
    <xf numFmtId="0" fontId="7" fillId="0" borderId="0"/>
    <xf numFmtId="0" fontId="3" fillId="0" borderId="0"/>
    <xf numFmtId="171" fontId="30" fillId="0" borderId="0" applyFont="0" applyFill="0" applyBorder="0" applyAlignment="0" applyProtection="0"/>
    <xf numFmtId="0" fontId="7" fillId="0" borderId="0"/>
    <xf numFmtId="0" fontId="7" fillId="0" borderId="0"/>
    <xf numFmtId="0" fontId="54" fillId="0" borderId="0"/>
    <xf numFmtId="0" fontId="7" fillId="0" borderId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34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5" fillId="0" borderId="0" applyNumberFormat="0" applyFill="0" applyBorder="0" applyAlignment="0" applyProtection="0"/>
    <xf numFmtId="0" fontId="22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8" fillId="0" borderId="0"/>
    <xf numFmtId="0" fontId="3" fillId="0" borderId="0"/>
    <xf numFmtId="43" fontId="3" fillId="0" borderId="0" applyFont="0" applyFill="0" applyBorder="0" applyAlignment="0" applyProtection="0"/>
    <xf numFmtId="0" fontId="5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4" fillId="0" borderId="0"/>
    <xf numFmtId="0" fontId="3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" fillId="0" borderId="0"/>
    <xf numFmtId="0" fontId="2" fillId="0" borderId="0"/>
    <xf numFmtId="0" fontId="59" fillId="0" borderId="0"/>
    <xf numFmtId="0" fontId="2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166" fontId="33" fillId="0" borderId="31" applyFill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/>
  </cellStyleXfs>
  <cellXfs count="269">
    <xf numFmtId="0" fontId="0" fillId="0" borderId="0" xfId="0"/>
    <xf numFmtId="0" fontId="25" fillId="0" borderId="0" xfId="0" applyFont="1"/>
    <xf numFmtId="3" fontId="25" fillId="0" borderId="0" xfId="0" applyNumberFormat="1" applyFont="1"/>
    <xf numFmtId="0" fontId="26" fillId="0" borderId="13" xfId="24" applyFont="1" applyBorder="1" applyAlignment="1">
      <alignment horizontal="center" vertical="center" wrapText="1"/>
    </xf>
    <xf numFmtId="0" fontId="26" fillId="0" borderId="10" xfId="24" applyFont="1" applyBorder="1" applyAlignment="1">
      <alignment horizontal="center" vertical="center" wrapText="1"/>
    </xf>
    <xf numFmtId="0" fontId="24" fillId="0" borderId="13" xfId="24" applyFont="1" applyBorder="1" applyAlignment="1">
      <alignment horizontal="left" vertical="center" wrapText="1"/>
    </xf>
    <xf numFmtId="0" fontId="24" fillId="0" borderId="0" xfId="24" applyFont="1" applyAlignment="1">
      <alignment horizontal="left" vertical="center"/>
    </xf>
    <xf numFmtId="0" fontId="24" fillId="0" borderId="0" xfId="24" applyFont="1" applyAlignment="1">
      <alignment horizontal="left"/>
    </xf>
    <xf numFmtId="0" fontId="24" fillId="0" borderId="0" xfId="24" applyFont="1" applyAlignment="1">
      <alignment vertical="center"/>
    </xf>
    <xf numFmtId="0" fontId="24" fillId="0" borderId="0" xfId="24" applyFont="1" applyAlignment="1">
      <alignment horizontal="right"/>
    </xf>
    <xf numFmtId="0" fontId="26" fillId="0" borderId="13" xfId="24" applyFont="1" applyBorder="1" applyAlignment="1">
      <alignment horizontal="center" vertical="center"/>
    </xf>
    <xf numFmtId="0" fontId="26" fillId="0" borderId="10" xfId="24" applyFont="1" applyBorder="1" applyAlignment="1">
      <alignment horizontal="center" vertical="center"/>
    </xf>
    <xf numFmtId="0" fontId="26" fillId="0" borderId="13" xfId="24" applyFont="1" applyBorder="1" applyAlignment="1">
      <alignment horizontal="left" vertical="center"/>
    </xf>
    <xf numFmtId="0" fontId="26" fillId="0" borderId="14" xfId="24" applyFont="1" applyBorder="1" applyAlignment="1">
      <alignment horizontal="center" vertical="center"/>
    </xf>
    <xf numFmtId="0" fontId="26" fillId="0" borderId="14" xfId="24" applyFont="1" applyBorder="1" applyAlignment="1">
      <alignment horizontal="right" vertical="center"/>
    </xf>
    <xf numFmtId="0" fontId="26" fillId="0" borderId="12" xfId="24" applyFont="1" applyBorder="1" applyAlignment="1">
      <alignment horizontal="right" vertical="center"/>
    </xf>
    <xf numFmtId="0" fontId="24" fillId="0" borderId="13" xfId="24" applyFont="1" applyBorder="1" applyAlignment="1">
      <alignment horizontal="left" vertical="center"/>
    </xf>
    <xf numFmtId="3" fontId="24" fillId="0" borderId="10" xfId="24" applyNumberFormat="1" applyFont="1" applyBorder="1" applyAlignment="1">
      <alignment horizontal="right" vertical="center"/>
    </xf>
    <xf numFmtId="49" fontId="26" fillId="15" borderId="11" xfId="24" applyNumberFormat="1" applyFont="1" applyFill="1" applyBorder="1" applyAlignment="1">
      <alignment horizontal="left" vertical="center"/>
    </xf>
    <xf numFmtId="49" fontId="26" fillId="15" borderId="11" xfId="24" applyNumberFormat="1" applyFont="1" applyFill="1" applyBorder="1" applyAlignment="1">
      <alignment horizontal="center" vertical="center"/>
    </xf>
    <xf numFmtId="3" fontId="26" fillId="15" borderId="11" xfId="24" applyNumberFormat="1" applyFont="1" applyFill="1" applyBorder="1" applyAlignment="1">
      <alignment horizontal="right" vertical="center"/>
    </xf>
    <xf numFmtId="49" fontId="24" fillId="15" borderId="0" xfId="24" applyNumberFormat="1" applyFont="1" applyFill="1" applyAlignment="1">
      <alignment horizontal="left" vertical="center"/>
    </xf>
    <xf numFmtId="49" fontId="24" fillId="15" borderId="0" xfId="24" applyNumberFormat="1" applyFont="1" applyFill="1" applyAlignment="1">
      <alignment horizontal="center" vertical="center"/>
    </xf>
    <xf numFmtId="3" fontId="24" fillId="0" borderId="0" xfId="24" applyNumberFormat="1" applyFont="1" applyAlignment="1">
      <alignment horizontal="left" vertical="center"/>
    </xf>
    <xf numFmtId="0" fontId="24" fillId="0" borderId="0" xfId="25" applyFont="1" applyAlignment="1">
      <alignment vertical="top"/>
    </xf>
    <xf numFmtId="0" fontId="26" fillId="0" borderId="0" xfId="25" applyFont="1" applyAlignment="1">
      <alignment vertical="top"/>
    </xf>
    <xf numFmtId="0" fontId="24" fillId="0" borderId="0" xfId="25" applyFont="1" applyAlignment="1">
      <alignment vertical="top" wrapText="1"/>
    </xf>
    <xf numFmtId="0" fontId="24" fillId="0" borderId="0" xfId="25" applyFont="1" applyAlignment="1">
      <alignment horizontal="center" vertical="top"/>
    </xf>
    <xf numFmtId="0" fontId="24" fillId="0" borderId="15" xfId="25" applyFont="1" applyBorder="1" applyAlignment="1">
      <alignment horizontal="right" vertical="top"/>
    </xf>
    <xf numFmtId="0" fontId="24" fillId="0" borderId="0" xfId="25" applyFont="1" applyAlignment="1">
      <alignment horizontal="center" vertical="center"/>
    </xf>
    <xf numFmtId="0" fontId="24" fillId="0" borderId="0" xfId="25" applyFont="1"/>
    <xf numFmtId="3" fontId="24" fillId="0" borderId="0" xfId="25" applyNumberFormat="1" applyFont="1"/>
    <xf numFmtId="0" fontId="24" fillId="15" borderId="0" xfId="26" applyFont="1" applyFill="1" applyAlignment="1">
      <alignment horizontal="left" wrapText="1"/>
    </xf>
    <xf numFmtId="0" fontId="24" fillId="15" borderId="0" xfId="26" applyFont="1" applyFill="1" applyAlignment="1">
      <alignment horizontal="left" vertical="center" wrapText="1"/>
    </xf>
    <xf numFmtId="0" fontId="24" fillId="15" borderId="0" xfId="26" applyFont="1" applyFill="1" applyAlignment="1">
      <alignment vertical="center" wrapText="1"/>
    </xf>
    <xf numFmtId="0" fontId="26" fillId="0" borderId="0" xfId="0" applyFont="1" applyAlignment="1">
      <alignment vertical="center"/>
    </xf>
    <xf numFmtId="0" fontId="24" fillId="15" borderId="13" xfId="26" applyFont="1" applyFill="1" applyBorder="1" applyAlignment="1">
      <alignment horizontal="left" vertical="center" wrapText="1"/>
    </xf>
    <xf numFmtId="0" fontId="24" fillId="15" borderId="0" xfId="26" applyFont="1" applyFill="1" applyAlignment="1">
      <alignment horizontal="right" wrapText="1"/>
    </xf>
    <xf numFmtId="3" fontId="24" fillId="15" borderId="0" xfId="26" applyNumberFormat="1" applyFont="1" applyFill="1" applyAlignment="1">
      <alignment horizontal="right" wrapText="1"/>
    </xf>
    <xf numFmtId="0" fontId="26" fillId="15" borderId="0" xfId="26" applyFont="1" applyFill="1" applyAlignment="1">
      <alignment horizontal="center" wrapText="1"/>
    </xf>
    <xf numFmtId="0" fontId="24" fillId="15" borderId="10" xfId="26" applyFont="1" applyFill="1" applyBorder="1" applyAlignment="1">
      <alignment horizontal="left" vertical="center" wrapText="1"/>
    </xf>
    <xf numFmtId="0" fontId="26" fillId="15" borderId="10" xfId="26" applyFont="1" applyFill="1" applyBorder="1" applyAlignment="1">
      <alignment horizontal="left" vertical="center" wrapText="1"/>
    </xf>
    <xf numFmtId="0" fontId="26" fillId="15" borderId="0" xfId="26" applyFont="1" applyFill="1" applyAlignment="1">
      <alignment horizontal="left" wrapText="1"/>
    </xf>
    <xf numFmtId="0" fontId="24" fillId="16" borderId="0" xfId="26" applyFont="1" applyFill="1" applyAlignment="1">
      <alignment horizontal="left" vertical="center" wrapText="1"/>
    </xf>
    <xf numFmtId="3" fontId="24" fillId="16" borderId="0" xfId="26" applyNumberFormat="1" applyFont="1" applyFill="1" applyAlignment="1">
      <alignment horizontal="left" vertical="center" wrapText="1"/>
    </xf>
    <xf numFmtId="0" fontId="24" fillId="16" borderId="0" xfId="26" applyFont="1" applyFill="1" applyAlignment="1">
      <alignment horizontal="left" wrapText="1"/>
    </xf>
    <xf numFmtId="0" fontId="26" fillId="15" borderId="13" xfId="26" applyFont="1" applyFill="1" applyBorder="1" applyAlignment="1">
      <alignment horizontal="left" vertical="center" wrapText="1"/>
    </xf>
    <xf numFmtId="0" fontId="26" fillId="16" borderId="0" xfId="26" applyFont="1" applyFill="1" applyAlignment="1">
      <alignment horizontal="left" wrapText="1"/>
    </xf>
    <xf numFmtId="0" fontId="36" fillId="15" borderId="13" xfId="26" applyFont="1" applyFill="1" applyBorder="1" applyAlignment="1">
      <alignment horizontal="left" vertical="center" wrapText="1"/>
    </xf>
    <xf numFmtId="0" fontId="36" fillId="15" borderId="0" xfId="26" applyFont="1" applyFill="1" applyAlignment="1">
      <alignment horizontal="left" wrapText="1"/>
    </xf>
    <xf numFmtId="0" fontId="24" fillId="16" borderId="0" xfId="26" applyFont="1" applyFill="1" applyAlignment="1">
      <alignment wrapText="1"/>
    </xf>
    <xf numFmtId="0" fontId="24" fillId="15" borderId="0" xfId="26" applyFont="1" applyFill="1" applyAlignment="1">
      <alignment horizontal="center" wrapText="1"/>
    </xf>
    <xf numFmtId="0" fontId="24" fillId="15" borderId="0" xfId="26" applyFont="1" applyFill="1" applyAlignment="1">
      <alignment wrapText="1"/>
    </xf>
    <xf numFmtId="0" fontId="24" fillId="0" borderId="13" xfId="24" applyFont="1" applyBorder="1" applyAlignment="1">
      <alignment horizontal="left" vertical="top" wrapText="1"/>
    </xf>
    <xf numFmtId="0" fontId="24" fillId="15" borderId="15" xfId="26" applyFont="1" applyFill="1" applyBorder="1" applyAlignment="1">
      <alignment wrapText="1"/>
    </xf>
    <xf numFmtId="0" fontId="26" fillId="0" borderId="17" xfId="24" applyFont="1" applyBorder="1" applyAlignment="1">
      <alignment horizontal="left" vertical="center"/>
    </xf>
    <xf numFmtId="3" fontId="35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43" fontId="24" fillId="0" borderId="0" xfId="1" applyFont="1" applyFill="1" applyBorder="1" applyAlignment="1">
      <alignment vertical="center"/>
    </xf>
    <xf numFmtId="0" fontId="24" fillId="0" borderId="11" xfId="24" applyFont="1" applyBorder="1" applyAlignment="1">
      <alignment horizontal="right"/>
    </xf>
    <xf numFmtId="3" fontId="26" fillId="0" borderId="0" xfId="0" applyNumberFormat="1" applyFont="1" applyAlignment="1">
      <alignment vertical="center"/>
    </xf>
    <xf numFmtId="43" fontId="35" fillId="0" borderId="0" xfId="1" applyFont="1" applyAlignment="1">
      <alignment vertical="top"/>
    </xf>
    <xf numFmtId="43" fontId="37" fillId="0" borderId="0" xfId="1" applyFont="1" applyAlignment="1">
      <alignment vertical="top"/>
    </xf>
    <xf numFmtId="43" fontId="35" fillId="0" borderId="0" xfId="1" applyFont="1" applyAlignment="1">
      <alignment vertical="top" wrapText="1"/>
    </xf>
    <xf numFmtId="43" fontId="35" fillId="0" borderId="0" xfId="1" applyFont="1" applyAlignment="1">
      <alignment horizontal="center" vertical="center"/>
    </xf>
    <xf numFmtId="43" fontId="35" fillId="0" borderId="0" xfId="1" applyFont="1" applyAlignment="1">
      <alignment horizontal="center" vertical="top"/>
    </xf>
    <xf numFmtId="43" fontId="35" fillId="0" borderId="0" xfId="1" applyFont="1"/>
    <xf numFmtId="43" fontId="35" fillId="0" borderId="0" xfId="1" applyFont="1" applyBorder="1" applyAlignment="1">
      <alignment vertical="center"/>
    </xf>
    <xf numFmtId="43" fontId="38" fillId="0" borderId="0" xfId="1" applyFont="1" applyBorder="1" applyAlignment="1">
      <alignment horizontal="center" vertical="center" wrapText="1"/>
    </xf>
    <xf numFmtId="167" fontId="24" fillId="0" borderId="19" xfId="0" applyNumberFormat="1" applyFont="1" applyBorder="1" applyAlignment="1">
      <alignment horizontal="center" vertical="center" wrapText="1"/>
    </xf>
    <xf numFmtId="3" fontId="39" fillId="0" borderId="0" xfId="0" applyNumberFormat="1" applyFont="1" applyAlignment="1">
      <alignment vertical="center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43" fontId="35" fillId="0" borderId="0" xfId="1" applyFont="1" applyFill="1" applyBorder="1" applyAlignment="1">
      <alignment vertical="center"/>
    </xf>
    <xf numFmtId="167" fontId="24" fillId="0" borderId="0" xfId="38" applyNumberFormat="1" applyFont="1" applyAlignment="1">
      <alignment vertical="center"/>
    </xf>
    <xf numFmtId="167" fontId="24" fillId="0" borderId="0" xfId="38" applyNumberFormat="1" applyFont="1" applyAlignment="1">
      <alignment vertical="center" wrapText="1"/>
    </xf>
    <xf numFmtId="0" fontId="24" fillId="0" borderId="0" xfId="0" applyFont="1" applyAlignment="1">
      <alignment horizontal="right" vertical="center"/>
    </xf>
    <xf numFmtId="0" fontId="24" fillId="15" borderId="15" xfId="26" applyFont="1" applyFill="1" applyBorder="1" applyAlignment="1">
      <alignment horizontal="right" wrapText="1"/>
    </xf>
    <xf numFmtId="0" fontId="26" fillId="15" borderId="0" xfId="26" applyFont="1" applyFill="1" applyAlignment="1">
      <alignment horizontal="centerContinuous" wrapText="1"/>
    </xf>
    <xf numFmtId="0" fontId="24" fillId="15" borderId="0" xfId="26" applyFont="1" applyFill="1" applyAlignment="1">
      <alignment horizontal="centerContinuous" wrapText="1"/>
    </xf>
    <xf numFmtId="0" fontId="26" fillId="0" borderId="0" xfId="26" applyFont="1" applyAlignment="1">
      <alignment horizontal="centerContinuous" wrapText="1"/>
    </xf>
    <xf numFmtId="0" fontId="24" fillId="0" borderId="0" xfId="26" applyFont="1" applyAlignment="1">
      <alignment horizontal="left" wrapText="1"/>
    </xf>
    <xf numFmtId="14" fontId="26" fillId="0" borderId="10" xfId="24" applyNumberFormat="1" applyFont="1" applyBorder="1" applyAlignment="1">
      <alignment horizontal="center" vertical="center" wrapText="1"/>
    </xf>
    <xf numFmtId="0" fontId="24" fillId="0" borderId="11" xfId="24" applyFont="1" applyBorder="1"/>
    <xf numFmtId="0" fontId="26" fillId="0" borderId="0" xfId="24" applyFont="1" applyAlignment="1">
      <alignment horizontal="centerContinuous"/>
    </xf>
    <xf numFmtId="0" fontId="24" fillId="0" borderId="0" xfId="24" applyFont="1" applyAlignment="1">
      <alignment horizontal="centerContinuous"/>
    </xf>
    <xf numFmtId="0" fontId="26" fillId="0" borderId="0" xfId="25" applyFont="1" applyAlignment="1">
      <alignment horizontal="centerContinuous" vertical="top" wrapText="1"/>
    </xf>
    <xf numFmtId="0" fontId="26" fillId="0" borderId="0" xfId="25" applyFont="1" applyAlignment="1">
      <alignment horizontal="centerContinuous" vertical="top"/>
    </xf>
    <xf numFmtId="0" fontId="24" fillId="0" borderId="0" xfId="25" applyFont="1" applyAlignment="1">
      <alignment horizontal="centerContinuous" vertical="top" wrapText="1"/>
    </xf>
    <xf numFmtId="0" fontId="24" fillId="0" borderId="0" xfId="25" applyFont="1" applyAlignment="1">
      <alignment horizontal="centerContinuous" vertical="top"/>
    </xf>
    <xf numFmtId="4" fontId="24" fillId="0" borderId="0" xfId="24" applyNumberFormat="1" applyFont="1" applyAlignment="1">
      <alignment horizontal="right" vertical="center"/>
    </xf>
    <xf numFmtId="0" fontId="26" fillId="0" borderId="25" xfId="24" applyFont="1" applyBorder="1" applyAlignment="1">
      <alignment horizontal="left" vertical="center"/>
    </xf>
    <xf numFmtId="3" fontId="26" fillId="0" borderId="23" xfId="24" applyNumberFormat="1" applyFont="1" applyBorder="1" applyAlignment="1">
      <alignment horizontal="right" vertical="center"/>
    </xf>
    <xf numFmtId="49" fontId="26" fillId="0" borderId="23" xfId="24" applyNumberFormat="1" applyFont="1" applyBorder="1" applyAlignment="1">
      <alignment horizontal="center" vertical="center"/>
    </xf>
    <xf numFmtId="3" fontId="35" fillId="0" borderId="0" xfId="1" applyNumberFormat="1" applyFont="1"/>
    <xf numFmtId="3" fontId="24" fillId="15" borderId="0" xfId="24" applyNumberFormat="1" applyFont="1" applyFill="1" applyAlignment="1">
      <alignment horizontal="right" vertical="center"/>
    </xf>
    <xf numFmtId="3" fontId="24" fillId="16" borderId="0" xfId="26" applyNumberFormat="1" applyFont="1" applyFill="1" applyAlignment="1">
      <alignment horizontal="left" wrapText="1"/>
    </xf>
    <xf numFmtId="3" fontId="37" fillId="0" borderId="0" xfId="1" applyNumberFormat="1" applyFont="1" applyBorder="1" applyAlignment="1">
      <alignment vertical="center"/>
    </xf>
    <xf numFmtId="3" fontId="35" fillId="0" borderId="0" xfId="1" applyNumberFormat="1" applyFont="1" applyBorder="1" applyAlignment="1">
      <alignment vertical="center"/>
    </xf>
    <xf numFmtId="49" fontId="24" fillId="0" borderId="10" xfId="24" applyNumberFormat="1" applyFont="1" applyBorder="1" applyAlignment="1">
      <alignment horizontal="center" vertical="center"/>
    </xf>
    <xf numFmtId="49" fontId="24" fillId="0" borderId="23" xfId="24" applyNumberFormat="1" applyFont="1" applyBorder="1" applyAlignment="1">
      <alignment horizontal="center" vertical="center"/>
    </xf>
    <xf numFmtId="0" fontId="26" fillId="0" borderId="11" xfId="24" applyFont="1" applyBorder="1" applyAlignment="1">
      <alignment horizontal="center" vertical="center"/>
    </xf>
    <xf numFmtId="3" fontId="26" fillId="0" borderId="18" xfId="24" applyNumberFormat="1" applyFont="1" applyBorder="1" applyAlignment="1">
      <alignment horizontal="right" vertical="center"/>
    </xf>
    <xf numFmtId="0" fontId="24" fillId="0" borderId="11" xfId="24" applyFont="1" applyBorder="1" applyAlignment="1">
      <alignment horizontal="center" vertical="center"/>
    </xf>
    <xf numFmtId="0" fontId="24" fillId="0" borderId="10" xfId="24" applyFont="1" applyBorder="1" applyAlignment="1">
      <alignment horizontal="center" vertical="center"/>
    </xf>
    <xf numFmtId="3" fontId="35" fillId="0" borderId="0" xfId="24" applyNumberFormat="1" applyFont="1" applyAlignment="1">
      <alignment horizontal="left" vertical="center"/>
    </xf>
    <xf numFmtId="3" fontId="35" fillId="0" borderId="0" xfId="25" applyNumberFormat="1" applyFont="1"/>
    <xf numFmtId="0" fontId="35" fillId="0" borderId="0" xfId="25" applyFont="1"/>
    <xf numFmtId="3" fontId="36" fillId="0" borderId="0" xfId="0" applyNumberFormat="1" applyFont="1" applyAlignment="1">
      <alignment vertical="center"/>
    </xf>
    <xf numFmtId="3" fontId="26" fillId="0" borderId="15" xfId="0" applyNumberFormat="1" applyFont="1" applyBorder="1" applyAlignment="1">
      <alignment vertical="center"/>
    </xf>
    <xf numFmtId="167" fontId="36" fillId="0" borderId="0" xfId="0" applyNumberFormat="1" applyFont="1" applyAlignment="1">
      <alignment horizontal="center" vertical="center"/>
    </xf>
    <xf numFmtId="168" fontId="24" fillId="0" borderId="0" xfId="0" applyNumberFormat="1" applyFont="1" applyAlignment="1">
      <alignment horizontal="right" vertical="center"/>
    </xf>
    <xf numFmtId="0" fontId="24" fillId="0" borderId="0" xfId="26" applyFont="1" applyAlignment="1">
      <alignment horizontal="left" vertical="center" wrapText="1"/>
    </xf>
    <xf numFmtId="0" fontId="24" fillId="0" borderId="0" xfId="26" applyFont="1" applyAlignment="1">
      <alignment vertical="center" wrapText="1"/>
    </xf>
    <xf numFmtId="3" fontId="26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3" fontId="36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Alignment="1">
      <alignment vertical="center"/>
    </xf>
    <xf numFmtId="0" fontId="26" fillId="0" borderId="13" xfId="26" applyFont="1" applyBorder="1" applyAlignment="1">
      <alignment horizontal="center" vertical="center" wrapText="1"/>
    </xf>
    <xf numFmtId="0" fontId="26" fillId="0" borderId="10" xfId="26" applyFont="1" applyBorder="1" applyAlignment="1">
      <alignment horizontal="center" vertical="center" wrapText="1"/>
    </xf>
    <xf numFmtId="0" fontId="26" fillId="0" borderId="13" xfId="26" applyFont="1" applyBorder="1" applyAlignment="1">
      <alignment horizontal="center" vertical="top" wrapText="1"/>
    </xf>
    <xf numFmtId="0" fontId="26" fillId="0" borderId="10" xfId="26" applyFont="1" applyBorder="1" applyAlignment="1">
      <alignment horizontal="center" vertical="top" wrapText="1"/>
    </xf>
    <xf numFmtId="49" fontId="26" fillId="0" borderId="13" xfId="26" applyNumberFormat="1" applyFont="1" applyBorder="1" applyAlignment="1">
      <alignment horizontal="left" vertical="center" wrapText="1"/>
    </xf>
    <xf numFmtId="49" fontId="24" fillId="0" borderId="10" xfId="26" applyNumberFormat="1" applyFont="1" applyBorder="1" applyAlignment="1">
      <alignment horizontal="center" vertical="center" wrapText="1"/>
    </xf>
    <xf numFmtId="3" fontId="26" fillId="0" borderId="10" xfId="26" applyNumberFormat="1" applyFont="1" applyBorder="1" applyAlignment="1">
      <alignment horizontal="right" vertical="center" wrapText="1"/>
    </xf>
    <xf numFmtId="49" fontId="24" fillId="0" borderId="13" xfId="26" applyNumberFormat="1" applyFont="1" applyBorder="1" applyAlignment="1">
      <alignment horizontal="left" vertical="center" wrapText="1"/>
    </xf>
    <xf numFmtId="49" fontId="26" fillId="0" borderId="25" xfId="26" applyNumberFormat="1" applyFont="1" applyBorder="1" applyAlignment="1">
      <alignment horizontal="left" vertical="center" wrapText="1"/>
    </xf>
    <xf numFmtId="49" fontId="24" fillId="0" borderId="23" xfId="26" applyNumberFormat="1" applyFont="1" applyBorder="1" applyAlignment="1">
      <alignment horizontal="center" vertical="center" wrapText="1"/>
    </xf>
    <xf numFmtId="3" fontId="26" fillId="0" borderId="23" xfId="26" applyNumberFormat="1" applyFont="1" applyBorder="1" applyAlignment="1">
      <alignment horizontal="right" vertical="center" wrapText="1"/>
    </xf>
    <xf numFmtId="49" fontId="24" fillId="0" borderId="22" xfId="26" applyNumberFormat="1" applyFont="1" applyBorder="1" applyAlignment="1">
      <alignment horizontal="left" vertical="center" wrapText="1"/>
    </xf>
    <xf numFmtId="3" fontId="24" fillId="0" borderId="21" xfId="24" applyNumberFormat="1" applyFont="1" applyBorder="1" applyAlignment="1">
      <alignment horizontal="right" vertical="center"/>
    </xf>
    <xf numFmtId="3" fontId="24" fillId="0" borderId="10" xfId="26" applyNumberFormat="1" applyFont="1" applyBorder="1" applyAlignment="1">
      <alignment horizontal="right" vertical="center" wrapText="1"/>
    </xf>
    <xf numFmtId="3" fontId="24" fillId="0" borderId="0" xfId="26" applyNumberFormat="1" applyFont="1" applyAlignment="1">
      <alignment horizontal="left" vertical="center" wrapText="1"/>
    </xf>
    <xf numFmtId="3" fontId="26" fillId="0" borderId="0" xfId="26" applyNumberFormat="1" applyFont="1" applyAlignment="1">
      <alignment horizontal="left" vertical="center" wrapText="1"/>
    </xf>
    <xf numFmtId="3" fontId="36" fillId="0" borderId="0" xfId="26" applyNumberFormat="1" applyFont="1" applyAlignment="1">
      <alignment horizontal="right" vertical="center" wrapText="1"/>
    </xf>
    <xf numFmtId="3" fontId="24" fillId="0" borderId="0" xfId="26" applyNumberFormat="1" applyFont="1" applyAlignment="1">
      <alignment horizontal="right" vertical="center" wrapText="1"/>
    </xf>
    <xf numFmtId="3" fontId="24" fillId="0" borderId="15" xfId="26" applyNumberFormat="1" applyFont="1" applyBorder="1" applyAlignment="1">
      <alignment horizontal="right" vertical="center" wrapText="1"/>
    </xf>
    <xf numFmtId="3" fontId="26" fillId="0" borderId="24" xfId="26" applyNumberFormat="1" applyFont="1" applyBorder="1" applyAlignment="1">
      <alignment horizontal="right" vertical="center" wrapText="1"/>
    </xf>
    <xf numFmtId="3" fontId="26" fillId="0" borderId="20" xfId="26" applyNumberFormat="1" applyFont="1" applyBorder="1" applyAlignment="1">
      <alignment horizontal="right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6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167" fontId="26" fillId="0" borderId="26" xfId="0" applyNumberFormat="1" applyFont="1" applyBorder="1" applyAlignment="1">
      <alignment horizontal="center" vertical="center" wrapText="1"/>
    </xf>
    <xf numFmtId="0" fontId="26" fillId="0" borderId="26" xfId="0" applyFont="1" applyBorder="1" applyAlignment="1">
      <alignment vertical="center"/>
    </xf>
    <xf numFmtId="3" fontId="24" fillId="0" borderId="26" xfId="0" applyNumberFormat="1" applyFont="1" applyBorder="1" applyAlignment="1">
      <alignment vertical="center"/>
    </xf>
    <xf numFmtId="3" fontId="26" fillId="0" borderId="26" xfId="0" applyNumberFormat="1" applyFont="1" applyBorder="1" applyAlignment="1">
      <alignment vertical="center"/>
    </xf>
    <xf numFmtId="43" fontId="38" fillId="0" borderId="0" xfId="1" applyFont="1" applyFill="1" applyBorder="1" applyAlignment="1">
      <alignment horizontal="center" vertical="center" wrapText="1"/>
    </xf>
    <xf numFmtId="3" fontId="37" fillId="0" borderId="0" xfId="1" applyNumberFormat="1" applyFont="1" applyFill="1" applyBorder="1" applyAlignment="1">
      <alignment vertical="center"/>
    </xf>
    <xf numFmtId="3" fontId="35" fillId="0" borderId="0" xfId="1" applyNumberFormat="1" applyFont="1" applyFill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167" fontId="24" fillId="0" borderId="0" xfId="0" applyNumberFormat="1" applyFont="1" applyAlignment="1">
      <alignment horizontal="center" vertical="center" wrapText="1"/>
    </xf>
    <xf numFmtId="167" fontId="24" fillId="0" borderId="0" xfId="0" applyNumberFormat="1" applyFont="1" applyAlignment="1">
      <alignment vertical="center"/>
    </xf>
    <xf numFmtId="14" fontId="26" fillId="0" borderId="0" xfId="0" applyNumberFormat="1" applyFont="1" applyAlignment="1">
      <alignment horizontal="left" vertical="center"/>
    </xf>
    <xf numFmtId="16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167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right" vertical="center" wrapText="1"/>
    </xf>
    <xf numFmtId="167" fontId="36" fillId="0" borderId="0" xfId="0" applyNumberFormat="1" applyFont="1" applyAlignment="1">
      <alignment vertical="center"/>
    </xf>
    <xf numFmtId="0" fontId="36" fillId="0" borderId="0" xfId="0" applyFont="1" applyAlignment="1">
      <alignment horizontal="right" vertical="center" wrapText="1"/>
    </xf>
    <xf numFmtId="167" fontId="26" fillId="0" borderId="0" xfId="0" applyNumberFormat="1" applyFont="1" applyAlignment="1">
      <alignment vertical="center"/>
    </xf>
    <xf numFmtId="167" fontId="24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3" fontId="24" fillId="0" borderId="0" xfId="39" applyNumberFormat="1" applyFont="1" applyAlignment="1">
      <alignment horizontal="right" vertical="top" wrapText="1"/>
    </xf>
    <xf numFmtId="0" fontId="47" fillId="0" borderId="0" xfId="41" applyFont="1"/>
    <xf numFmtId="0" fontId="43" fillId="0" borderId="0" xfId="41" applyFont="1"/>
    <xf numFmtId="0" fontId="43" fillId="0" borderId="0" xfId="0" applyFont="1" applyAlignment="1">
      <alignment vertical="center"/>
    </xf>
    <xf numFmtId="0" fontId="26" fillId="0" borderId="0" xfId="41" applyFont="1"/>
    <xf numFmtId="0" fontId="24" fillId="0" borderId="0" xfId="41" applyFont="1"/>
    <xf numFmtId="0" fontId="43" fillId="0" borderId="0" xfId="41" applyFont="1" applyAlignment="1">
      <alignment vertical="top"/>
    </xf>
    <xf numFmtId="0" fontId="24" fillId="0" borderId="0" xfId="41" applyFont="1" applyAlignment="1">
      <alignment vertical="top"/>
    </xf>
    <xf numFmtId="0" fontId="43" fillId="0" borderId="0" xfId="41" applyFont="1" applyAlignment="1">
      <alignment horizontal="right" vertical="top"/>
    </xf>
    <xf numFmtId="4" fontId="43" fillId="0" borderId="0" xfId="41" applyNumberFormat="1" applyFont="1" applyAlignment="1">
      <alignment horizontal="right" vertical="top"/>
    </xf>
    <xf numFmtId="3" fontId="43" fillId="0" borderId="0" xfId="0" applyNumberFormat="1" applyFont="1" applyAlignment="1">
      <alignment vertical="center"/>
    </xf>
    <xf numFmtId="0" fontId="24" fillId="0" borderId="0" xfId="41" applyFont="1" applyAlignment="1">
      <alignment horizontal="right" vertical="top"/>
    </xf>
    <xf numFmtId="4" fontId="24" fillId="0" borderId="0" xfId="41" applyNumberFormat="1" applyFont="1" applyAlignment="1">
      <alignment horizontal="right" vertical="top"/>
    </xf>
    <xf numFmtId="0" fontId="48" fillId="0" borderId="0" xfId="41" applyFont="1" applyAlignment="1">
      <alignment vertical="top"/>
    </xf>
    <xf numFmtId="4" fontId="48" fillId="0" borderId="0" xfId="41" applyNumberFormat="1" applyFont="1" applyAlignment="1">
      <alignment horizontal="right" vertical="top"/>
    </xf>
    <xf numFmtId="0" fontId="48" fillId="0" borderId="0" xfId="41" applyFont="1" applyAlignment="1">
      <alignment horizontal="right" vertical="top"/>
    </xf>
    <xf numFmtId="0" fontId="27" fillId="0" borderId="0" xfId="41" applyFont="1" applyAlignment="1">
      <alignment vertical="top"/>
    </xf>
    <xf numFmtId="4" fontId="27" fillId="0" borderId="0" xfId="41" applyNumberFormat="1" applyFont="1" applyAlignment="1">
      <alignment horizontal="right" vertical="top"/>
    </xf>
    <xf numFmtId="0" fontId="27" fillId="0" borderId="0" xfId="41" applyFont="1" applyAlignment="1">
      <alignment horizontal="right" vertical="top"/>
    </xf>
    <xf numFmtId="0" fontId="45" fillId="0" borderId="0" xfId="41" applyFont="1"/>
    <xf numFmtId="0" fontId="22" fillId="0" borderId="0" xfId="41"/>
    <xf numFmtId="0" fontId="46" fillId="0" borderId="0" xfId="41" applyFont="1"/>
    <xf numFmtId="0" fontId="23" fillId="0" borderId="0" xfId="41" applyFont="1" applyAlignment="1">
      <alignment vertical="top"/>
    </xf>
    <xf numFmtId="0" fontId="44" fillId="0" borderId="0" xfId="41" applyFont="1" applyAlignment="1">
      <alignment vertical="top"/>
    </xf>
    <xf numFmtId="4" fontId="44" fillId="0" borderId="0" xfId="41" applyNumberFormat="1" applyFont="1" applyAlignment="1">
      <alignment horizontal="right" vertical="top"/>
    </xf>
    <xf numFmtId="0" fontId="44" fillId="0" borderId="0" xfId="41" applyFont="1" applyAlignment="1">
      <alignment horizontal="right" vertical="top"/>
    </xf>
    <xf numFmtId="0" fontId="41" fillId="0" borderId="0" xfId="41" applyFont="1" applyAlignment="1">
      <alignment vertical="top"/>
    </xf>
    <xf numFmtId="4" fontId="41" fillId="0" borderId="0" xfId="41" applyNumberFormat="1" applyFont="1" applyAlignment="1">
      <alignment horizontal="right" vertical="top"/>
    </xf>
    <xf numFmtId="2" fontId="24" fillId="0" borderId="0" xfId="41" applyNumberFormat="1" applyFont="1" applyAlignment="1">
      <alignment horizontal="right" vertical="top"/>
    </xf>
    <xf numFmtId="0" fontId="41" fillId="0" borderId="0" xfId="41" applyFont="1" applyAlignment="1">
      <alignment horizontal="right" vertical="top"/>
    </xf>
    <xf numFmtId="4" fontId="27" fillId="0" borderId="0" xfId="41" applyNumberFormat="1" applyFont="1" applyAlignment="1">
      <alignment horizontal="right" vertical="top" wrapText="1"/>
    </xf>
    <xf numFmtId="0" fontId="27" fillId="0" borderId="0" xfId="41" applyFont="1" applyAlignment="1">
      <alignment horizontal="right" vertical="top" wrapText="1"/>
    </xf>
    <xf numFmtId="0" fontId="49" fillId="0" borderId="0" xfId="41" applyFont="1"/>
    <xf numFmtId="0" fontId="50" fillId="0" borderId="0" xfId="41" applyFont="1"/>
    <xf numFmtId="0" fontId="51" fillId="0" borderId="0" xfId="41" applyFont="1" applyAlignment="1">
      <alignment vertical="top"/>
    </xf>
    <xf numFmtId="4" fontId="51" fillId="0" borderId="0" xfId="41" applyNumberFormat="1" applyFont="1" applyAlignment="1">
      <alignment horizontal="right" vertical="top"/>
    </xf>
    <xf numFmtId="0" fontId="51" fillId="0" borderId="0" xfId="41" applyFont="1" applyAlignment="1">
      <alignment horizontal="right" vertical="top"/>
    </xf>
    <xf numFmtId="0" fontId="42" fillId="0" borderId="0" xfId="41" applyFont="1" applyAlignment="1">
      <alignment vertical="top"/>
    </xf>
    <xf numFmtId="4" fontId="42" fillId="0" borderId="0" xfId="41" applyNumberFormat="1" applyFont="1" applyAlignment="1">
      <alignment horizontal="right" vertical="top"/>
    </xf>
    <xf numFmtId="0" fontId="42" fillId="0" borderId="0" xfId="41" applyFont="1" applyAlignment="1">
      <alignment horizontal="right" vertical="top"/>
    </xf>
    <xf numFmtId="2" fontId="42" fillId="0" borderId="0" xfId="41" applyNumberFormat="1" applyFont="1" applyAlignment="1">
      <alignment horizontal="right" vertical="top"/>
    </xf>
    <xf numFmtId="0" fontId="43" fillId="0" borderId="0" xfId="41" applyFont="1" applyAlignment="1">
      <alignment vertical="top" wrapText="1"/>
    </xf>
    <xf numFmtId="0" fontId="43" fillId="0" borderId="0" xfId="41" applyFont="1" applyAlignment="1">
      <alignment horizontal="right" vertical="top" wrapText="1"/>
    </xf>
    <xf numFmtId="2" fontId="43" fillId="0" borderId="0" xfId="41" applyNumberFormat="1" applyFont="1" applyAlignment="1">
      <alignment horizontal="right" vertical="top" wrapText="1"/>
    </xf>
    <xf numFmtId="0" fontId="48" fillId="0" borderId="0" xfId="41" applyFont="1" applyAlignment="1">
      <alignment vertical="top" wrapText="1"/>
    </xf>
    <xf numFmtId="4" fontId="48" fillId="0" borderId="0" xfId="41" applyNumberFormat="1" applyFont="1" applyAlignment="1">
      <alignment horizontal="right" vertical="top" wrapText="1"/>
    </xf>
    <xf numFmtId="0" fontId="48" fillId="0" borderId="0" xfId="41" applyFont="1" applyAlignment="1">
      <alignment horizontal="right" vertical="top" wrapText="1"/>
    </xf>
    <xf numFmtId="4" fontId="24" fillId="0" borderId="0" xfId="0" applyNumberFormat="1" applyFont="1" applyAlignment="1">
      <alignment vertical="center"/>
    </xf>
    <xf numFmtId="2" fontId="43" fillId="0" borderId="0" xfId="41" applyNumberFormat="1" applyFont="1" applyAlignment="1">
      <alignment horizontal="right" vertical="top"/>
    </xf>
    <xf numFmtId="2" fontId="41" fillId="0" borderId="0" xfId="41" applyNumberFormat="1" applyFont="1" applyAlignment="1">
      <alignment horizontal="right" vertical="top"/>
    </xf>
    <xf numFmtId="0" fontId="24" fillId="0" borderId="0" xfId="40" applyFont="1" applyAlignment="1">
      <alignment vertical="top"/>
    </xf>
    <xf numFmtId="4" fontId="24" fillId="0" borderId="0" xfId="40" applyNumberFormat="1" applyFont="1" applyAlignment="1">
      <alignment horizontal="right" vertical="top"/>
    </xf>
    <xf numFmtId="0" fontId="24" fillId="0" borderId="0" xfId="40" applyFont="1" applyAlignment="1">
      <alignment horizontal="right" vertical="top"/>
    </xf>
    <xf numFmtId="2" fontId="24" fillId="0" borderId="0" xfId="40" applyNumberFormat="1" applyFont="1" applyAlignment="1">
      <alignment horizontal="right" vertical="top"/>
    </xf>
    <xf numFmtId="0" fontId="24" fillId="0" borderId="0" xfId="40" applyFont="1"/>
    <xf numFmtId="49" fontId="26" fillId="0" borderId="0" xfId="175" applyNumberFormat="1" applyFont="1" applyAlignment="1">
      <alignment horizontal="left" vertical="center" wrapText="1"/>
    </xf>
    <xf numFmtId="3" fontId="26" fillId="0" borderId="0" xfId="175" applyNumberFormat="1" applyFont="1" applyAlignment="1">
      <alignment horizontal="right" vertical="center" wrapText="1"/>
    </xf>
    <xf numFmtId="0" fontId="26" fillId="16" borderId="0" xfId="175" applyFont="1" applyFill="1" applyAlignment="1">
      <alignment vertical="center" wrapText="1"/>
    </xf>
    <xf numFmtId="0" fontId="26" fillId="16" borderId="0" xfId="175" applyFont="1" applyFill="1" applyAlignment="1">
      <alignment horizontal="left" vertical="center" wrapText="1"/>
    </xf>
    <xf numFmtId="3" fontId="26" fillId="16" borderId="0" xfId="175" applyNumberFormat="1" applyFont="1" applyFill="1" applyAlignment="1">
      <alignment horizontal="left" vertical="center" wrapText="1"/>
    </xf>
    <xf numFmtId="49" fontId="24" fillId="0" borderId="0" xfId="175" applyNumberFormat="1" applyFont="1" applyAlignment="1">
      <alignment horizontal="center" vertical="center" wrapText="1"/>
    </xf>
    <xf numFmtId="49" fontId="24" fillId="0" borderId="0" xfId="175" applyNumberFormat="1" applyFont="1" applyAlignment="1">
      <alignment horizontal="left" vertical="center" wrapText="1"/>
    </xf>
    <xf numFmtId="3" fontId="24" fillId="0" borderId="0" xfId="175" applyNumberFormat="1" applyFont="1" applyAlignment="1">
      <alignment horizontal="right" vertical="center" wrapText="1"/>
    </xf>
    <xf numFmtId="49" fontId="36" fillId="0" borderId="0" xfId="175" applyNumberFormat="1" applyFont="1" applyAlignment="1">
      <alignment horizontal="left" vertical="center" wrapText="1"/>
    </xf>
    <xf numFmtId="49" fontId="36" fillId="0" borderId="0" xfId="175" applyNumberFormat="1" applyFont="1" applyAlignment="1">
      <alignment horizontal="center" vertical="center" wrapText="1"/>
    </xf>
    <xf numFmtId="3" fontId="36" fillId="0" borderId="0" xfId="175" applyNumberFormat="1" applyFont="1" applyAlignment="1">
      <alignment horizontal="right" vertical="center" wrapText="1"/>
    </xf>
    <xf numFmtId="49" fontId="24" fillId="0" borderId="20" xfId="175" applyNumberFormat="1" applyFont="1" applyBorder="1" applyAlignment="1">
      <alignment horizontal="left" vertical="center" wrapText="1"/>
    </xf>
    <xf numFmtId="49" fontId="24" fillId="0" borderId="20" xfId="175" applyNumberFormat="1" applyFont="1" applyBorder="1" applyAlignment="1">
      <alignment horizontal="center" vertical="center" wrapText="1"/>
    </xf>
    <xf numFmtId="3" fontId="24" fillId="0" borderId="20" xfId="175" applyNumberFormat="1" applyFont="1" applyBorder="1" applyAlignment="1">
      <alignment horizontal="right" vertical="center" wrapText="1"/>
    </xf>
    <xf numFmtId="49" fontId="26" fillId="0" borderId="20" xfId="175" applyNumberFormat="1" applyFont="1" applyBorder="1" applyAlignment="1">
      <alignment horizontal="left" vertical="center" wrapText="1"/>
    </xf>
    <xf numFmtId="49" fontId="26" fillId="0" borderId="20" xfId="175" applyNumberFormat="1" applyFont="1" applyBorder="1" applyAlignment="1">
      <alignment horizontal="center" vertical="center" wrapText="1"/>
    </xf>
    <xf numFmtId="3" fontId="26" fillId="0" borderId="20" xfId="175" applyNumberFormat="1" applyFont="1" applyBorder="1" applyAlignment="1">
      <alignment horizontal="right" vertical="center" wrapText="1"/>
    </xf>
    <xf numFmtId="49" fontId="26" fillId="0" borderId="29" xfId="175" applyNumberFormat="1" applyFont="1" applyBorder="1" applyAlignment="1">
      <alignment horizontal="left" vertical="center" wrapText="1"/>
    </xf>
    <xf numFmtId="49" fontId="26" fillId="0" borderId="29" xfId="175" applyNumberFormat="1" applyFont="1" applyBorder="1" applyAlignment="1">
      <alignment horizontal="center" vertical="center" wrapText="1"/>
    </xf>
    <xf numFmtId="3" fontId="26" fillId="0" borderId="29" xfId="175" applyNumberFormat="1" applyFont="1" applyBorder="1" applyAlignment="1">
      <alignment horizontal="right" vertical="center" wrapText="1"/>
    </xf>
    <xf numFmtId="49" fontId="26" fillId="0" borderId="0" xfId="175" applyNumberFormat="1" applyFont="1" applyAlignment="1">
      <alignment horizontal="center" vertical="center" wrapText="1"/>
    </xf>
    <xf numFmtId="0" fontId="24" fillId="0" borderId="10" xfId="26" applyFont="1" applyBorder="1" applyAlignment="1">
      <alignment horizontal="left" vertical="center" wrapText="1"/>
    </xf>
    <xf numFmtId="0" fontId="26" fillId="0" borderId="10" xfId="26" applyFont="1" applyBorder="1" applyAlignment="1">
      <alignment horizontal="left" vertical="center" wrapText="1"/>
    </xf>
    <xf numFmtId="0" fontId="26" fillId="0" borderId="0" xfId="26" applyFont="1" applyAlignment="1">
      <alignment horizontal="left" wrapText="1"/>
    </xf>
    <xf numFmtId="3" fontId="24" fillId="0" borderId="27" xfId="0" applyNumberFormat="1" applyFont="1" applyBorder="1" applyAlignment="1">
      <alignment horizontal="right" vertical="center"/>
    </xf>
    <xf numFmtId="3" fontId="26" fillId="0" borderId="27" xfId="0" applyNumberFormat="1" applyFont="1" applyBorder="1" applyAlignment="1">
      <alignment horizontal="right" vertical="center" wrapText="1"/>
    </xf>
    <xf numFmtId="3" fontId="24" fillId="0" borderId="21" xfId="0" applyNumberFormat="1" applyFont="1" applyBorder="1" applyAlignment="1">
      <alignment horizontal="right" vertical="center"/>
    </xf>
    <xf numFmtId="0" fontId="24" fillId="0" borderId="27" xfId="0" applyFont="1" applyBorder="1" applyAlignment="1">
      <alignment horizontal="right" vertical="center" wrapText="1"/>
    </xf>
    <xf numFmtId="0" fontId="24" fillId="15" borderId="28" xfId="26" applyFont="1" applyFill="1" applyBorder="1" applyAlignment="1">
      <alignment horizontal="left" vertical="center" wrapText="1"/>
    </xf>
    <xf numFmtId="3" fontId="26" fillId="16" borderId="29" xfId="26" applyNumberFormat="1" applyFont="1" applyFill="1" applyBorder="1" applyAlignment="1">
      <alignment horizontal="right" vertical="center" wrapText="1"/>
    </xf>
    <xf numFmtId="0" fontId="24" fillId="0" borderId="27" xfId="26" applyFont="1" applyBorder="1" applyAlignment="1">
      <alignment horizontal="left" vertical="center" wrapText="1"/>
    </xf>
    <xf numFmtId="0" fontId="36" fillId="0" borderId="26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6" fillId="0" borderId="21" xfId="0" applyFont="1" applyBorder="1" applyAlignment="1">
      <alignment vertical="center" wrapText="1"/>
    </xf>
    <xf numFmtId="0" fontId="26" fillId="0" borderId="21" xfId="0" applyFont="1" applyBorder="1" applyAlignment="1">
      <alignment vertical="center"/>
    </xf>
    <xf numFmtId="0" fontId="24" fillId="0" borderId="21" xfId="0" applyFont="1" applyBorder="1" applyAlignment="1">
      <alignment vertical="center" wrapText="1"/>
    </xf>
    <xf numFmtId="3" fontId="24" fillId="0" borderId="21" xfId="0" applyNumberFormat="1" applyFont="1" applyBorder="1" applyAlignment="1">
      <alignment vertical="center"/>
    </xf>
    <xf numFmtId="3" fontId="26" fillId="0" borderId="21" xfId="0" applyNumberFormat="1" applyFont="1" applyBorder="1" applyAlignment="1">
      <alignment vertical="center"/>
    </xf>
    <xf numFmtId="0" fontId="26" fillId="0" borderId="28" xfId="175" applyFont="1" applyBorder="1" applyAlignment="1">
      <alignment horizontal="center" vertical="center" wrapText="1"/>
    </xf>
    <xf numFmtId="0" fontId="26" fillId="0" borderId="27" xfId="25" applyFont="1" applyBorder="1" applyAlignment="1">
      <alignment horizontal="center" vertical="center" wrapText="1"/>
    </xf>
    <xf numFmtId="0" fontId="26" fillId="0" borderId="30" xfId="25" applyFont="1" applyBorder="1" applyAlignment="1">
      <alignment horizontal="center" vertical="center" wrapText="1"/>
    </xf>
    <xf numFmtId="0" fontId="26" fillId="0" borderId="28" xfId="25" applyFont="1" applyBorder="1" applyAlignment="1">
      <alignment horizontal="center" vertical="top" wrapText="1"/>
    </xf>
    <xf numFmtId="0" fontId="26" fillId="0" borderId="27" xfId="25" applyFont="1" applyBorder="1" applyAlignment="1">
      <alignment horizontal="center" vertical="top" wrapText="1"/>
    </xf>
    <xf numFmtId="3" fontId="26" fillId="0" borderId="27" xfId="25" applyNumberFormat="1" applyFont="1" applyBorder="1" applyAlignment="1">
      <alignment horizontal="right" vertical="top"/>
    </xf>
    <xf numFmtId="3" fontId="24" fillId="0" borderId="27" xfId="25" applyNumberFormat="1" applyFont="1" applyBorder="1" applyAlignment="1">
      <alignment horizontal="right" vertical="top"/>
    </xf>
    <xf numFmtId="3" fontId="24" fillId="0" borderId="21" xfId="25" applyNumberFormat="1" applyFont="1" applyBorder="1" applyAlignment="1">
      <alignment horizontal="right" vertical="top"/>
    </xf>
    <xf numFmtId="0" fontId="26" fillId="0" borderId="28" xfId="25" applyFont="1" applyBorder="1" applyAlignment="1">
      <alignment vertical="center" wrapText="1"/>
    </xf>
    <xf numFmtId="0" fontId="24" fillId="0" borderId="28" xfId="25" applyFont="1" applyBorder="1" applyAlignment="1">
      <alignment vertical="center" wrapText="1"/>
    </xf>
    <xf numFmtId="0" fontId="24" fillId="0" borderId="22" xfId="25" applyFont="1" applyBorder="1" applyAlignment="1">
      <alignment vertical="center" wrapText="1"/>
    </xf>
  </cellXfs>
  <cellStyles count="185">
    <cellStyle name="Comma 2" xfId="84" xr:uid="{1093157A-E69C-4116-914F-E0EDF0547698}"/>
    <cellStyle name="Comma 2 2" xfId="105" xr:uid="{54BC3FC9-6C6A-4AFA-8B81-D982D807CC6A}"/>
    <cellStyle name="Comma 2 4" xfId="93" xr:uid="{23110B54-539E-4636-8D7C-E2B1AD8CA69B}"/>
    <cellStyle name="Comma 2 4 2" xfId="114" xr:uid="{A9ACB36C-CBAA-4983-8DD4-4ED7189559D4}"/>
    <cellStyle name="Comma 3" xfId="86" xr:uid="{EA4A03FE-F581-4F52-A7F7-949845983F67}"/>
    <cellStyle name="Comma 3 2" xfId="107" xr:uid="{52537BFE-A407-4442-8BD1-9339CD9493E2}"/>
    <cellStyle name="Comma 4" xfId="54" xr:uid="{B2E8DF3C-4075-47FA-B49B-ABA6247A93A1}"/>
    <cellStyle name="Comma 4 2" xfId="68" xr:uid="{4EFCB46D-17A3-4388-A3DC-3905E90F928E}"/>
    <cellStyle name="Comma 4 2 2" xfId="70" xr:uid="{7112BF20-894D-4F07-A00E-551B0CA237C1}"/>
    <cellStyle name="Comma 4 2 3" xfId="109" xr:uid="{D9821AC4-C915-4E5F-A79B-09D4F62B86FD}"/>
    <cellStyle name="Comma 4 3" xfId="69" xr:uid="{DD993785-742B-411F-9B5F-6FCA47CD5855}"/>
    <cellStyle name="Comma 4 4" xfId="88" xr:uid="{173C3540-B79D-47EE-9C05-3A354D03AE89}"/>
    <cellStyle name="Comma 5" xfId="120" xr:uid="{27C74EC7-CB96-498A-A99A-3C6D454CC575}"/>
    <cellStyle name="Currency 2" xfId="85" xr:uid="{1F89F92C-D729-4E9D-AA59-8F26674A6DAA}"/>
    <cellStyle name="Currency 2 2" xfId="106" xr:uid="{1B6AC020-890B-44B0-85F5-2B28DCCA4FF8}"/>
    <cellStyle name="Currency 3" xfId="87" xr:uid="{BB04E6F9-DA13-4E22-9280-CD84BAC67374}"/>
    <cellStyle name="Currency 3 2" xfId="108" xr:uid="{DF0A90E5-3F64-4C01-BBD5-59837F6081D5}"/>
    <cellStyle name="Currency 4" xfId="89" xr:uid="{5D3C2A47-9711-45FA-893C-C40E13C49CA8}"/>
    <cellStyle name="Currency 4 2" xfId="110" xr:uid="{24172637-1401-43BD-A567-4808044810FF}"/>
    <cellStyle name="Currency 5" xfId="75" xr:uid="{57D32CFA-7C70-4C26-BCE5-7F70A5AF4BD9}"/>
    <cellStyle name="Debit" xfId="35" xr:uid="{DFE705B0-A4C3-4170-B1C9-F6B32E5D5D26}"/>
    <cellStyle name="Debit Total" xfId="37" xr:uid="{0C41A26A-BD84-4D9F-BE30-36F6CF5BAD55}"/>
    <cellStyle name="Debit Total 2" xfId="178" xr:uid="{5BCAF4F7-A39A-41E1-8100-DFD370F92155}"/>
    <cellStyle name="Hyperlink 2" xfId="118" xr:uid="{31076844-4004-4AD2-A97A-AAD6EA6B9C9E}"/>
    <cellStyle name="Hyperlink 3" xfId="78" xr:uid="{5EE10A30-CF09-4AB8-BBD1-FC97FAEF73F9}"/>
    <cellStyle name="Normal 10" xfId="117" xr:uid="{86F7AD72-B044-4496-9B8F-520E280B225D}"/>
    <cellStyle name="Normal 2" xfId="49" xr:uid="{7E05B420-F6AB-4CF1-A5EE-8C5448BECCAD}"/>
    <cellStyle name="Normal 2 2" xfId="23" xr:uid="{2E11E9AA-42B3-4277-B143-81A6C1ADC06F}"/>
    <cellStyle name="Normal 2 2 2" xfId="57" xr:uid="{29FB5813-BF85-4DCA-AA82-FBB0DA224A3F}"/>
    <cellStyle name="Normal 2 2 2 2" xfId="115" xr:uid="{7A48F12A-D94A-4B6F-BDFC-AF08B57D04AE}"/>
    <cellStyle name="Normal 2 2 2 3" xfId="94" xr:uid="{30981245-24DF-49A6-85CD-FBE2410126C9}"/>
    <cellStyle name="Normal 2 2 3" xfId="101" xr:uid="{1CB3DC8F-6FB1-402E-A612-7BE1F9AF97C6}"/>
    <cellStyle name="Normal 2 2 4" xfId="51" xr:uid="{480C72E9-B639-4D93-AFEA-F2321E13770E}"/>
    <cellStyle name="Normal 2 2 5" xfId="173" xr:uid="{1877344D-98FE-4BC8-A6D8-1C58E01FC32F}"/>
    <cellStyle name="Normal 2 3" xfId="62" xr:uid="{92D15931-553E-43F1-8E75-0C82289771CE}"/>
    <cellStyle name="Normal 2 3 2" xfId="60" xr:uid="{55EF6612-1F3C-423F-BC17-C99AA6C9B6BA}"/>
    <cellStyle name="Normal 2 3 2 2" xfId="97" xr:uid="{4B804C3B-0B34-45A9-B09B-759F08257BD1}"/>
    <cellStyle name="Normal 2 4" xfId="103" xr:uid="{9BC0A4AB-FA3F-48EA-8D54-E7657150134D}"/>
    <cellStyle name="Normal 2 5" xfId="47" xr:uid="{DC98DB24-6F98-4BA8-BEA0-5F5642AC6DE2}"/>
    <cellStyle name="Normal 2 5 2" xfId="38" xr:uid="{FC21AD52-BFBE-4210-B083-ED1A71F61FAD}"/>
    <cellStyle name="Normal 2 5 2 2" xfId="179" xr:uid="{52F0F288-87F3-4BB7-8F02-C3320C9AED73}"/>
    <cellStyle name="Normal 2 5 3" xfId="52" xr:uid="{CFAEAF6E-B1FD-41B9-9353-F02602E9128B}"/>
    <cellStyle name="Normal 2 5 4" xfId="184" xr:uid="{2F895840-7425-4CC7-AFAB-1BF561EDABE1}"/>
    <cellStyle name="Normal 2 6" xfId="73" xr:uid="{49F70DE8-341E-4649-80C0-1F8823EA7CB6}"/>
    <cellStyle name="Normal 3" xfId="42" xr:uid="{D9D8FA85-26A8-4878-B9CD-70F46818231B}"/>
    <cellStyle name="Normal 3 2" xfId="111" xr:uid="{9EF94453-E27D-4C0C-A8A3-FE8150D85236}"/>
    <cellStyle name="Normal 3 2 2" xfId="99" xr:uid="{961C05F6-CC3C-4BA9-8FD6-CE3016D43860}"/>
    <cellStyle name="Normal 3 2 3" xfId="98" xr:uid="{7892FC16-E31D-4917-B3D2-FFAD5F2743F4}"/>
    <cellStyle name="Normal 3 2 3 2" xfId="116" xr:uid="{FB250AA2-F7D9-4C8F-B805-55ADD23227F8}"/>
    <cellStyle name="Normal 3 3" xfId="74" xr:uid="{B53F4A61-7623-4772-98F3-694F5EE017A8}"/>
    <cellStyle name="Normal 33" xfId="72" xr:uid="{A7EEFC7D-2E55-4B6F-920A-D5950B1BF9C7}"/>
    <cellStyle name="Normal 4" xfId="58" xr:uid="{A9221045-51FF-47EE-8EB4-9BF89763A83B}"/>
    <cellStyle name="Normal 4 2" xfId="92" xr:uid="{A9C1FC8F-9270-4573-A1F4-682762A9B105}"/>
    <cellStyle name="Normal 4 2 2" xfId="113" xr:uid="{8D31E8D0-EB74-45EC-9146-DF97D11DF161}"/>
    <cellStyle name="Normal 4 3" xfId="104" xr:uid="{E04621A7-3395-431D-9AE8-9726F4CBA95B}"/>
    <cellStyle name="Normal 4 4" xfId="83" xr:uid="{DF4C92FE-38BE-46AA-B4A4-FD5F5986FE68}"/>
    <cellStyle name="Normal 5" xfId="59" xr:uid="{9AFB9B77-24A1-4229-85A8-5312D94B5162}"/>
    <cellStyle name="Normal 5 2" xfId="67" xr:uid="{82D30C6A-475D-4059-8B4A-FF0767692CA1}"/>
    <cellStyle name="Normal 5 2 2" xfId="96" xr:uid="{374217CF-414B-4F4B-871A-447538DD19E7}"/>
    <cellStyle name="Normal 5 3" xfId="79" xr:uid="{8085C8D7-8140-4409-8A28-2DE854854656}"/>
    <cellStyle name="Normal 6" xfId="81" xr:uid="{BD5A88B7-229E-4FD5-988B-129EC2229A81}"/>
    <cellStyle name="Normal 7" xfId="55" xr:uid="{E0C620F4-B51D-4911-A913-C1A4583F3065}"/>
    <cellStyle name="Normal 7 2" xfId="95" xr:uid="{25CFE897-C5F3-4E78-8415-F522E609AC55}"/>
    <cellStyle name="Normal 8" xfId="77" xr:uid="{BDE6F379-16FE-4424-8ADE-B2FF5CC44510}"/>
    <cellStyle name="Normal 8 2" xfId="102" xr:uid="{9DAA1EC4-E09F-4E03-865A-6912DC59CD1C}"/>
    <cellStyle name="Normal 9" xfId="76" xr:uid="{E481374A-9814-4FDC-B73D-4E9C506A918F}"/>
    <cellStyle name="Normal_10" xfId="119" xr:uid="{10E27054-26D6-4532-9FE4-1DAD6678229F}"/>
    <cellStyle name="Normal_CF" xfId="39" xr:uid="{D68A0CCC-5DBC-4454-9EBC-DD316AECDE98}"/>
    <cellStyle name="Percent 2" xfId="50" xr:uid="{A02EEA8C-7A04-4E70-8B5E-89CFBAF85D76}"/>
    <cellStyle name="Percent 2 2" xfId="112" xr:uid="{874575D2-2397-42FA-B1C2-F7194AB8F35D}"/>
    <cellStyle name="Percent 2 3" xfId="91" xr:uid="{5C726FD0-510A-4072-98B8-F28E4B82BDE9}"/>
    <cellStyle name="Percent 3" xfId="82" xr:uid="{DE97A5A1-97C5-44C6-983E-04DDA39F469B}"/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53" xr:uid="{B0544B5D-BD05-4C74-AD93-C313B228B689}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5" builtinId="25" customBuiltin="1"/>
    <cellStyle name="Контрольная ячейка" xfId="12" builtinId="23" customBuiltin="1"/>
    <cellStyle name="Название 2" xfId="28" xr:uid="{60ABE9BC-2780-4DF7-9E80-7EB585949339}"/>
    <cellStyle name="Нейтральный 2" xfId="27" xr:uid="{FD7D0C3F-A048-4DE4-8BC9-75E865B047A2}"/>
    <cellStyle name="Обычный" xfId="0" builtinId="0"/>
    <cellStyle name="Обычный 10" xfId="126" xr:uid="{6C5AE216-5F9F-4BF3-B04F-470B8D1A3BCD}"/>
    <cellStyle name="Обычный 10 2" xfId="127" xr:uid="{79C8C6F2-AAE1-49FE-B622-648727796B87}"/>
    <cellStyle name="Обычный 11" xfId="128" xr:uid="{5EBD1E07-007C-4A56-BEF6-E10A5D7B4903}"/>
    <cellStyle name="Обычный 11 2" xfId="129" xr:uid="{2C6B01D9-5542-420F-99B2-013A94C742FC}"/>
    <cellStyle name="Обычный 12" xfId="130" xr:uid="{83A6DFBE-FD99-45E6-8949-DEA13EE119CA}"/>
    <cellStyle name="Обычный 13" xfId="61" xr:uid="{2AE2D188-3B0B-467A-BD6B-7A8C0509C613}"/>
    <cellStyle name="Обычный 13 2" xfId="131" xr:uid="{5BFE2F98-E424-4072-82CB-94FF47A46966}"/>
    <cellStyle name="Обычный 14" xfId="132" xr:uid="{01B6E432-23C0-4DCC-90C2-100714E05B7B}"/>
    <cellStyle name="Обычный 15" xfId="133" xr:uid="{DC27F5EF-50ED-4687-B4BA-09E0BA3D760F}"/>
    <cellStyle name="Обычный 16" xfId="134" xr:uid="{B675CB2E-7BE4-4FB8-B87B-1E1CFAE48E86}"/>
    <cellStyle name="Обычный 17" xfId="135" xr:uid="{2B6CF909-2AC1-4F63-88CE-F3FA9D12FB30}"/>
    <cellStyle name="Обычный 18" xfId="136" xr:uid="{CB84812F-F66F-4AA3-B1A3-78096EEADA60}"/>
    <cellStyle name="Обычный 19" xfId="137" xr:uid="{2B429581-BA08-433C-9419-4C641A5779A3}"/>
    <cellStyle name="Обычный 19 2" xfId="138" xr:uid="{DDFD1ACC-676A-4BAC-B564-1D00324C9DE4}"/>
    <cellStyle name="Обычный 2" xfId="22" xr:uid="{74A25BEF-571C-4284-8519-AD5C4A18A29F}"/>
    <cellStyle name="Обычный 2 2" xfId="26" xr:uid="{E4EB0F8C-569C-41C3-9E7E-60B5F9B15947}"/>
    <cellStyle name="Обычный 2 2 2" xfId="31" xr:uid="{5B5326EA-C9BC-47DB-AB7B-5A1142F7F24A}"/>
    <cellStyle name="Обычный 2 2 2 2" xfId="80" xr:uid="{D9E5D87B-22B2-46C7-8911-B00C921EC187}"/>
    <cellStyle name="Обычный 2 2 3" xfId="175" xr:uid="{FE1B63B8-EBD4-41E1-AE26-CCBEE1786262}"/>
    <cellStyle name="Обычный 2 3" xfId="30" xr:uid="{46165D80-9F86-4627-8137-66BA175AE1BF}"/>
    <cellStyle name="Обычный 2 3 2" xfId="43" xr:uid="{34830E5E-2C50-4868-9A29-0DC6AAFCEBF0}"/>
    <cellStyle name="Обычный 2 3 2 2" xfId="180" xr:uid="{AAF43173-2D79-45BE-9388-2B557E0A4504}"/>
    <cellStyle name="Обычный 2 3 3" xfId="140" xr:uid="{E793DA41-30C1-4CEF-965C-E1A572A6325E}"/>
    <cellStyle name="Обычный 2 4" xfId="34" xr:uid="{91ADCCA2-8820-42E0-B09C-3BECB53528AE}"/>
    <cellStyle name="Обычный 2 5" xfId="24" xr:uid="{215CC78B-68CE-4E47-B282-2E360F34D6C2}"/>
    <cellStyle name="Обычный 2 5 2" xfId="174" xr:uid="{D32CB1B4-A17C-44F1-8570-8BD517997623}"/>
    <cellStyle name="Обычный 2 6" xfId="139" xr:uid="{9A21EBEC-A588-4888-8558-14449A23FFA4}"/>
    <cellStyle name="Обычный 20" xfId="141" xr:uid="{93366E8D-5454-4C01-A16B-FFE14EAC8DED}"/>
    <cellStyle name="Обычный 21" xfId="142" xr:uid="{2D3471D0-DFB2-4CD2-9CFE-372522AAE2F5}"/>
    <cellStyle name="Обычный 22" xfId="143" xr:uid="{276B06A0-F2C8-4153-BD11-F27910D82C26}"/>
    <cellStyle name="Обычный 23" xfId="144" xr:uid="{F71F2FFF-8297-4978-965F-850422453EFF}"/>
    <cellStyle name="Обычный 24" xfId="145" xr:uid="{F081BE98-C196-48C4-BDDE-392445650922}"/>
    <cellStyle name="Обычный 24 2" xfId="146" xr:uid="{0B534D87-3EFA-4349-8664-49F37331ADFB}"/>
    <cellStyle name="Обычный 25" xfId="147" xr:uid="{1ECE5B56-98C9-4A3F-821B-CA8411B54F3C}"/>
    <cellStyle name="Обычный 26" xfId="148" xr:uid="{0FF80A2C-0D23-486B-95B9-CB1C67D803C0}"/>
    <cellStyle name="Обычный 27" xfId="149" xr:uid="{1C6F7241-9C21-4DA2-AD4D-7732573C771D}"/>
    <cellStyle name="Обычный 28" xfId="150" xr:uid="{4A9E13F4-B8CD-4015-9A7D-9874ECFB8D1E}"/>
    <cellStyle name="Обычный 29" xfId="151" xr:uid="{CDACD760-F374-4831-BD28-83F8F0662132}"/>
    <cellStyle name="Обычный 3" xfId="25" xr:uid="{CC2E2E35-B62D-400D-99E5-8585092024FA}"/>
    <cellStyle name="Обычный 3 2" xfId="63" xr:uid="{49E947BA-3534-4A23-8E80-76BBEAD7BF71}"/>
    <cellStyle name="Обычный 3 3" xfId="90" xr:uid="{5B0546F9-6689-491D-AAFA-E2BFD71CF44C}"/>
    <cellStyle name="Обычный 3 4" xfId="56" xr:uid="{EA9AD608-FA1C-4C0C-A651-C6D38F847362}"/>
    <cellStyle name="Обычный 30" xfId="152" xr:uid="{2285592B-EE42-40A1-8BCA-30279875AB3A}"/>
    <cellStyle name="Обычный 31" xfId="153" xr:uid="{26E0650B-286E-4353-8D25-497BC82B7F37}"/>
    <cellStyle name="Обычный 32" xfId="154" xr:uid="{B70EB0DF-028C-40AE-B1E2-7591807C5F06}"/>
    <cellStyle name="Обычный 33" xfId="155" xr:uid="{10D207D7-7D1B-46E7-8BA8-44ADC3A33DF2}"/>
    <cellStyle name="Обычный 34" xfId="125" xr:uid="{8BC37F33-BE72-4CD0-9089-946669EE2C96}"/>
    <cellStyle name="Обычный 4" xfId="32" xr:uid="{9710D42D-743F-4F4E-91E4-C853ECA56019}"/>
    <cellStyle name="Обычный 4 2" xfId="71" xr:uid="{DDE276F1-5FDE-47B8-8DBC-E86BAA582C0D}"/>
    <cellStyle name="Обычный 4 2 2" xfId="157" xr:uid="{4DA3A816-38B6-4F21-915E-7B0A22882A27}"/>
    <cellStyle name="Обычный 4 3" xfId="156" xr:uid="{A9248BBD-BA7C-432E-95BF-45F76C27F82C}"/>
    <cellStyle name="Обычный 5" xfId="36" xr:uid="{7261719C-F040-4964-B63C-616971699F4F}"/>
    <cellStyle name="Обычный 5 2" xfId="122" xr:uid="{E00DB9B9-6CCE-4387-9A9B-87A7746B5B2B}"/>
    <cellStyle name="Обычный 5 2 2" xfId="159" xr:uid="{524B4A83-ADC3-45BD-9C40-911094FF89C1}"/>
    <cellStyle name="Обычный 5 3" xfId="158" xr:uid="{B2EA369E-FF8C-4281-82C0-9C71FFAB386F}"/>
    <cellStyle name="Обычный 5 4" xfId="177" xr:uid="{ECACC916-9412-41E7-9256-1386FD49F501}"/>
    <cellStyle name="Обычный 6" xfId="64" xr:uid="{045133B8-C5F7-4F1C-9E43-ADD4033C4E9F}"/>
    <cellStyle name="Обычный 6 2" xfId="161" xr:uid="{5AB2D7A0-D4B1-4944-991B-9B49AEDAF560}"/>
    <cellStyle name="Обычный 6 3" xfId="160" xr:uid="{370783A8-F931-4614-AEF2-90071B960F08}"/>
    <cellStyle name="Обычный 7" xfId="123" xr:uid="{FBBE7732-7276-4D7F-A96E-20459BBD1DDB}"/>
    <cellStyle name="Обычный 7 2" xfId="163" xr:uid="{812550AA-320D-405C-8164-334EB7C1118E}"/>
    <cellStyle name="Обычный 7 3" xfId="162" xr:uid="{2AF86675-45D7-4DA9-AE9F-6B8165DCBB60}"/>
    <cellStyle name="Обычный 8" xfId="164" xr:uid="{8085C4FF-0D3A-48F0-88BD-829744C2E087}"/>
    <cellStyle name="Обычный 8 2" xfId="165" xr:uid="{B46A9FE6-E7F8-4474-8AF7-B36425363EDC}"/>
    <cellStyle name="Обычный 9" xfId="166" xr:uid="{D92C131E-DC59-448F-BB3F-1B12D13BD6C8}"/>
    <cellStyle name="Обычный 9 2" xfId="167" xr:uid="{4FEB7CC8-1079-40D2-B4AF-1DEBF967A3EF}"/>
    <cellStyle name="Обычный_CF" xfId="40" xr:uid="{B7483A1B-99C9-4667-A953-5A445EA14433}"/>
    <cellStyle name="Обычный_ДДС" xfId="41" xr:uid="{4E1AC09C-21E7-462D-B4AA-593D573C44FD}"/>
    <cellStyle name="Плохой" xfId="7" builtinId="27" customBuiltin="1"/>
    <cellStyle name="Пояснение" xfId="14" builtinId="53" customBuiltin="1"/>
    <cellStyle name="Примечание 2" xfId="29" xr:uid="{01D45A82-C7CB-4569-A876-66CA508FCD7E}"/>
    <cellStyle name="Примечание 2 2" xfId="176" xr:uid="{7FD2530E-842B-487B-8B25-7A927D9E8400}"/>
    <cellStyle name="Процентный 2" xfId="46" xr:uid="{300E2EAF-7F7C-4530-A229-A232EABA1E11}"/>
    <cellStyle name="Процентный 2 2" xfId="66" xr:uid="{7B3F9B15-F828-4833-AAEA-DD66D68C7413}"/>
    <cellStyle name="Процентный 2 3" xfId="169" xr:uid="{97773C8C-E962-4863-9C5D-176524D6B25B}"/>
    <cellStyle name="Процентный 2 4" xfId="183" xr:uid="{5BBC6341-84C8-4918-9F70-1DC1E153BA19}"/>
    <cellStyle name="Процентный 3" xfId="168" xr:uid="{7404F9BB-41AA-410B-95A9-4C2389EE097A}"/>
    <cellStyle name="Процентный 4" xfId="48" xr:uid="{D1CD143B-FE62-4723-B4C9-8DD02B374198}"/>
    <cellStyle name="Связанная ячейка" xfId="11" builtinId="24" customBuiltin="1"/>
    <cellStyle name="Текст предупреждения" xfId="13" builtinId="11" customBuiltin="1"/>
    <cellStyle name="Финансовый" xfId="1" builtinId="3"/>
    <cellStyle name="Финансовый [0] 2" xfId="100" xr:uid="{D15CFCB8-0327-4457-B6D6-2068B0BB885E}"/>
    <cellStyle name="Финансовый 2" xfId="33" xr:uid="{15D8764E-1519-4745-98B4-1A431FA6D2B1}"/>
    <cellStyle name="Финансовый 2 2" xfId="124" xr:uid="{42F84F0D-6155-4991-AD75-37A4FEBCE2D1}"/>
    <cellStyle name="Финансовый 2 3" xfId="171" xr:uid="{D53FA65F-B668-4D7E-87A3-530D514B9971}"/>
    <cellStyle name="Финансовый 3" xfId="44" xr:uid="{227CB05E-0E62-42EE-A34E-7E6051994BAB}"/>
    <cellStyle name="Финансовый 3 2" xfId="181" xr:uid="{FB9E5FC7-F66F-4C40-BF5F-2C57546B0E71}"/>
    <cellStyle name="Финансовый 4" xfId="65" xr:uid="{7F41E0AB-8A54-48D2-AB28-E5D7B998A83D}"/>
    <cellStyle name="Финансовый 5" xfId="121" xr:uid="{7389D2C8-F14B-48E0-9853-198FA48F7C16}"/>
    <cellStyle name="Финансовый 6" xfId="170" xr:uid="{BC27933B-AAFE-432B-8AD4-9EBBC8FDE249}"/>
    <cellStyle name="Финансовый 7" xfId="45" xr:uid="{907518ED-E0E4-4ACE-BDC6-9ED1DDDDEA3F}"/>
    <cellStyle name="Финансовый 7 2" xfId="182" xr:uid="{37AE071D-CF37-49D9-8D4D-5C5656AA5A7D}"/>
    <cellStyle name="Финансовый 8" xfId="172" xr:uid="{04DE1CB8-AF04-464B-BC24-7A81599ED77C}"/>
    <cellStyle name="Хороший" xfId="6" builtinId="26" customBuiltin="1"/>
  </cellStyles>
  <dxfs count="2"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</dxfs>
  <tableStyles count="3" defaultTableStyle="TableStyleMedium2" defaultPivotStyle="PivotStyleLight16">
    <tableStyle name="Table Style 1" pivot="0" count="0" xr9:uid="{7B951701-11E7-43FE-A762-563B92D11FF8}"/>
    <tableStyle name="Table Style 2" pivot="0" count="1" xr9:uid="{061F25F0-E6F5-4BF2-9A9D-437C4F6AF8A5}">
      <tableStyleElement type="wholeTable" dxfId="1"/>
    </tableStyle>
    <tableStyle name="Table Style 3" pivot="0" count="1" xr9:uid="{1D30ABF9-6C09-4358-AB7D-BACCC09236E5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ulim.torgeyeva\Desktop\&#1058;&#1086;&#1088;&#1075;&#1077;&#1077;&#1074;&#1072;%20&#1043;\11.%20&#1050;&#1086;&#1085;&#1089;&#1086;&#1083;&#1080;&#1076;&#1072;&#1094;&#1080;&#1103;%20&#1080;%20Kase\1.%20&#1050;&#1086;&#1085;&#1089;&#1086;&#1083;&#1080;&#1076;&#1072;&#1094;&#1080;&#1103;%201%20&#1082;&#1074;.%202024\&#1050;&#1060;&#1054;%252001.04%20(version%201)%20+++%201%20&#1082;&#1074;%2024.xlsx" TargetMode="External"/><Relationship Id="rId1" Type="http://schemas.openxmlformats.org/officeDocument/2006/relationships/externalLinkPath" Target="/Users/gulim.torgeyeva/Desktop/&#1058;&#1086;&#1088;&#1075;&#1077;&#1077;&#1074;&#1072;%20&#1043;/11.%20&#1050;&#1086;&#1085;&#1089;&#1086;&#1083;&#1080;&#1076;&#1072;&#1094;&#1080;&#1103;%20&#1080;%20Kase/1.%20&#1050;&#1086;&#1085;&#1089;&#1086;&#1083;&#1080;&#1076;&#1072;&#1094;&#1080;&#1103;%201%20&#1082;&#1074;.%202024/&#1050;&#1060;&#1054;%252001.04%20(version%201)%20+++%201%20&#1082;&#1074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EX"/>
      <sheetName val="KASE"/>
      <sheetName val="ОСВ"/>
      <sheetName val="ОСВ эл"/>
      <sheetName val="TB"/>
      <sheetName val="Сверка О оп"/>
      <sheetName val="Сверка О пп"/>
      <sheetName val="ББ"/>
      <sheetName val="ОПУ"/>
      <sheetName val="ИК"/>
      <sheetName val="ДДС"/>
      <sheetName val="Расш ББ и ОПУ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0"/>
      <sheetName val="00"/>
    </sheetNames>
    <sheetDataSet>
      <sheetData sheetId="0">
        <row r="11">
          <cell r="A11" t="str">
            <v>Денежные средства и их эквиваленты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A9" t="str">
            <v>Активы</v>
          </cell>
          <cell r="B9" t="str">
            <v/>
          </cell>
          <cell r="C9" t="str">
            <v/>
          </cell>
          <cell r="D9" t="str">
            <v/>
          </cell>
          <cell r="I9" t="str">
            <v/>
          </cell>
          <cell r="J9" t="str">
            <v/>
          </cell>
        </row>
        <row r="10">
          <cell r="A10" t="str">
            <v>Денежные средства и их эквиваленты</v>
          </cell>
          <cell r="B10" t="str">
            <v>4</v>
          </cell>
          <cell r="C10">
            <v>40229436</v>
          </cell>
          <cell r="D10">
            <v>30860095</v>
          </cell>
          <cell r="I10">
            <v>462530</v>
          </cell>
          <cell r="J10">
            <v>15520117</v>
          </cell>
        </row>
        <row r="11">
          <cell r="A11" t="str">
            <v>Инвестиционные ценные бумаги, оцениваемые по справедлиовй стоимости через прочий совокупный доход</v>
          </cell>
          <cell r="B11" t="str">
            <v>5</v>
          </cell>
          <cell r="C11">
            <v>96966453</v>
          </cell>
          <cell r="D11">
            <v>92202691</v>
          </cell>
          <cell r="I11">
            <v>107982377</v>
          </cell>
          <cell r="J11">
            <v>85349218</v>
          </cell>
        </row>
        <row r="12">
          <cell r="A12" t="str">
            <v>Инвестиционные ценные бумаги, оцениваемые по справедлиовй стоимости через прибыль или убыток</v>
          </cell>
          <cell r="B12" t="str">
            <v>5</v>
          </cell>
          <cell r="C12">
            <v>8694547</v>
          </cell>
          <cell r="D12">
            <v>4822552</v>
          </cell>
          <cell r="I12">
            <v>4608356</v>
          </cell>
          <cell r="J12">
            <v>0</v>
          </cell>
        </row>
        <row r="13">
          <cell r="A13" t="str">
            <v xml:space="preserve">Дебиторская задолженность </v>
          </cell>
          <cell r="C13">
            <v>0</v>
          </cell>
          <cell r="D13">
            <v>0</v>
          </cell>
          <cell r="I13">
            <v>0</v>
          </cell>
          <cell r="J13">
            <v>0</v>
          </cell>
        </row>
        <row r="14">
          <cell r="A14" t="str">
            <v>Активы по договору перестрахования</v>
          </cell>
          <cell r="C14">
            <v>355442</v>
          </cell>
          <cell r="D14">
            <v>315453</v>
          </cell>
          <cell r="I14">
            <v>271429</v>
          </cell>
          <cell r="J14">
            <v>264088</v>
          </cell>
        </row>
        <row r="15">
          <cell r="A15" t="str">
            <v>Активы по договору страхования</v>
          </cell>
          <cell r="C15">
            <v>228926</v>
          </cell>
          <cell r="D15">
            <v>278926</v>
          </cell>
          <cell r="I15">
            <v>68516</v>
          </cell>
          <cell r="J15">
            <v>38516</v>
          </cell>
        </row>
        <row r="16">
          <cell r="A16" t="str">
            <v>Активы по текущему налогу на прибыль</v>
          </cell>
          <cell r="C16">
            <v>30622</v>
          </cell>
          <cell r="D16">
            <v>41239</v>
          </cell>
          <cell r="I16">
            <v>42005</v>
          </cell>
          <cell r="J16">
            <v>28271</v>
          </cell>
        </row>
        <row r="17">
          <cell r="A17" t="str">
            <v>Отложенные налоговые активы</v>
          </cell>
          <cell r="C17">
            <v>55963</v>
          </cell>
          <cell r="D17">
            <v>55963</v>
          </cell>
          <cell r="I17">
            <v>31899</v>
          </cell>
          <cell r="J17">
            <v>31899</v>
          </cell>
        </row>
        <row r="18">
          <cell r="A18" t="str">
            <v>Активы в форме права пользования</v>
          </cell>
          <cell r="B18" t="str">
            <v>7</v>
          </cell>
          <cell r="C18">
            <v>1151046</v>
          </cell>
          <cell r="D18">
            <v>1199965</v>
          </cell>
          <cell r="I18">
            <v>651933</v>
          </cell>
          <cell r="J18">
            <v>628769</v>
          </cell>
        </row>
        <row r="19">
          <cell r="A19" t="str">
            <v>Нематериальные активы</v>
          </cell>
          <cell r="C19">
            <v>1929</v>
          </cell>
          <cell r="D19">
            <v>8935</v>
          </cell>
          <cell r="I19">
            <v>21987</v>
          </cell>
          <cell r="J19">
            <v>27659</v>
          </cell>
        </row>
        <row r="20">
          <cell r="A20" t="str">
            <v>Основные средства</v>
          </cell>
          <cell r="C20">
            <v>183235</v>
          </cell>
          <cell r="D20">
            <v>192656</v>
          </cell>
          <cell r="I20">
            <v>188228</v>
          </cell>
          <cell r="J20">
            <v>188736</v>
          </cell>
        </row>
        <row r="21">
          <cell r="A21" t="str">
            <v>Прочие активы</v>
          </cell>
          <cell r="B21" t="str">
            <v>8</v>
          </cell>
          <cell r="C21">
            <v>2538819</v>
          </cell>
          <cell r="D21">
            <v>1844913</v>
          </cell>
          <cell r="I21">
            <v>9472272</v>
          </cell>
          <cell r="J21">
            <v>768682</v>
          </cell>
        </row>
        <row r="22">
          <cell r="A22" t="str">
            <v>Итого активы</v>
          </cell>
          <cell r="C22">
            <v>150436418</v>
          </cell>
          <cell r="D22">
            <v>131823388</v>
          </cell>
          <cell r="F22">
            <v>0</v>
          </cell>
          <cell r="G22">
            <v>0</v>
          </cell>
          <cell r="I22">
            <v>123801532</v>
          </cell>
          <cell r="J22">
            <v>102845955</v>
          </cell>
        </row>
        <row r="23">
          <cell r="A23" t="str">
            <v>Обязательства</v>
          </cell>
        </row>
        <row r="24">
          <cell r="A24" t="str">
            <v>Соглашение «РЕПО»</v>
          </cell>
          <cell r="B24" t="str">
            <v>9</v>
          </cell>
          <cell r="C24">
            <v>24410960</v>
          </cell>
          <cell r="D24">
            <v>18586778</v>
          </cell>
          <cell r="I24">
            <v>35083263</v>
          </cell>
          <cell r="J24">
            <v>27384238</v>
          </cell>
        </row>
        <row r="25">
          <cell r="A25" t="str">
            <v>Задолженность по страхованию и перестрахованию</v>
          </cell>
          <cell r="C25">
            <v>0</v>
          </cell>
          <cell r="D25">
            <v>0</v>
          </cell>
          <cell r="I25">
            <v>0</v>
          </cell>
          <cell r="J25">
            <v>0</v>
          </cell>
        </row>
        <row r="26">
          <cell r="A26" t="str">
            <v xml:space="preserve">Обязательства по договору страхования </v>
          </cell>
          <cell r="B26" t="str">
            <v>6</v>
          </cell>
          <cell r="C26">
            <v>87374093</v>
          </cell>
          <cell r="D26">
            <v>76972930</v>
          </cell>
          <cell r="I26">
            <v>68215607</v>
          </cell>
          <cell r="J26">
            <v>56559425</v>
          </cell>
        </row>
        <row r="27">
          <cell r="A27" t="str">
            <v>Обязательства по аренде</v>
          </cell>
          <cell r="B27" t="str">
            <v>7</v>
          </cell>
          <cell r="C27">
            <v>1237300</v>
          </cell>
          <cell r="D27">
            <v>1249914</v>
          </cell>
          <cell r="I27">
            <v>682184</v>
          </cell>
          <cell r="J27">
            <v>646145</v>
          </cell>
        </row>
        <row r="28">
          <cell r="A28" t="str">
            <v>Прочие обязательства</v>
          </cell>
          <cell r="B28" t="str">
            <v>10</v>
          </cell>
          <cell r="C28">
            <v>779376</v>
          </cell>
          <cell r="D28">
            <v>617407</v>
          </cell>
          <cell r="I28">
            <v>473071</v>
          </cell>
          <cell r="J28">
            <v>321109</v>
          </cell>
        </row>
        <row r="29">
          <cell r="A29" t="str">
            <v>Итого обязательства</v>
          </cell>
          <cell r="C29">
            <v>113801729</v>
          </cell>
          <cell r="D29">
            <v>97427029</v>
          </cell>
          <cell r="F29">
            <v>0</v>
          </cell>
          <cell r="G29">
            <v>0</v>
          </cell>
          <cell r="I29">
            <v>104454125</v>
          </cell>
          <cell r="J29">
            <v>84910917</v>
          </cell>
        </row>
        <row r="30">
          <cell r="A30" t="str">
            <v>Капитал</v>
          </cell>
        </row>
        <row r="31">
          <cell r="A31" t="str">
            <v>Уставный капитал</v>
          </cell>
          <cell r="B31" t="str">
            <v>11</v>
          </cell>
          <cell r="C31">
            <v>10637256</v>
          </cell>
          <cell r="D31">
            <v>10637256</v>
          </cell>
          <cell r="I31">
            <v>10637256</v>
          </cell>
          <cell r="J31">
            <v>10637256</v>
          </cell>
        </row>
        <row r="32">
          <cell r="A32" t="str">
            <v>Фонд переоценки по финансовым активам, оцениваемые по справедливой стоимости учитываемых через прочий совокупный доход</v>
          </cell>
          <cell r="C32">
            <v>-689242</v>
          </cell>
          <cell r="D32">
            <v>-822304</v>
          </cell>
          <cell r="I32">
            <v>-1607488</v>
          </cell>
          <cell r="J32">
            <v>-486214</v>
          </cell>
        </row>
        <row r="33">
          <cell r="A33" t="str">
            <v>Оценочные резервы (провизии) по финансовым активам, оцениваемые по справедливой стоимости учитываемых через прочий совокупный доход</v>
          </cell>
          <cell r="C33">
            <v>592143</v>
          </cell>
          <cell r="D33">
            <v>500334</v>
          </cell>
          <cell r="I33">
            <v>614515</v>
          </cell>
          <cell r="J33">
            <v>0</v>
          </cell>
        </row>
        <row r="34">
          <cell r="A34" t="str">
            <v>Прочие резервы</v>
          </cell>
          <cell r="C34">
            <v>254006</v>
          </cell>
          <cell r="D34">
            <v>343986</v>
          </cell>
          <cell r="I34">
            <v>715155</v>
          </cell>
          <cell r="J34">
            <v>919584</v>
          </cell>
        </row>
        <row r="35">
          <cell r="A35" t="str">
            <v>Нераспределенная прибыль</v>
          </cell>
          <cell r="C35">
            <v>25840526</v>
          </cell>
          <cell r="D35">
            <v>23737087</v>
          </cell>
          <cell r="F35">
            <v>0</v>
          </cell>
          <cell r="I35">
            <v>8987969</v>
          </cell>
          <cell r="J35">
            <v>6864412</v>
          </cell>
        </row>
        <row r="36">
          <cell r="A36" t="str">
            <v>Итого капитал</v>
          </cell>
          <cell r="C36">
            <v>36634689</v>
          </cell>
          <cell r="D36">
            <v>34396359</v>
          </cell>
          <cell r="F36">
            <v>0</v>
          </cell>
          <cell r="G36">
            <v>0</v>
          </cell>
          <cell r="I36">
            <v>19347407</v>
          </cell>
          <cell r="J36">
            <v>17935038</v>
          </cell>
        </row>
        <row r="37">
          <cell r="A37" t="str">
            <v>Итого капитал и обязательства</v>
          </cell>
          <cell r="C37">
            <v>150436418</v>
          </cell>
          <cell r="D37">
            <v>131823388</v>
          </cell>
          <cell r="F37">
            <v>0</v>
          </cell>
          <cell r="G37">
            <v>0</v>
          </cell>
          <cell r="I37">
            <v>123801532</v>
          </cell>
          <cell r="J37">
            <v>102845955</v>
          </cell>
        </row>
      </sheetData>
      <sheetData sheetId="8"/>
      <sheetData sheetId="9" refreshError="1"/>
      <sheetData sheetId="10">
        <row r="1">
          <cell r="AD1" t="str">
            <v>ПРЕДЫДУЩИЙ
ПЕРИОД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9EC0E-244E-499F-B10B-3F79DB1BE1AC}">
  <sheetPr>
    <tabColor theme="9" tint="0.59999389629810485"/>
  </sheetPr>
  <dimension ref="A1:E57"/>
  <sheetViews>
    <sheetView showGridLines="0" tabSelected="1" zoomScaleNormal="100" workbookViewId="0">
      <selection activeCell="E1" sqref="E1:BW1048576"/>
    </sheetView>
  </sheetViews>
  <sheetFormatPr defaultRowHeight="11.25" x14ac:dyDescent="0.2"/>
  <cols>
    <col min="1" max="1" width="54.85546875" style="1" customWidth="1"/>
    <col min="2" max="2" width="8.42578125" style="1" customWidth="1"/>
    <col min="3" max="4" width="16.28515625" style="1" customWidth="1"/>
    <col min="5" max="5" width="3.28515625" style="1" customWidth="1"/>
    <col min="6" max="16384" width="9.140625" style="1"/>
  </cols>
  <sheetData>
    <row r="1" spans="1:5" x14ac:dyDescent="0.2">
      <c r="A1" s="9" t="s">
        <v>13</v>
      </c>
      <c r="B1" s="9" t="s">
        <v>13</v>
      </c>
      <c r="C1" s="9" t="s">
        <v>13</v>
      </c>
      <c r="D1" s="9" t="s">
        <v>13</v>
      </c>
    </row>
    <row r="2" spans="1:5" x14ac:dyDescent="0.2">
      <c r="A2" s="86" t="s">
        <v>47</v>
      </c>
      <c r="B2" s="86"/>
      <c r="C2" s="86"/>
      <c r="D2" s="86"/>
    </row>
    <row r="3" spans="1:5" x14ac:dyDescent="0.2">
      <c r="A3" s="87" t="s">
        <v>123</v>
      </c>
      <c r="B3" s="87"/>
      <c r="C3" s="87"/>
      <c r="D3" s="87"/>
    </row>
    <row r="4" spans="1:5" x14ac:dyDescent="0.2">
      <c r="A4" s="86" t="s">
        <v>132</v>
      </c>
      <c r="B4" s="86"/>
      <c r="C4" s="86"/>
      <c r="D4" s="86"/>
    </row>
    <row r="5" spans="1:5" x14ac:dyDescent="0.2">
      <c r="A5" s="8" t="s">
        <v>13</v>
      </c>
      <c r="B5" s="8"/>
      <c r="C5" s="8"/>
      <c r="D5" s="8"/>
    </row>
    <row r="6" spans="1:5" x14ac:dyDescent="0.2">
      <c r="A6" s="85"/>
      <c r="B6" s="85"/>
      <c r="C6" s="85"/>
      <c r="D6" s="61" t="s">
        <v>12</v>
      </c>
    </row>
    <row r="7" spans="1:5" x14ac:dyDescent="0.2">
      <c r="A7" s="3" t="s">
        <v>14</v>
      </c>
      <c r="B7" s="4" t="s">
        <v>48</v>
      </c>
      <c r="C7" s="84" t="s">
        <v>124</v>
      </c>
      <c r="D7" s="84" t="s">
        <v>130</v>
      </c>
    </row>
    <row r="8" spans="1:5" x14ac:dyDescent="0.2">
      <c r="A8" s="10">
        <v>1</v>
      </c>
      <c r="B8" s="11">
        <v>2</v>
      </c>
      <c r="C8" s="10">
        <v>3</v>
      </c>
      <c r="D8" s="11">
        <v>4</v>
      </c>
    </row>
    <row r="9" spans="1:5" x14ac:dyDescent="0.2">
      <c r="A9" s="12" t="s">
        <v>8</v>
      </c>
      <c r="B9" s="13" t="s">
        <v>13</v>
      </c>
      <c r="C9" s="14" t="s">
        <v>13</v>
      </c>
      <c r="D9" s="15" t="s">
        <v>13</v>
      </c>
    </row>
    <row r="10" spans="1:5" x14ac:dyDescent="0.2">
      <c r="A10" s="16" t="s">
        <v>33</v>
      </c>
      <c r="B10" s="101" t="s">
        <v>15</v>
      </c>
      <c r="C10" s="17">
        <v>9822465</v>
      </c>
      <c r="D10" s="17">
        <v>30860095</v>
      </c>
      <c r="E10" s="2"/>
    </row>
    <row r="11" spans="1:5" ht="22.5" x14ac:dyDescent="0.2">
      <c r="A11" s="5" t="s">
        <v>35</v>
      </c>
      <c r="B11" s="101" t="s">
        <v>16</v>
      </c>
      <c r="C11" s="17">
        <v>220058236</v>
      </c>
      <c r="D11" s="17">
        <v>92202691</v>
      </c>
      <c r="E11" s="2"/>
    </row>
    <row r="12" spans="1:5" ht="22.5" x14ac:dyDescent="0.2">
      <c r="A12" s="5" t="s">
        <v>34</v>
      </c>
      <c r="B12" s="101" t="s">
        <v>16</v>
      </c>
      <c r="C12" s="17">
        <v>9589602</v>
      </c>
      <c r="D12" s="17">
        <v>4822552</v>
      </c>
      <c r="E12" s="2"/>
    </row>
    <row r="13" spans="1:5" x14ac:dyDescent="0.2">
      <c r="A13" s="16" t="s">
        <v>36</v>
      </c>
      <c r="B13" s="101"/>
      <c r="C13" s="17">
        <v>340282</v>
      </c>
      <c r="D13" s="17">
        <v>315453</v>
      </c>
      <c r="E13" s="2"/>
    </row>
    <row r="14" spans="1:5" x14ac:dyDescent="0.2">
      <c r="A14" s="16" t="s">
        <v>117</v>
      </c>
      <c r="B14" s="101"/>
      <c r="C14" s="17">
        <v>0</v>
      </c>
      <c r="D14" s="17">
        <v>0</v>
      </c>
      <c r="E14" s="2"/>
    </row>
    <row r="15" spans="1:5" x14ac:dyDescent="0.2">
      <c r="A15" s="16" t="s">
        <v>37</v>
      </c>
      <c r="B15" s="101"/>
      <c r="C15" s="17">
        <v>0</v>
      </c>
      <c r="D15" s="17">
        <v>41239</v>
      </c>
      <c r="E15" s="2"/>
    </row>
    <row r="16" spans="1:5" x14ac:dyDescent="0.2">
      <c r="A16" s="16" t="s">
        <v>3</v>
      </c>
      <c r="B16" s="101" t="s">
        <v>31</v>
      </c>
      <c r="C16" s="17">
        <v>49785</v>
      </c>
      <c r="D16" s="17">
        <v>55963</v>
      </c>
      <c r="E16" s="2"/>
    </row>
    <row r="17" spans="1:5" x14ac:dyDescent="0.2">
      <c r="A17" s="16" t="s">
        <v>1</v>
      </c>
      <c r="B17" s="101" t="s">
        <v>17</v>
      </c>
      <c r="C17" s="17">
        <v>959297</v>
      </c>
      <c r="D17" s="17">
        <v>1199965</v>
      </c>
      <c r="E17" s="2"/>
    </row>
    <row r="18" spans="1:5" x14ac:dyDescent="0.2">
      <c r="A18" s="16" t="s">
        <v>2</v>
      </c>
      <c r="B18" s="101"/>
      <c r="C18" s="17">
        <v>8597</v>
      </c>
      <c r="D18" s="17">
        <v>8935</v>
      </c>
      <c r="E18" s="2"/>
    </row>
    <row r="19" spans="1:5" x14ac:dyDescent="0.2">
      <c r="A19" s="16" t="s">
        <v>0</v>
      </c>
      <c r="B19" s="101"/>
      <c r="C19" s="17">
        <v>390597</v>
      </c>
      <c r="D19" s="17">
        <v>192656</v>
      </c>
      <c r="E19" s="2"/>
    </row>
    <row r="20" spans="1:5" x14ac:dyDescent="0.2">
      <c r="A20" s="16" t="s">
        <v>9</v>
      </c>
      <c r="B20" s="101" t="s">
        <v>32</v>
      </c>
      <c r="C20" s="17">
        <v>1523518</v>
      </c>
      <c r="D20" s="17">
        <v>1844913</v>
      </c>
      <c r="E20" s="2"/>
    </row>
    <row r="21" spans="1:5" x14ac:dyDescent="0.2">
      <c r="A21" s="93" t="s">
        <v>25</v>
      </c>
      <c r="B21" s="102"/>
      <c r="C21" s="94">
        <f>SUM(C10:C20)</f>
        <v>242742379</v>
      </c>
      <c r="D21" s="94">
        <v>131544462</v>
      </c>
      <c r="E21" s="2"/>
    </row>
    <row r="22" spans="1:5" x14ac:dyDescent="0.2">
      <c r="A22" s="55" t="s">
        <v>10</v>
      </c>
      <c r="B22" s="103"/>
      <c r="C22" s="104"/>
      <c r="D22" s="104"/>
      <c r="E22" s="2"/>
    </row>
    <row r="23" spans="1:5" x14ac:dyDescent="0.2">
      <c r="A23" s="16" t="s">
        <v>38</v>
      </c>
      <c r="B23" s="101" t="s">
        <v>18</v>
      </c>
      <c r="C23" s="17">
        <v>40251339</v>
      </c>
      <c r="D23" s="17">
        <v>18586778</v>
      </c>
      <c r="E23" s="2"/>
    </row>
    <row r="24" spans="1:5" x14ac:dyDescent="0.2">
      <c r="A24" s="16" t="s">
        <v>40</v>
      </c>
      <c r="B24" s="101"/>
      <c r="C24" s="17">
        <v>0</v>
      </c>
      <c r="D24" s="17">
        <v>0</v>
      </c>
      <c r="E24" s="2"/>
    </row>
    <row r="25" spans="1:5" x14ac:dyDescent="0.2">
      <c r="A25" s="16" t="s">
        <v>39</v>
      </c>
      <c r="B25" s="101" t="s">
        <v>30</v>
      </c>
      <c r="C25" s="17">
        <v>151665851</v>
      </c>
      <c r="D25" s="17">
        <v>76694004</v>
      </c>
      <c r="E25" s="2"/>
    </row>
    <row r="26" spans="1:5" x14ac:dyDescent="0.2">
      <c r="A26" s="16" t="s">
        <v>4</v>
      </c>
      <c r="B26" s="101" t="s">
        <v>17</v>
      </c>
      <c r="C26" s="17">
        <v>1050954</v>
      </c>
      <c r="D26" s="17">
        <v>1249914</v>
      </c>
      <c r="E26" s="2"/>
    </row>
    <row r="27" spans="1:5" x14ac:dyDescent="0.2">
      <c r="A27" s="16" t="s">
        <v>26</v>
      </c>
      <c r="B27" s="101" t="s">
        <v>19</v>
      </c>
      <c r="C27" s="17">
        <v>2445430</v>
      </c>
      <c r="D27" s="17">
        <v>2306468</v>
      </c>
      <c r="E27" s="2"/>
    </row>
    <row r="28" spans="1:5" x14ac:dyDescent="0.2">
      <c r="A28" s="93" t="s">
        <v>27</v>
      </c>
      <c r="B28" s="102"/>
      <c r="C28" s="94">
        <f>SUM(C23:C27)</f>
        <v>195413574</v>
      </c>
      <c r="D28" s="94">
        <v>98837164</v>
      </c>
      <c r="E28" s="2"/>
    </row>
    <row r="29" spans="1:5" x14ac:dyDescent="0.2">
      <c r="A29" s="55" t="s">
        <v>11</v>
      </c>
      <c r="B29" s="105"/>
      <c r="C29" s="104"/>
      <c r="D29" s="104"/>
      <c r="E29" s="2"/>
    </row>
    <row r="30" spans="1:5" x14ac:dyDescent="0.2">
      <c r="A30" s="16" t="s">
        <v>5</v>
      </c>
      <c r="B30" s="101" t="s">
        <v>20</v>
      </c>
      <c r="C30" s="17">
        <v>10637256</v>
      </c>
      <c r="D30" s="17">
        <v>10637256</v>
      </c>
      <c r="E30" s="2"/>
    </row>
    <row r="31" spans="1:5" ht="28.5" customHeight="1" x14ac:dyDescent="0.2">
      <c r="A31" s="53" t="s">
        <v>131</v>
      </c>
      <c r="B31" s="101"/>
      <c r="C31" s="17">
        <v>1765845</v>
      </c>
      <c r="D31" s="17">
        <v>-321970</v>
      </c>
      <c r="E31" s="2"/>
    </row>
    <row r="32" spans="1:5" x14ac:dyDescent="0.2">
      <c r="A32" s="16" t="s">
        <v>6</v>
      </c>
      <c r="B32" s="101"/>
      <c r="C32" s="17">
        <v>89178</v>
      </c>
      <c r="D32" s="17">
        <v>343986</v>
      </c>
      <c r="E32" s="2"/>
    </row>
    <row r="33" spans="1:5" x14ac:dyDescent="0.2">
      <c r="A33" s="16" t="s">
        <v>41</v>
      </c>
      <c r="B33" s="106"/>
      <c r="C33" s="17">
        <v>34836526</v>
      </c>
      <c r="D33" s="17">
        <v>22048026</v>
      </c>
      <c r="E33" s="2"/>
    </row>
    <row r="34" spans="1:5" x14ac:dyDescent="0.2">
      <c r="A34" s="93" t="s">
        <v>28</v>
      </c>
      <c r="B34" s="95"/>
      <c r="C34" s="94">
        <v>47328805</v>
      </c>
      <c r="D34" s="94">
        <v>32707298</v>
      </c>
      <c r="E34" s="2"/>
    </row>
    <row r="35" spans="1:5" x14ac:dyDescent="0.2">
      <c r="A35" s="93" t="s">
        <v>29</v>
      </c>
      <c r="B35" s="95"/>
      <c r="C35" s="94">
        <v>242742379</v>
      </c>
      <c r="D35" s="94">
        <v>131544462</v>
      </c>
      <c r="E35" s="2"/>
    </row>
    <row r="36" spans="1:5" x14ac:dyDescent="0.2">
      <c r="A36" s="6"/>
      <c r="B36" s="6"/>
      <c r="C36" s="107"/>
      <c r="D36" s="23"/>
      <c r="E36" s="2"/>
    </row>
    <row r="37" spans="1:5" x14ac:dyDescent="0.2">
      <c r="A37" s="18" t="s">
        <v>49</v>
      </c>
      <c r="B37" s="19"/>
      <c r="C37" s="20"/>
      <c r="D37" s="20"/>
      <c r="E37" s="2"/>
    </row>
    <row r="38" spans="1:5" x14ac:dyDescent="0.2">
      <c r="A38" s="21" t="s">
        <v>50</v>
      </c>
      <c r="B38" s="22"/>
      <c r="C38" s="92">
        <v>13223.9155081586</v>
      </c>
      <c r="D38" s="92">
        <v>9609.77</v>
      </c>
      <c r="E38" s="2"/>
    </row>
    <row r="39" spans="1:5" x14ac:dyDescent="0.2">
      <c r="A39" s="21"/>
      <c r="B39" s="22"/>
      <c r="C39" s="97"/>
      <c r="D39" s="97"/>
      <c r="E39" s="2"/>
    </row>
    <row r="40" spans="1:5" x14ac:dyDescent="0.2">
      <c r="A40" s="6"/>
    </row>
    <row r="41" spans="1:5" x14ac:dyDescent="0.2">
      <c r="A41" s="7" t="s">
        <v>126</v>
      </c>
      <c r="B41" s="7"/>
      <c r="C41" s="7"/>
      <c r="D41" s="7"/>
    </row>
    <row r="42" spans="1:5" x14ac:dyDescent="0.2">
      <c r="A42" s="7" t="s">
        <v>13</v>
      </c>
      <c r="B42" s="7"/>
      <c r="C42" s="7"/>
      <c r="D42" s="7"/>
    </row>
    <row r="43" spans="1:5" x14ac:dyDescent="0.2">
      <c r="A43" s="7"/>
      <c r="B43" s="7"/>
      <c r="C43" s="7"/>
      <c r="D43" s="7"/>
    </row>
    <row r="44" spans="1:5" x14ac:dyDescent="0.2">
      <c r="A44" s="7" t="s">
        <v>128</v>
      </c>
      <c r="B44" s="7"/>
      <c r="C44" s="7"/>
      <c r="D44" s="7"/>
    </row>
    <row r="45" spans="1:5" x14ac:dyDescent="0.2">
      <c r="A45" s="7" t="s">
        <v>13</v>
      </c>
      <c r="B45" s="7"/>
      <c r="C45" s="7"/>
      <c r="D45" s="7"/>
    </row>
    <row r="46" spans="1:5" x14ac:dyDescent="0.2">
      <c r="A46" s="7"/>
      <c r="B46" s="7"/>
      <c r="C46" s="7"/>
      <c r="D46" s="7"/>
    </row>
    <row r="47" spans="1:5" x14ac:dyDescent="0.2">
      <c r="A47" s="7" t="s">
        <v>129</v>
      </c>
      <c r="B47" s="7"/>
      <c r="C47" s="7"/>
      <c r="D47" s="7"/>
    </row>
    <row r="48" spans="1:5" x14ac:dyDescent="0.2">
      <c r="A48" s="6" t="s">
        <v>13</v>
      </c>
      <c r="B48" s="6"/>
      <c r="C48" s="6"/>
      <c r="D48" s="6"/>
    </row>
    <row r="49" spans="1:4" x14ac:dyDescent="0.2">
      <c r="A49" s="6" t="s">
        <v>127</v>
      </c>
      <c r="B49" s="6"/>
      <c r="C49" s="6"/>
      <c r="D49" s="6"/>
    </row>
    <row r="50" spans="1:4" x14ac:dyDescent="0.2">
      <c r="A50" s="6" t="s">
        <v>13</v>
      </c>
      <c r="B50" s="6"/>
      <c r="C50" s="6"/>
      <c r="D50" s="6"/>
    </row>
    <row r="51" spans="1:4" x14ac:dyDescent="0.2">
      <c r="A51" s="6" t="s">
        <v>116</v>
      </c>
      <c r="B51" s="6"/>
      <c r="C51" s="6"/>
      <c r="D51" s="6"/>
    </row>
    <row r="52" spans="1:4" x14ac:dyDescent="0.2">
      <c r="A52" s="8" t="s">
        <v>51</v>
      </c>
      <c r="B52" s="8"/>
      <c r="C52" s="8"/>
      <c r="D52" s="8"/>
    </row>
    <row r="53" spans="1:4" x14ac:dyDescent="0.2">
      <c r="A53" s="7"/>
      <c r="B53" s="7"/>
      <c r="C53" s="7"/>
      <c r="D53" s="7"/>
    </row>
    <row r="54" spans="1:4" x14ac:dyDescent="0.2">
      <c r="A54" s="7"/>
    </row>
    <row r="55" spans="1:4" x14ac:dyDescent="0.2">
      <c r="A55" s="7"/>
    </row>
    <row r="56" spans="1:4" x14ac:dyDescent="0.2">
      <c r="A56" s="7"/>
    </row>
    <row r="57" spans="1:4" x14ac:dyDescent="0.2">
      <c r="A57" s="7"/>
    </row>
  </sheetData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B66D-2FC3-4D7F-A20A-744905A0C819}">
  <sheetPr>
    <tabColor theme="9" tint="0.59999389629810485"/>
    <pageSetUpPr fitToPage="1"/>
  </sheetPr>
  <dimension ref="A1:E69"/>
  <sheetViews>
    <sheetView showGridLines="0" topLeftCell="B1" zoomScaleNormal="100" workbookViewId="0">
      <selection activeCell="H13" sqref="H13"/>
    </sheetView>
  </sheetViews>
  <sheetFormatPr defaultRowHeight="11.25" x14ac:dyDescent="0.2"/>
  <cols>
    <col min="1" max="1" width="3" style="32" hidden="1" customWidth="1"/>
    <col min="2" max="2" width="65.28515625" style="32" customWidth="1"/>
    <col min="3" max="3" width="6.28515625" style="32" customWidth="1"/>
    <col min="4" max="5" width="19.7109375" style="32" customWidth="1"/>
    <col min="6" max="16384" width="9.140625" style="32"/>
  </cols>
  <sheetData>
    <row r="1" spans="1:5" x14ac:dyDescent="0.2">
      <c r="A1" s="36" t="s">
        <v>13</v>
      </c>
      <c r="B1" s="37" t="s">
        <v>13</v>
      </c>
      <c r="C1" s="37" t="s">
        <v>13</v>
      </c>
      <c r="D1" s="38"/>
      <c r="E1" s="38"/>
    </row>
    <row r="2" spans="1:5" x14ac:dyDescent="0.2">
      <c r="A2" s="36" t="s">
        <v>13</v>
      </c>
      <c r="B2" s="80" t="s">
        <v>52</v>
      </c>
      <c r="C2" s="80"/>
      <c r="D2" s="80"/>
      <c r="E2" s="80"/>
    </row>
    <row r="3" spans="1:5" x14ac:dyDescent="0.2">
      <c r="A3" s="36" t="s">
        <v>13</v>
      </c>
      <c r="B3" s="87" t="s">
        <v>123</v>
      </c>
      <c r="C3" s="81"/>
      <c r="D3" s="81"/>
      <c r="E3" s="81"/>
    </row>
    <row r="4" spans="1:5" x14ac:dyDescent="0.2">
      <c r="A4" s="36" t="s">
        <v>13</v>
      </c>
      <c r="B4" s="82" t="str">
        <f>ББ!A4</f>
        <v>по состоянию на 31 декабря 2024 года</v>
      </c>
      <c r="C4" s="82"/>
      <c r="D4" s="82"/>
      <c r="E4" s="82"/>
    </row>
    <row r="5" spans="1:5" x14ac:dyDescent="0.2">
      <c r="A5" s="36"/>
      <c r="B5" s="39"/>
      <c r="C5" s="39"/>
      <c r="D5" s="39"/>
      <c r="E5" s="39"/>
    </row>
    <row r="6" spans="1:5" x14ac:dyDescent="0.2">
      <c r="A6" s="36" t="s">
        <v>13</v>
      </c>
      <c r="B6" s="54"/>
      <c r="C6" s="54"/>
      <c r="D6" s="54"/>
      <c r="E6" s="79" t="s">
        <v>12</v>
      </c>
    </row>
    <row r="7" spans="1:5" ht="33.75" x14ac:dyDescent="0.2">
      <c r="A7" s="40" t="s">
        <v>13</v>
      </c>
      <c r="B7" s="120" t="s">
        <v>14</v>
      </c>
      <c r="C7" s="121" t="s">
        <v>48</v>
      </c>
      <c r="D7" s="121" t="s">
        <v>140</v>
      </c>
      <c r="E7" s="121" t="s">
        <v>141</v>
      </c>
    </row>
    <row r="8" spans="1:5" x14ac:dyDescent="0.2">
      <c r="A8" s="40" t="s">
        <v>13</v>
      </c>
      <c r="B8" s="122">
        <v>1</v>
      </c>
      <c r="C8" s="123">
        <v>2</v>
      </c>
      <c r="D8" s="123">
        <v>3</v>
      </c>
      <c r="E8" s="123">
        <v>4</v>
      </c>
    </row>
    <row r="9" spans="1:5" s="42" customFormat="1" ht="10.5" customHeight="1" x14ac:dyDescent="0.2">
      <c r="A9" s="41"/>
      <c r="B9" s="124" t="s">
        <v>53</v>
      </c>
      <c r="C9" s="125"/>
      <c r="D9" s="126"/>
      <c r="E9" s="126"/>
    </row>
    <row r="10" spans="1:5" ht="10.5" customHeight="1" x14ac:dyDescent="0.2">
      <c r="A10" s="40"/>
      <c r="B10" s="127" t="s">
        <v>42</v>
      </c>
      <c r="C10" s="125" t="s">
        <v>20</v>
      </c>
      <c r="D10" s="244">
        <v>140646980</v>
      </c>
      <c r="E10" s="17">
        <v>49468645</v>
      </c>
    </row>
    <row r="11" spans="1:5" ht="10.5" customHeight="1" x14ac:dyDescent="0.2">
      <c r="A11" s="40" t="s">
        <v>13</v>
      </c>
      <c r="B11" s="127" t="s">
        <v>43</v>
      </c>
      <c r="C11" s="125" t="s">
        <v>21</v>
      </c>
      <c r="D11" s="244">
        <v>-128789853</v>
      </c>
      <c r="E11" s="17">
        <v>-42128706</v>
      </c>
    </row>
    <row r="12" spans="1:5" ht="10.5" customHeight="1" x14ac:dyDescent="0.2">
      <c r="A12" s="40" t="s">
        <v>13</v>
      </c>
      <c r="B12" s="127" t="s">
        <v>118</v>
      </c>
      <c r="C12" s="125"/>
      <c r="D12" s="244">
        <v>-40106</v>
      </c>
      <c r="E12" s="17">
        <v>86891</v>
      </c>
    </row>
    <row r="13" spans="1:5" s="42" customFormat="1" ht="10.5" customHeight="1" x14ac:dyDescent="0.2">
      <c r="A13" s="41" t="s">
        <v>13</v>
      </c>
      <c r="B13" s="128" t="s">
        <v>66</v>
      </c>
      <c r="C13" s="129"/>
      <c r="D13" s="245">
        <v>11817021</v>
      </c>
      <c r="E13" s="130">
        <f>E10+E11+E12</f>
        <v>7426830</v>
      </c>
    </row>
    <row r="14" spans="1:5" ht="10.5" customHeight="1" x14ac:dyDescent="0.2">
      <c r="A14" s="40"/>
      <c r="B14" s="131" t="s">
        <v>72</v>
      </c>
      <c r="C14" s="125" t="s">
        <v>23</v>
      </c>
      <c r="D14" s="246">
        <v>20416050</v>
      </c>
      <c r="E14" s="132">
        <v>16825422</v>
      </c>
    </row>
    <row r="15" spans="1:5" ht="10.5" customHeight="1" x14ac:dyDescent="0.2">
      <c r="A15" s="40"/>
      <c r="B15" s="127" t="s">
        <v>45</v>
      </c>
      <c r="C15" s="125" t="s">
        <v>23</v>
      </c>
      <c r="D15" s="244">
        <v>-3620221</v>
      </c>
      <c r="E15" s="17">
        <v>-5037770</v>
      </c>
    </row>
    <row r="16" spans="1:5" ht="21.75" customHeight="1" x14ac:dyDescent="0.2">
      <c r="A16" s="40"/>
      <c r="B16" s="127" t="s">
        <v>76</v>
      </c>
      <c r="C16" s="125"/>
      <c r="D16" s="244">
        <v>491504</v>
      </c>
      <c r="E16" s="17">
        <v>1409933</v>
      </c>
    </row>
    <row r="17" spans="1:5" ht="24" customHeight="1" x14ac:dyDescent="0.2">
      <c r="A17" s="40"/>
      <c r="B17" s="127" t="s">
        <v>77</v>
      </c>
      <c r="C17" s="125"/>
      <c r="D17" s="244">
        <v>-753972</v>
      </c>
      <c r="E17" s="17">
        <v>2376252</v>
      </c>
    </row>
    <row r="18" spans="1:5" s="83" customFormat="1" ht="27" customHeight="1" x14ac:dyDescent="0.2">
      <c r="A18" s="241" t="s">
        <v>13</v>
      </c>
      <c r="B18" s="127" t="s">
        <v>70</v>
      </c>
      <c r="C18" s="125"/>
      <c r="D18" s="244">
        <v>-226870</v>
      </c>
      <c r="E18" s="17">
        <v>179758</v>
      </c>
    </row>
    <row r="19" spans="1:5" s="83" customFormat="1" ht="10.5" customHeight="1" x14ac:dyDescent="0.2">
      <c r="A19" s="241"/>
      <c r="B19" s="127" t="s">
        <v>7</v>
      </c>
      <c r="C19" s="125"/>
      <c r="D19" s="244">
        <v>455547</v>
      </c>
      <c r="E19" s="17">
        <v>233895</v>
      </c>
    </row>
    <row r="20" spans="1:5" s="243" customFormat="1" ht="10.5" customHeight="1" x14ac:dyDescent="0.2">
      <c r="A20" s="242" t="s">
        <v>13</v>
      </c>
      <c r="B20" s="128" t="s">
        <v>54</v>
      </c>
      <c r="C20" s="129"/>
      <c r="D20" s="245">
        <v>16762038</v>
      </c>
      <c r="E20" s="130">
        <v>15987490</v>
      </c>
    </row>
    <row r="21" spans="1:5" s="83" customFormat="1" ht="12.75" customHeight="1" x14ac:dyDescent="0.2">
      <c r="A21" s="241"/>
      <c r="B21" s="131" t="s">
        <v>74</v>
      </c>
      <c r="C21" s="125" t="s">
        <v>22</v>
      </c>
      <c r="D21" s="246">
        <v>-18629379</v>
      </c>
      <c r="E21" s="132">
        <v>-4244885</v>
      </c>
    </row>
    <row r="22" spans="1:5" s="243" customFormat="1" ht="10.5" customHeight="1" x14ac:dyDescent="0.2">
      <c r="A22" s="242"/>
      <c r="B22" s="128" t="s">
        <v>67</v>
      </c>
      <c r="C22" s="129"/>
      <c r="D22" s="246">
        <f>D13+D20+D21</f>
        <v>9949680</v>
      </c>
      <c r="E22" s="246">
        <f>E13+E20+E21</f>
        <v>19169435</v>
      </c>
    </row>
    <row r="23" spans="1:5" s="83" customFormat="1" ht="10.5" customHeight="1" x14ac:dyDescent="0.2">
      <c r="A23" s="241"/>
      <c r="B23" s="131" t="s">
        <v>44</v>
      </c>
      <c r="C23" s="125" t="s">
        <v>24</v>
      </c>
      <c r="D23" s="246">
        <v>-4278227</v>
      </c>
      <c r="E23" s="132">
        <v>-2693907</v>
      </c>
    </row>
    <row r="24" spans="1:5" s="83" customFormat="1" ht="10.5" customHeight="1" x14ac:dyDescent="0.2">
      <c r="A24" s="241"/>
      <c r="B24" s="127" t="s">
        <v>75</v>
      </c>
      <c r="C24" s="125"/>
      <c r="D24" s="244">
        <v>7452066</v>
      </c>
      <c r="E24" s="17">
        <v>-440443</v>
      </c>
    </row>
    <row r="25" spans="1:5" s="83" customFormat="1" ht="10.5" customHeight="1" x14ac:dyDescent="0.2">
      <c r="A25" s="250"/>
      <c r="B25" s="127" t="s">
        <v>73</v>
      </c>
      <c r="C25" s="125"/>
      <c r="D25" s="244">
        <v>-88983</v>
      </c>
      <c r="E25" s="17">
        <v>-51095</v>
      </c>
    </row>
    <row r="26" spans="1:5" ht="10.5" customHeight="1" x14ac:dyDescent="0.2">
      <c r="A26" s="40"/>
      <c r="B26" s="124" t="s">
        <v>69</v>
      </c>
      <c r="C26" s="125"/>
      <c r="D26" s="245">
        <v>3084856</v>
      </c>
      <c r="E26" s="245">
        <f>E23+E24+E25</f>
        <v>-3185445</v>
      </c>
    </row>
    <row r="27" spans="1:5" ht="10.5" customHeight="1" x14ac:dyDescent="0.2">
      <c r="A27" s="40"/>
      <c r="B27" s="127"/>
      <c r="C27" s="125"/>
      <c r="D27" s="247"/>
      <c r="E27" s="133"/>
    </row>
    <row r="28" spans="1:5" ht="10.5" customHeight="1" x14ac:dyDescent="0.2">
      <c r="A28" s="40"/>
      <c r="B28" s="124" t="s">
        <v>68</v>
      </c>
      <c r="C28" s="125"/>
      <c r="D28" s="245">
        <v>13034536</v>
      </c>
      <c r="E28" s="126">
        <v>15983990</v>
      </c>
    </row>
    <row r="29" spans="1:5" ht="10.5" customHeight="1" x14ac:dyDescent="0.2">
      <c r="A29" s="40"/>
      <c r="B29" s="127" t="s">
        <v>46</v>
      </c>
      <c r="C29" s="125"/>
      <c r="D29" s="244">
        <v>-500844</v>
      </c>
      <c r="E29" s="17">
        <v>26199</v>
      </c>
    </row>
    <row r="30" spans="1:5" ht="10.5" customHeight="1" x14ac:dyDescent="0.2">
      <c r="A30" s="40"/>
      <c r="B30" s="128" t="s">
        <v>65</v>
      </c>
      <c r="C30" s="129"/>
      <c r="D30" s="245">
        <v>12533692</v>
      </c>
      <c r="E30" s="130">
        <v>16010189</v>
      </c>
    </row>
    <row r="31" spans="1:5" s="45" customFormat="1" ht="10.5" customHeight="1" x14ac:dyDescent="0.2">
      <c r="A31" s="36"/>
      <c r="B31" s="115"/>
      <c r="C31" s="114"/>
      <c r="E31" s="134"/>
    </row>
    <row r="32" spans="1:5" s="47" customFormat="1" ht="10.5" customHeight="1" x14ac:dyDescent="0.2">
      <c r="A32" s="46"/>
      <c r="B32" s="222" t="s">
        <v>55</v>
      </c>
      <c r="C32" s="223"/>
      <c r="D32" s="224"/>
      <c r="E32" s="135"/>
    </row>
    <row r="33" spans="1:5" s="49" customFormat="1" ht="24.75" customHeight="1" x14ac:dyDescent="0.2">
      <c r="A33" s="48"/>
      <c r="B33" s="228" t="s">
        <v>56</v>
      </c>
      <c r="C33" s="229"/>
      <c r="D33" s="230"/>
      <c r="E33" s="136"/>
    </row>
    <row r="34" spans="1:5" ht="28.5" customHeight="1" x14ac:dyDescent="0.2">
      <c r="A34" s="36"/>
      <c r="B34" s="226" t="s">
        <v>114</v>
      </c>
      <c r="C34" s="225"/>
      <c r="D34" s="227">
        <v>1333843</v>
      </c>
      <c r="E34" s="137">
        <v>2540496</v>
      </c>
    </row>
    <row r="35" spans="1:5" ht="26.25" customHeight="1" x14ac:dyDescent="0.2">
      <c r="A35" s="36"/>
      <c r="B35" s="231" t="s">
        <v>115</v>
      </c>
      <c r="C35" s="232"/>
      <c r="D35" s="233">
        <v>753972</v>
      </c>
      <c r="E35" s="138">
        <v>-2376252</v>
      </c>
    </row>
    <row r="36" spans="1:5" s="42" customFormat="1" ht="23.25" customHeight="1" x14ac:dyDescent="0.2">
      <c r="A36" s="46"/>
      <c r="B36" s="237" t="s">
        <v>57</v>
      </c>
      <c r="C36" s="238"/>
      <c r="D36" s="239">
        <f t="shared" ref="D36" si="0">D34+D35</f>
        <v>2087815</v>
      </c>
      <c r="E36" s="139">
        <v>164244</v>
      </c>
    </row>
    <row r="37" spans="1:5" s="42" customFormat="1" ht="23.25" customHeight="1" x14ac:dyDescent="0.2">
      <c r="A37" s="46"/>
      <c r="B37" s="228" t="s">
        <v>58</v>
      </c>
      <c r="C37" s="229"/>
      <c r="D37" s="230"/>
      <c r="E37" s="140"/>
    </row>
    <row r="38" spans="1:5" s="42" customFormat="1" ht="23.25" customHeight="1" x14ac:dyDescent="0.2">
      <c r="A38" s="46"/>
      <c r="B38" s="237" t="s">
        <v>59</v>
      </c>
      <c r="C38" s="238"/>
      <c r="D38" s="239">
        <v>0</v>
      </c>
      <c r="E38" s="139">
        <v>0</v>
      </c>
    </row>
    <row r="39" spans="1:5" s="45" customFormat="1" ht="12" customHeight="1" x14ac:dyDescent="0.2">
      <c r="A39" s="36"/>
      <c r="B39" s="234" t="s">
        <v>60</v>
      </c>
      <c r="C39" s="235"/>
      <c r="D39" s="236">
        <f t="shared" ref="D39:E39" si="1">D36</f>
        <v>2087815</v>
      </c>
      <c r="E39" s="236">
        <f t="shared" si="1"/>
        <v>164244</v>
      </c>
    </row>
    <row r="40" spans="1:5" s="45" customFormat="1" ht="12.75" customHeight="1" x14ac:dyDescent="0.2">
      <c r="A40" s="36"/>
      <c r="B40" s="237" t="s">
        <v>61</v>
      </c>
      <c r="C40" s="238"/>
      <c r="D40" s="239">
        <f>D30+D39</f>
        <v>14621507</v>
      </c>
      <c r="E40" s="249">
        <f>E30+E39</f>
        <v>16174433</v>
      </c>
    </row>
    <row r="41" spans="1:5" s="45" customFormat="1" ht="23.25" customHeight="1" x14ac:dyDescent="0.2">
      <c r="A41" s="248"/>
      <c r="B41" s="220"/>
      <c r="C41" s="240"/>
      <c r="D41" s="221"/>
      <c r="E41" s="44"/>
    </row>
    <row r="42" spans="1:5" s="45" customFormat="1" x14ac:dyDescent="0.2">
      <c r="A42" s="36" t="s">
        <v>13</v>
      </c>
      <c r="B42" s="7" t="s">
        <v>126</v>
      </c>
      <c r="C42" s="50"/>
      <c r="D42" s="44"/>
      <c r="E42" s="98"/>
    </row>
    <row r="43" spans="1:5" s="45" customFormat="1" x14ac:dyDescent="0.2">
      <c r="A43" s="36" t="s">
        <v>13</v>
      </c>
      <c r="B43" s="7" t="s">
        <v>13</v>
      </c>
      <c r="C43" s="50"/>
      <c r="D43" s="43"/>
    </row>
    <row r="44" spans="1:5" x14ac:dyDescent="0.2">
      <c r="A44" s="36"/>
      <c r="B44" s="7"/>
      <c r="C44" s="51"/>
      <c r="D44" s="33"/>
    </row>
    <row r="45" spans="1:5" x14ac:dyDescent="0.2">
      <c r="A45" s="36" t="s">
        <v>13</v>
      </c>
      <c r="B45" s="7" t="s">
        <v>128</v>
      </c>
      <c r="C45" s="52"/>
      <c r="D45" s="33"/>
    </row>
    <row r="46" spans="1:5" x14ac:dyDescent="0.2">
      <c r="A46" s="36" t="s">
        <v>13</v>
      </c>
      <c r="B46" s="7" t="s">
        <v>13</v>
      </c>
      <c r="C46" s="52"/>
      <c r="D46" s="33" t="s">
        <v>13</v>
      </c>
    </row>
    <row r="47" spans="1:5" x14ac:dyDescent="0.2">
      <c r="A47" s="33"/>
      <c r="B47" s="7"/>
      <c r="C47" s="51"/>
      <c r="D47" s="33"/>
    </row>
    <row r="48" spans="1:5" x14ac:dyDescent="0.2">
      <c r="B48" s="7" t="s">
        <v>129</v>
      </c>
      <c r="C48" s="52"/>
      <c r="D48" s="33" t="s">
        <v>13</v>
      </c>
    </row>
    <row r="49" spans="2:5" x14ac:dyDescent="0.2">
      <c r="B49" s="6" t="s">
        <v>13</v>
      </c>
      <c r="C49" s="52"/>
      <c r="D49" s="33" t="s">
        <v>13</v>
      </c>
    </row>
    <row r="50" spans="2:5" x14ac:dyDescent="0.2">
      <c r="B50" s="6" t="s">
        <v>127</v>
      </c>
      <c r="C50" s="52"/>
      <c r="D50" s="33" t="s">
        <v>13</v>
      </c>
      <c r="E50" s="33" t="s">
        <v>13</v>
      </c>
    </row>
    <row r="51" spans="2:5" x14ac:dyDescent="0.2">
      <c r="B51" s="33" t="s">
        <v>13</v>
      </c>
      <c r="C51" s="33" t="s">
        <v>13</v>
      </c>
      <c r="D51" s="33" t="s">
        <v>13</v>
      </c>
      <c r="E51" s="33" t="s">
        <v>13</v>
      </c>
    </row>
    <row r="52" spans="2:5" x14ac:dyDescent="0.2">
      <c r="B52" s="32" t="s">
        <v>116</v>
      </c>
      <c r="C52" s="33"/>
      <c r="D52" s="33"/>
      <c r="E52" s="33"/>
    </row>
    <row r="53" spans="2:5" x14ac:dyDescent="0.2">
      <c r="B53" s="32" t="s">
        <v>51</v>
      </c>
      <c r="C53" s="33" t="s">
        <v>13</v>
      </c>
      <c r="D53" s="33" t="s">
        <v>13</v>
      </c>
      <c r="E53" s="33" t="s">
        <v>13</v>
      </c>
    </row>
    <row r="68" spans="4:5" x14ac:dyDescent="0.2">
      <c r="D68" s="37"/>
      <c r="E68" s="37"/>
    </row>
    <row r="69" spans="4:5" x14ac:dyDescent="0.2">
      <c r="D69" s="37"/>
      <c r="E69" s="37"/>
    </row>
  </sheetData>
  <printOptions horizontalCentered="1"/>
  <pageMargins left="0.19685039370078741" right="0.19685039370078741" top="0.19685039370078741" bottom="0.19685039370078741" header="0" footer="0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EC5D-3B77-461E-A2F1-316A23CBF423}">
  <sheetPr>
    <tabColor theme="9" tint="0.59999389629810485"/>
    <pageSetUpPr fitToPage="1"/>
  </sheetPr>
  <dimension ref="A1:L33"/>
  <sheetViews>
    <sheetView showGridLines="0" zoomScaleNormal="100" workbookViewId="0">
      <selection activeCell="A9" sqref="A9:A19"/>
    </sheetView>
  </sheetViews>
  <sheetFormatPr defaultRowHeight="11.25" x14ac:dyDescent="0.2"/>
  <cols>
    <col min="1" max="1" width="65" style="30" customWidth="1"/>
    <col min="2" max="6" width="18.5703125" style="30" customWidth="1"/>
    <col min="7" max="7" width="9.7109375" style="30" bestFit="1" customWidth="1"/>
    <col min="8" max="8" width="9.140625" style="68"/>
    <col min="9" max="16384" width="9.140625" style="30"/>
  </cols>
  <sheetData>
    <row r="1" spans="1:12" s="24" customFormat="1" x14ac:dyDescent="0.25">
      <c r="H1" s="63"/>
    </row>
    <row r="2" spans="1:12" s="25" customFormat="1" x14ac:dyDescent="0.25">
      <c r="A2" s="88" t="s">
        <v>63</v>
      </c>
      <c r="B2" s="89"/>
      <c r="C2" s="89"/>
      <c r="D2" s="89"/>
      <c r="E2" s="89"/>
      <c r="F2" s="89"/>
      <c r="H2" s="64"/>
    </row>
    <row r="3" spans="1:12" s="26" customFormat="1" x14ac:dyDescent="0.2">
      <c r="A3" s="87" t="s">
        <v>123</v>
      </c>
      <c r="B3" s="90"/>
      <c r="C3" s="90"/>
      <c r="D3" s="90"/>
      <c r="E3" s="90"/>
      <c r="F3" s="90"/>
      <c r="H3" s="65"/>
    </row>
    <row r="4" spans="1:12" s="24" customFormat="1" x14ac:dyDescent="0.25">
      <c r="A4" s="88" t="str">
        <f>ОПУ!B4</f>
        <v>по состоянию на 31 декабря 2024 года</v>
      </c>
      <c r="B4" s="89"/>
      <c r="C4" s="89"/>
      <c r="D4" s="89"/>
      <c r="E4" s="89"/>
      <c r="F4" s="89"/>
      <c r="H4" s="63"/>
    </row>
    <row r="5" spans="1:12" s="24" customFormat="1" x14ac:dyDescent="0.25">
      <c r="C5" s="27"/>
      <c r="D5" s="27"/>
      <c r="E5" s="27"/>
      <c r="F5" s="27"/>
      <c r="H5" s="63"/>
    </row>
    <row r="6" spans="1:12" s="24" customFormat="1" x14ac:dyDescent="0.25">
      <c r="C6" s="27"/>
      <c r="D6" s="27"/>
      <c r="E6" s="27"/>
      <c r="F6" s="28" t="s">
        <v>12</v>
      </c>
      <c r="H6" s="63"/>
    </row>
    <row r="7" spans="1:12" s="29" customFormat="1" ht="33.75" x14ac:dyDescent="0.25">
      <c r="A7" s="258" t="s">
        <v>14</v>
      </c>
      <c r="B7" s="259" t="s">
        <v>5</v>
      </c>
      <c r="C7" s="259" t="s">
        <v>136</v>
      </c>
      <c r="D7" s="259" t="s">
        <v>64</v>
      </c>
      <c r="E7" s="259" t="s">
        <v>41</v>
      </c>
      <c r="F7" s="260" t="s">
        <v>28</v>
      </c>
      <c r="H7" s="66"/>
    </row>
    <row r="8" spans="1:12" s="27" customFormat="1" x14ac:dyDescent="0.25">
      <c r="A8" s="261">
        <v>1</v>
      </c>
      <c r="B8" s="262">
        <v>2</v>
      </c>
      <c r="C8" s="262">
        <v>3</v>
      </c>
      <c r="D8" s="262">
        <v>4</v>
      </c>
      <c r="E8" s="262">
        <v>5</v>
      </c>
      <c r="F8" s="262">
        <v>6</v>
      </c>
      <c r="H8" s="67"/>
    </row>
    <row r="9" spans="1:12" x14ac:dyDescent="0.2">
      <c r="A9" s="266" t="s">
        <v>135</v>
      </c>
      <c r="B9" s="263">
        <v>10637256</v>
      </c>
      <c r="C9" s="263">
        <v>-486214</v>
      </c>
      <c r="D9" s="263">
        <v>919584</v>
      </c>
      <c r="E9" s="263">
        <v>5462239</v>
      </c>
      <c r="F9" s="263">
        <v>16532865</v>
      </c>
      <c r="G9" s="31"/>
      <c r="H9" s="96"/>
      <c r="I9" s="31"/>
    </row>
    <row r="10" spans="1:12" x14ac:dyDescent="0.2">
      <c r="A10" s="267" t="s">
        <v>65</v>
      </c>
      <c r="B10" s="264"/>
      <c r="C10" s="264"/>
      <c r="D10" s="264"/>
      <c r="E10" s="264">
        <v>16010189</v>
      </c>
      <c r="F10" s="264">
        <v>16010189</v>
      </c>
      <c r="G10" s="31"/>
      <c r="H10" s="96"/>
      <c r="I10" s="31"/>
    </row>
    <row r="11" spans="1:12" x14ac:dyDescent="0.2">
      <c r="A11" s="267" t="s">
        <v>78</v>
      </c>
      <c r="B11" s="264"/>
      <c r="C11" s="264">
        <v>164244</v>
      </c>
      <c r="D11" s="264"/>
      <c r="E11" s="264"/>
      <c r="F11" s="264">
        <v>164244</v>
      </c>
      <c r="G11" s="31"/>
      <c r="H11" s="96"/>
      <c r="I11" s="31"/>
    </row>
    <row r="12" spans="1:12" x14ac:dyDescent="0.2">
      <c r="A12" s="267" t="s">
        <v>137</v>
      </c>
      <c r="B12" s="264"/>
      <c r="C12" s="264"/>
      <c r="D12" s="264"/>
      <c r="E12" s="264"/>
      <c r="F12" s="264"/>
      <c r="G12" s="31"/>
      <c r="H12" s="96"/>
      <c r="I12" s="31"/>
    </row>
    <row r="13" spans="1:12" x14ac:dyDescent="0.2">
      <c r="A13" s="267" t="s">
        <v>138</v>
      </c>
      <c r="B13" s="264"/>
      <c r="C13" s="264"/>
      <c r="D13" s="264"/>
      <c r="E13" s="264"/>
      <c r="F13" s="264"/>
      <c r="G13" s="31"/>
      <c r="H13" s="96"/>
      <c r="I13" s="31"/>
      <c r="L13" s="31"/>
    </row>
    <row r="14" spans="1:12" s="109" customFormat="1" x14ac:dyDescent="0.2">
      <c r="A14" s="267" t="s">
        <v>6</v>
      </c>
      <c r="B14" s="264"/>
      <c r="C14" s="264"/>
      <c r="D14" s="264">
        <v>-575598</v>
      </c>
      <c r="E14" s="264">
        <v>575598</v>
      </c>
      <c r="F14" s="264"/>
      <c r="G14" s="31"/>
      <c r="H14" s="96"/>
      <c r="I14" s="108"/>
      <c r="L14" s="108"/>
    </row>
    <row r="15" spans="1:12" x14ac:dyDescent="0.2">
      <c r="A15" s="266" t="s">
        <v>139</v>
      </c>
      <c r="B15" s="263">
        <f>B9+B10+B11+B12+B13+B14</f>
        <v>10637256</v>
      </c>
      <c r="C15" s="263">
        <f t="shared" ref="C15:F15" si="0">C9+C10+C11+C12+C13+C14</f>
        <v>-321970</v>
      </c>
      <c r="D15" s="263">
        <f>D9+D10+D11+D12+D13+D14</f>
        <v>343986</v>
      </c>
      <c r="E15" s="263">
        <f t="shared" si="0"/>
        <v>22048026</v>
      </c>
      <c r="F15" s="263">
        <f t="shared" si="0"/>
        <v>32707298</v>
      </c>
      <c r="G15" s="31"/>
      <c r="H15" s="96"/>
      <c r="I15" s="31"/>
      <c r="L15" s="31"/>
    </row>
    <row r="16" spans="1:12" x14ac:dyDescent="0.2">
      <c r="A16" s="268" t="s">
        <v>65</v>
      </c>
      <c r="B16" s="265"/>
      <c r="C16" s="265"/>
      <c r="D16" s="265"/>
      <c r="E16" s="265">
        <v>12533692</v>
      </c>
      <c r="F16" s="264">
        <v>12533692</v>
      </c>
      <c r="G16" s="31"/>
      <c r="H16" s="96"/>
      <c r="I16" s="31"/>
      <c r="L16" s="31"/>
    </row>
    <row r="17" spans="1:12" x14ac:dyDescent="0.2">
      <c r="A17" s="267" t="s">
        <v>78</v>
      </c>
      <c r="B17" s="264"/>
      <c r="C17" s="264">
        <v>2087815</v>
      </c>
      <c r="D17" s="264"/>
      <c r="E17" s="264"/>
      <c r="F17" s="264">
        <v>2087815</v>
      </c>
      <c r="G17" s="31"/>
      <c r="H17" s="96"/>
      <c r="I17" s="31"/>
    </row>
    <row r="18" spans="1:12" x14ac:dyDescent="0.2">
      <c r="A18" s="267" t="s">
        <v>6</v>
      </c>
      <c r="B18" s="264"/>
      <c r="C18" s="264"/>
      <c r="D18" s="264">
        <v>-254808</v>
      </c>
      <c r="E18" s="264">
        <v>254808</v>
      </c>
      <c r="F18" s="264"/>
      <c r="G18" s="31"/>
      <c r="H18" s="96"/>
      <c r="I18" s="31"/>
      <c r="L18" s="31"/>
    </row>
    <row r="19" spans="1:12" x14ac:dyDescent="0.2">
      <c r="A19" s="266" t="s">
        <v>125</v>
      </c>
      <c r="B19" s="263">
        <f>B15+B16+B17+B18</f>
        <v>10637256</v>
      </c>
      <c r="C19" s="263">
        <f t="shared" ref="C19:F19" si="1">C15+C16+C17+C18</f>
        <v>1765845</v>
      </c>
      <c r="D19" s="263">
        <f t="shared" si="1"/>
        <v>89178</v>
      </c>
      <c r="E19" s="263">
        <f t="shared" si="1"/>
        <v>34836526</v>
      </c>
      <c r="F19" s="263">
        <f t="shared" si="1"/>
        <v>47328805</v>
      </c>
      <c r="G19" s="31"/>
      <c r="H19" s="96"/>
      <c r="I19" s="31"/>
    </row>
    <row r="20" spans="1:12" x14ac:dyDescent="0.2">
      <c r="B20" s="31"/>
      <c r="C20" s="31"/>
      <c r="D20" s="31"/>
      <c r="E20" s="31"/>
      <c r="F20" s="31"/>
      <c r="G20" s="31"/>
      <c r="H20" s="96"/>
      <c r="I20" s="31"/>
    </row>
    <row r="21" spans="1:12" x14ac:dyDescent="0.2">
      <c r="B21" s="31"/>
      <c r="C21" s="31"/>
      <c r="D21" s="31"/>
      <c r="E21" s="31"/>
      <c r="F21" s="31"/>
      <c r="G21" s="31"/>
      <c r="H21" s="96"/>
      <c r="I21" s="31"/>
    </row>
    <row r="22" spans="1:12" x14ac:dyDescent="0.2">
      <c r="A22" s="7" t="s">
        <v>126</v>
      </c>
      <c r="B22" s="31"/>
      <c r="C22" s="31"/>
      <c r="D22" s="31"/>
      <c r="E22" s="31"/>
      <c r="F22" s="31"/>
      <c r="G22" s="31"/>
      <c r="H22" s="96"/>
      <c r="I22" s="31"/>
    </row>
    <row r="23" spans="1:12" x14ac:dyDescent="0.2">
      <c r="A23" s="7" t="s">
        <v>13</v>
      </c>
      <c r="E23" s="31"/>
    </row>
    <row r="24" spans="1:12" x14ac:dyDescent="0.2">
      <c r="A24" s="7"/>
    </row>
    <row r="25" spans="1:12" x14ac:dyDescent="0.2">
      <c r="A25" s="7" t="s">
        <v>128</v>
      </c>
    </row>
    <row r="26" spans="1:12" x14ac:dyDescent="0.2">
      <c r="A26" s="7" t="s">
        <v>13</v>
      </c>
    </row>
    <row r="27" spans="1:12" x14ac:dyDescent="0.2">
      <c r="A27" s="7"/>
    </row>
    <row r="28" spans="1:12" x14ac:dyDescent="0.2">
      <c r="A28" s="7" t="s">
        <v>129</v>
      </c>
    </row>
    <row r="29" spans="1:12" x14ac:dyDescent="0.2">
      <c r="A29" s="6" t="s">
        <v>13</v>
      </c>
    </row>
    <row r="30" spans="1:12" x14ac:dyDescent="0.2">
      <c r="A30" s="6" t="s">
        <v>127</v>
      </c>
    </row>
    <row r="31" spans="1:12" x14ac:dyDescent="0.2">
      <c r="A31" s="33" t="s">
        <v>13</v>
      </c>
    </row>
    <row r="32" spans="1:12" x14ac:dyDescent="0.2">
      <c r="A32" s="83" t="s">
        <v>116</v>
      </c>
    </row>
    <row r="33" spans="1:1" x14ac:dyDescent="0.2">
      <c r="A33" s="34" t="s">
        <v>51</v>
      </c>
    </row>
  </sheetData>
  <printOptions horizontalCentered="1"/>
  <pageMargins left="0.59055118110236227" right="0.19685039370078741" top="0.19685039370078741" bottom="0.19685039370078741" header="0" footer="0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3333B-2C88-4C05-89EC-1EA6687CC5B9}">
  <sheetPr>
    <tabColor theme="9" tint="0.59999389629810485"/>
    <outlinePr summaryBelow="0" summaryRight="0"/>
  </sheetPr>
  <dimension ref="A1:BD1148"/>
  <sheetViews>
    <sheetView showGridLines="0" zoomScale="98" zoomScaleNormal="98" workbookViewId="0">
      <pane xSplit="3" ySplit="6" topLeftCell="D7" activePane="bottomRight" state="frozen"/>
      <selection activeCell="A49" sqref="A49:D52"/>
      <selection pane="topRight" activeCell="A49" sqref="A49:D52"/>
      <selection pane="bottomLeft" activeCell="A49" sqref="A49:D52"/>
      <selection pane="bottomRight" activeCell="A2" sqref="A2"/>
    </sheetView>
  </sheetViews>
  <sheetFormatPr defaultColWidth="8.7109375" defaultRowHeight="11.25" outlineLevelCol="1" x14ac:dyDescent="0.25"/>
  <cols>
    <col min="1" max="1" width="63.7109375" style="73" customWidth="1"/>
    <col min="2" max="2" width="21.140625" style="58" customWidth="1"/>
    <col min="3" max="3" width="21" style="58" customWidth="1"/>
    <col min="4" max="4" width="8.28515625" style="58" customWidth="1"/>
    <col min="5" max="5" width="14" style="58" customWidth="1"/>
    <col min="6" max="7" width="14" style="58" customWidth="1" outlineLevel="1"/>
    <col min="8" max="9" width="16.5703125" style="58" customWidth="1" outlineLevel="1"/>
    <col min="10" max="27" width="14" style="58" customWidth="1" outlineLevel="1"/>
    <col min="28" max="28" width="8.28515625" style="75" customWidth="1"/>
    <col min="29" max="29" width="14.5703125" style="58" customWidth="1" collapsed="1"/>
    <col min="30" max="51" width="14" style="58" hidden="1" customWidth="1" outlineLevel="1"/>
    <col min="52" max="52" width="14" style="58" customWidth="1"/>
    <col min="53" max="53" width="6.5703125" style="75" customWidth="1"/>
    <col min="54" max="16384" width="8.7109375" style="58"/>
  </cols>
  <sheetData>
    <row r="1" spans="1:56" ht="124.5" thickBot="1" x14ac:dyDescent="0.3">
      <c r="A1" s="77"/>
      <c r="B1" s="76"/>
      <c r="E1" s="152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49"/>
      <c r="AB1" s="73"/>
      <c r="AC1" s="152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71" t="s">
        <v>71</v>
      </c>
      <c r="AX1" s="71" t="s">
        <v>6</v>
      </c>
      <c r="AY1" s="71" t="s">
        <v>41</v>
      </c>
      <c r="AZ1" s="70"/>
      <c r="BA1" s="58"/>
    </row>
    <row r="2" spans="1:56" x14ac:dyDescent="0.25">
      <c r="A2" s="88" t="s">
        <v>62</v>
      </c>
      <c r="B2" s="88"/>
      <c r="C2" s="88"/>
      <c r="E2" s="59"/>
      <c r="R2" s="154"/>
      <c r="AA2" s="75"/>
      <c r="AB2" s="58"/>
      <c r="AC2" s="59"/>
      <c r="AQ2" s="154"/>
      <c r="AZ2" s="69"/>
      <c r="BA2" s="58"/>
    </row>
    <row r="3" spans="1:56" x14ac:dyDescent="0.2">
      <c r="A3" s="87" t="s">
        <v>123</v>
      </c>
      <c r="B3" s="91"/>
      <c r="C3" s="91"/>
      <c r="AB3" s="58"/>
      <c r="BA3" s="58"/>
    </row>
    <row r="4" spans="1:56" s="35" customFormat="1" x14ac:dyDescent="0.25">
      <c r="A4" s="88" t="str">
        <f>ОПУ!B4</f>
        <v>по состоянию на 31 декабря 2024 года</v>
      </c>
      <c r="B4" s="88"/>
      <c r="C4" s="88"/>
      <c r="E4" s="15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150"/>
      <c r="AB4" s="62"/>
      <c r="AC4" s="156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>
        <f>VLOOKUP(AW$1,[1]ББ!$A$9:$J$37,3,0)*-1</f>
        <v>-592143</v>
      </c>
      <c r="AX4" s="62">
        <f>VLOOKUP(AX$1,[1]ББ!$A$9:$J$37,3,0)*-1</f>
        <v>-254006</v>
      </c>
      <c r="AY4" s="62">
        <f>VLOOKUP(AY$1,[1]ББ!$A$9:$J$37,3,0)*-1</f>
        <v>-25840526</v>
      </c>
      <c r="AZ4" s="99">
        <f>SUM(AD4:AY4)</f>
        <v>-26686675</v>
      </c>
      <c r="BA4" s="62"/>
      <c r="BB4" s="62"/>
      <c r="BC4" s="62"/>
      <c r="BD4" s="62"/>
    </row>
    <row r="5" spans="1:56" s="35" customFormat="1" x14ac:dyDescent="0.25">
      <c r="A5" s="74"/>
      <c r="E5" s="155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150"/>
      <c r="AB5" s="62"/>
      <c r="AC5" s="156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>
        <f>VLOOKUP(AW$1,[1]ББ!$A$9:$J$37,4,0)*-1</f>
        <v>-500334</v>
      </c>
      <c r="AX5" s="62">
        <f>VLOOKUP(AX$1,[1]ББ!$A$9:$J$37,4,0)*-1</f>
        <v>-343986</v>
      </c>
      <c r="AY5" s="62">
        <f>VLOOKUP(AY$1,[1]ББ!$A$9:$J$37,4,0)*-1</f>
        <v>-23737087</v>
      </c>
      <c r="AZ5" s="99">
        <f>SUM(AD5:AY5)</f>
        <v>-24581407</v>
      </c>
      <c r="BA5" s="62"/>
      <c r="BB5" s="62"/>
      <c r="BC5" s="62"/>
      <c r="BD5" s="62"/>
    </row>
    <row r="6" spans="1:56" s="35" customFormat="1" x14ac:dyDescent="0.25">
      <c r="A6" s="74"/>
      <c r="C6" s="78" t="s">
        <v>12</v>
      </c>
      <c r="E6" s="157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150"/>
      <c r="AB6" s="62"/>
      <c r="AC6" s="157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>
        <f t="shared" ref="AW6:AY6" si="0">AW4-AW5</f>
        <v>-91809</v>
      </c>
      <c r="AX6" s="72">
        <f t="shared" si="0"/>
        <v>89980</v>
      </c>
      <c r="AY6" s="72">
        <f t="shared" si="0"/>
        <v>-2103439</v>
      </c>
      <c r="AZ6" s="99"/>
      <c r="BA6" s="62"/>
      <c r="BB6" s="62"/>
      <c r="BC6" s="62"/>
      <c r="BD6" s="62"/>
    </row>
    <row r="7" spans="1:56" ht="33.75" x14ac:dyDescent="0.25">
      <c r="A7" s="141" t="s">
        <v>14</v>
      </c>
      <c r="B7" s="145" t="s">
        <v>140</v>
      </c>
      <c r="C7" s="145" t="s">
        <v>141</v>
      </c>
      <c r="D7" s="15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151"/>
      <c r="AB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100"/>
      <c r="BA7" s="57"/>
      <c r="BB7" s="57"/>
      <c r="BC7" s="57"/>
      <c r="BD7" s="57"/>
    </row>
    <row r="8" spans="1:56" s="35" customFormat="1" x14ac:dyDescent="0.25">
      <c r="A8" s="142" t="s">
        <v>79</v>
      </c>
      <c r="B8" s="146"/>
      <c r="C8" s="146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116"/>
      <c r="AB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116"/>
      <c r="BA8" s="62"/>
      <c r="BB8" s="62"/>
      <c r="BC8" s="62"/>
      <c r="BD8" s="62"/>
    </row>
    <row r="9" spans="1:56" x14ac:dyDescent="0.25">
      <c r="A9" s="143" t="s">
        <v>80</v>
      </c>
      <c r="B9" s="147">
        <v>13034536</v>
      </c>
      <c r="C9" s="57">
        <v>15983990</v>
      </c>
      <c r="D9" s="154"/>
      <c r="E9" s="159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117"/>
      <c r="AB9" s="57"/>
      <c r="AC9" s="159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>
        <v>-89980</v>
      </c>
      <c r="AY9" s="57">
        <v>2119743</v>
      </c>
      <c r="AZ9" s="117"/>
      <c r="BA9" s="57"/>
      <c r="BB9" s="57"/>
      <c r="BC9" s="57"/>
      <c r="BD9" s="57"/>
    </row>
    <row r="10" spans="1:56" s="59" customFormat="1" x14ac:dyDescent="0.25">
      <c r="A10" s="144" t="s">
        <v>108</v>
      </c>
      <c r="B10" s="251"/>
      <c r="C10" s="251"/>
      <c r="D10" s="160"/>
      <c r="E10" s="161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8"/>
      <c r="AB10" s="110"/>
      <c r="AC10" s="161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8"/>
      <c r="BA10" s="110"/>
      <c r="BB10" s="110"/>
      <c r="BC10" s="110"/>
      <c r="BD10" s="110"/>
    </row>
    <row r="11" spans="1:56" x14ac:dyDescent="0.25">
      <c r="A11" s="143" t="s">
        <v>133</v>
      </c>
      <c r="B11" s="147">
        <v>-244485</v>
      </c>
      <c r="C11" s="251"/>
      <c r="D11" s="154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11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117"/>
      <c r="BA11" s="57"/>
      <c r="BB11" s="57"/>
      <c r="BC11" s="57"/>
      <c r="BD11" s="57"/>
    </row>
    <row r="12" spans="1:56" x14ac:dyDescent="0.25">
      <c r="A12" s="143" t="s">
        <v>81</v>
      </c>
      <c r="B12" s="147">
        <v>543458</v>
      </c>
      <c r="C12" s="147">
        <v>413422</v>
      </c>
      <c r="D12" s="154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11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17"/>
      <c r="BA12" s="57"/>
      <c r="BB12" s="57"/>
      <c r="BC12" s="57"/>
      <c r="BD12" s="57"/>
    </row>
    <row r="13" spans="1:56" x14ac:dyDescent="0.25">
      <c r="A13" s="143" t="s">
        <v>110</v>
      </c>
      <c r="B13" s="252">
        <v>0</v>
      </c>
      <c r="C13" s="252">
        <v>0</v>
      </c>
      <c r="D13" s="154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11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>
        <v>0</v>
      </c>
      <c r="AX13" s="57">
        <v>0</v>
      </c>
      <c r="AY13" s="57">
        <v>0</v>
      </c>
      <c r="AZ13" s="117"/>
      <c r="BA13" s="57"/>
      <c r="BB13" s="57"/>
      <c r="BC13" s="57"/>
      <c r="BD13" s="57"/>
    </row>
    <row r="14" spans="1:56" x14ac:dyDescent="0.25">
      <c r="A14" s="143" t="s">
        <v>82</v>
      </c>
      <c r="B14" s="147">
        <v>-7452066</v>
      </c>
      <c r="C14" s="147">
        <v>293111</v>
      </c>
      <c r="D14" s="154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11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117"/>
      <c r="BA14" s="57"/>
      <c r="BB14" s="57"/>
      <c r="BC14" s="57"/>
      <c r="BD14" s="57"/>
    </row>
    <row r="15" spans="1:56" x14ac:dyDescent="0.25">
      <c r="A15" s="143" t="s">
        <v>83</v>
      </c>
      <c r="B15" s="147">
        <v>-3792850</v>
      </c>
      <c r="C15" s="147">
        <v>-575321</v>
      </c>
      <c r="D15" s="154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11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117"/>
      <c r="BA15" s="57"/>
      <c r="BB15" s="57"/>
      <c r="BC15" s="57"/>
      <c r="BD15" s="57"/>
    </row>
    <row r="16" spans="1:56" ht="22.5" x14ac:dyDescent="0.25">
      <c r="A16" s="143" t="s">
        <v>84</v>
      </c>
      <c r="B16" s="147">
        <v>-491504</v>
      </c>
      <c r="C16" s="147">
        <v>-1409933</v>
      </c>
      <c r="D16" s="154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11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117"/>
      <c r="BA16" s="57"/>
      <c r="BB16" s="57"/>
      <c r="BC16" s="57"/>
      <c r="BD16" s="57"/>
    </row>
    <row r="17" spans="1:56" ht="22.5" x14ac:dyDescent="0.25">
      <c r="A17" s="143" t="s">
        <v>85</v>
      </c>
      <c r="B17" s="147">
        <v>753972</v>
      </c>
      <c r="C17" s="147">
        <v>-2376252</v>
      </c>
      <c r="D17" s="15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11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>
        <v>91809</v>
      </c>
      <c r="AX17" s="57"/>
      <c r="AY17" s="57"/>
      <c r="AZ17" s="117"/>
      <c r="BA17" s="57"/>
      <c r="BB17" s="57"/>
      <c r="BC17" s="57"/>
      <c r="BD17" s="57"/>
    </row>
    <row r="18" spans="1:56" x14ac:dyDescent="0.25">
      <c r="A18" s="143" t="s">
        <v>119</v>
      </c>
      <c r="B18" s="252">
        <v>0</v>
      </c>
      <c r="C18" s="252">
        <v>0</v>
      </c>
      <c r="D18" s="154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11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117"/>
      <c r="BA18" s="57"/>
      <c r="BB18" s="57"/>
      <c r="BC18" s="57"/>
      <c r="BD18" s="57"/>
    </row>
    <row r="19" spans="1:56" x14ac:dyDescent="0.25">
      <c r="A19" s="143" t="s">
        <v>120</v>
      </c>
      <c r="B19" s="147">
        <v>-24829</v>
      </c>
      <c r="C19" s="147">
        <v>-51365</v>
      </c>
      <c r="D19" s="15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11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117"/>
      <c r="BA19" s="57"/>
      <c r="BB19" s="57"/>
      <c r="BC19" s="57"/>
      <c r="BD19" s="57"/>
    </row>
    <row r="20" spans="1:56" x14ac:dyDescent="0.25">
      <c r="A20" s="143" t="s">
        <v>121</v>
      </c>
      <c r="B20" s="252">
        <v>0</v>
      </c>
      <c r="C20" s="252">
        <v>0</v>
      </c>
      <c r="D20" s="15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11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117"/>
      <c r="BA20" s="57"/>
      <c r="BB20" s="57"/>
      <c r="BC20" s="57"/>
      <c r="BD20" s="57"/>
    </row>
    <row r="21" spans="1:56" x14ac:dyDescent="0.25">
      <c r="A21" s="143" t="s">
        <v>122</v>
      </c>
      <c r="B21" s="147">
        <v>73913862</v>
      </c>
      <c r="C21" s="147">
        <v>20173095</v>
      </c>
      <c r="D21" s="15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11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117"/>
      <c r="BA21" s="57"/>
      <c r="BB21" s="57"/>
      <c r="BC21" s="57"/>
      <c r="BD21" s="57"/>
    </row>
    <row r="22" spans="1:56" s="35" customFormat="1" x14ac:dyDescent="0.25">
      <c r="A22" s="143" t="s">
        <v>86</v>
      </c>
      <c r="B22" s="147">
        <v>2606024</v>
      </c>
      <c r="C22" s="147">
        <v>848963</v>
      </c>
      <c r="D22" s="1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116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111"/>
      <c r="AX22" s="111"/>
      <c r="AY22" s="111"/>
      <c r="AZ22" s="116"/>
      <c r="BA22" s="62"/>
      <c r="BB22" s="62"/>
      <c r="BC22" s="62"/>
      <c r="BD22" s="62"/>
    </row>
    <row r="23" spans="1:56" s="35" customFormat="1" x14ac:dyDescent="0.25">
      <c r="A23" s="143" t="s">
        <v>134</v>
      </c>
      <c r="B23" s="147">
        <v>109972</v>
      </c>
      <c r="C23" s="147">
        <v>132676</v>
      </c>
      <c r="D23" s="1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116"/>
      <c r="AB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116"/>
      <c r="BA23" s="62"/>
      <c r="BB23" s="62"/>
      <c r="BC23" s="62"/>
      <c r="BD23" s="62"/>
    </row>
    <row r="24" spans="1:56" ht="22.5" x14ac:dyDescent="0.25">
      <c r="A24" s="142" t="s">
        <v>87</v>
      </c>
      <c r="B24" s="148">
        <v>78956090</v>
      </c>
      <c r="C24" s="148">
        <v>33432386</v>
      </c>
      <c r="D24" s="15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11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117"/>
      <c r="BA24" s="57"/>
      <c r="BB24" s="57"/>
      <c r="BC24" s="57"/>
      <c r="BD24" s="57"/>
    </row>
    <row r="25" spans="1:56" ht="22.5" x14ac:dyDescent="0.25">
      <c r="A25" s="253" t="s">
        <v>109</v>
      </c>
      <c r="B25" s="254"/>
      <c r="C25" s="254"/>
      <c r="D25" s="154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11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117"/>
      <c r="BA25" s="57"/>
      <c r="BB25" s="57"/>
      <c r="BC25" s="57"/>
      <c r="BD25" s="57"/>
    </row>
    <row r="26" spans="1:56" x14ac:dyDescent="0.25">
      <c r="A26" s="143" t="s">
        <v>36</v>
      </c>
      <c r="B26" s="252">
        <v>0</v>
      </c>
      <c r="C26" s="252">
        <v>0</v>
      </c>
      <c r="D26" s="154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11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117"/>
      <c r="BA26" s="57"/>
      <c r="BB26" s="57"/>
      <c r="BC26" s="57"/>
      <c r="BD26" s="57"/>
    </row>
    <row r="27" spans="1:56" s="35" customFormat="1" x14ac:dyDescent="0.25">
      <c r="A27" s="143" t="s">
        <v>117</v>
      </c>
      <c r="B27" s="252">
        <v>0</v>
      </c>
      <c r="C27" s="252">
        <v>0</v>
      </c>
      <c r="D27" s="1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116"/>
      <c r="AB27" s="62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117"/>
      <c r="BA27" s="62"/>
      <c r="BB27" s="62"/>
      <c r="BC27" s="62"/>
      <c r="BD27" s="62"/>
    </row>
    <row r="28" spans="1:56" x14ac:dyDescent="0.25">
      <c r="A28" s="143" t="s">
        <v>9</v>
      </c>
      <c r="B28" s="147">
        <v>367671</v>
      </c>
      <c r="C28" s="147">
        <v>-1067794</v>
      </c>
      <c r="D28" s="154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117"/>
      <c r="AB28" s="57"/>
      <c r="AC28" s="35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116"/>
      <c r="BA28" s="57"/>
      <c r="BB28" s="57"/>
      <c r="BC28" s="57"/>
      <c r="BD28" s="57"/>
    </row>
    <row r="29" spans="1:56" x14ac:dyDescent="0.25">
      <c r="A29" s="142" t="s">
        <v>88</v>
      </c>
      <c r="B29" s="146"/>
      <c r="C29" s="146"/>
      <c r="D29" s="15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11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117"/>
      <c r="BA29" s="57"/>
      <c r="BB29" s="57"/>
      <c r="BC29" s="57"/>
      <c r="BD29" s="57"/>
    </row>
    <row r="30" spans="1:56" x14ac:dyDescent="0.25">
      <c r="A30" s="143" t="s">
        <v>39</v>
      </c>
      <c r="B30" s="252"/>
      <c r="C30" s="252"/>
      <c r="D30" s="154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11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117"/>
      <c r="BA30" s="57"/>
      <c r="BB30" s="57"/>
      <c r="BC30" s="57"/>
      <c r="BD30" s="57"/>
    </row>
    <row r="31" spans="1:56" s="35" customFormat="1" x14ac:dyDescent="0.25">
      <c r="A31" s="143" t="s">
        <v>40</v>
      </c>
      <c r="B31" s="252"/>
      <c r="C31" s="252"/>
      <c r="D31" s="1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116"/>
      <c r="AB31" s="62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17"/>
      <c r="BA31" s="62"/>
      <c r="BB31" s="62"/>
      <c r="BC31" s="62"/>
      <c r="BD31" s="62"/>
    </row>
    <row r="32" spans="1:56" x14ac:dyDescent="0.25">
      <c r="A32" s="143" t="s">
        <v>26</v>
      </c>
      <c r="B32" s="147">
        <v>152973</v>
      </c>
      <c r="C32" s="147">
        <v>1987767</v>
      </c>
      <c r="D32" s="15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117"/>
      <c r="AB32" s="57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111"/>
      <c r="AX32" s="111"/>
      <c r="AY32" s="111">
        <f>ОПУ!E29</f>
        <v>26199</v>
      </c>
      <c r="AZ32" s="116"/>
      <c r="BA32" s="57"/>
      <c r="BB32" s="57"/>
      <c r="BC32" s="57"/>
      <c r="BD32" s="57"/>
    </row>
    <row r="33" spans="1:56" s="35" customFormat="1" ht="22.5" x14ac:dyDescent="0.25">
      <c r="A33" s="142" t="s">
        <v>89</v>
      </c>
      <c r="B33" s="148">
        <v>79476734</v>
      </c>
      <c r="C33" s="148">
        <v>34352359</v>
      </c>
      <c r="D33" s="1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116"/>
      <c r="AB33" s="62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>
        <f>[1]ОПУ!AB30</f>
        <v>0</v>
      </c>
      <c r="AZ33" s="117"/>
      <c r="BA33" s="62"/>
      <c r="BB33" s="62"/>
      <c r="BC33" s="62"/>
      <c r="BD33" s="62"/>
    </row>
    <row r="34" spans="1:56" s="35" customFormat="1" x14ac:dyDescent="0.25">
      <c r="A34" s="255" t="s">
        <v>90</v>
      </c>
      <c r="B34" s="256">
        <v>-453427</v>
      </c>
      <c r="C34" s="256">
        <v>-10833</v>
      </c>
      <c r="D34" s="1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116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111"/>
      <c r="AX34" s="111"/>
      <c r="AY34" s="111"/>
      <c r="AZ34" s="116"/>
      <c r="BA34" s="62"/>
      <c r="BB34" s="62"/>
      <c r="BC34" s="62"/>
      <c r="BD34" s="62"/>
    </row>
    <row r="35" spans="1:56" x14ac:dyDescent="0.25">
      <c r="A35" s="142" t="s">
        <v>91</v>
      </c>
      <c r="B35" s="148">
        <v>79023307</v>
      </c>
      <c r="C35" s="148">
        <v>34341526</v>
      </c>
      <c r="D35" s="15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117"/>
      <c r="AB35" s="57"/>
      <c r="AC35" s="35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116"/>
      <c r="BA35" s="57"/>
      <c r="BB35" s="57"/>
      <c r="BC35" s="57"/>
      <c r="BD35" s="57"/>
    </row>
    <row r="36" spans="1:56" x14ac:dyDescent="0.25">
      <c r="A36" s="253" t="s">
        <v>92</v>
      </c>
      <c r="B36" s="254"/>
      <c r="C36" s="254"/>
      <c r="D36" s="15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11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117"/>
      <c r="BA36" s="57"/>
      <c r="BB36" s="57"/>
      <c r="BC36" s="57"/>
      <c r="BD36" s="57"/>
    </row>
    <row r="37" spans="1:56" ht="22.5" x14ac:dyDescent="0.25">
      <c r="A37" s="143" t="s">
        <v>93</v>
      </c>
      <c r="B37" s="147">
        <v>9026428</v>
      </c>
      <c r="C37" s="147">
        <v>7155949</v>
      </c>
      <c r="D37" s="15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11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117"/>
      <c r="BA37" s="57"/>
      <c r="BB37" s="57"/>
      <c r="BC37" s="57"/>
      <c r="BD37" s="57"/>
    </row>
    <row r="38" spans="1:56" ht="22.5" x14ac:dyDescent="0.25">
      <c r="A38" s="143" t="s">
        <v>94</v>
      </c>
      <c r="B38" s="147">
        <v>-12281143</v>
      </c>
      <c r="C38" s="147">
        <v>-11455499</v>
      </c>
      <c r="D38" s="15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11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117"/>
      <c r="BA38" s="57"/>
      <c r="BB38" s="57"/>
      <c r="BC38" s="57"/>
      <c r="BD38" s="57"/>
    </row>
    <row r="39" spans="1:56" ht="22.5" x14ac:dyDescent="0.25">
      <c r="A39" s="143" t="s">
        <v>95</v>
      </c>
      <c r="B39" s="147">
        <v>103052771</v>
      </c>
      <c r="C39" s="147">
        <v>135315611</v>
      </c>
      <c r="D39" s="15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11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117"/>
      <c r="BA39" s="57"/>
      <c r="BB39" s="57"/>
      <c r="BC39" s="57"/>
      <c r="BD39" s="57"/>
    </row>
    <row r="40" spans="1:56" ht="22.5" x14ac:dyDescent="0.25">
      <c r="A40" s="143" t="s">
        <v>96</v>
      </c>
      <c r="B40" s="147">
        <v>-221926498</v>
      </c>
      <c r="C40" s="147">
        <v>-140876979</v>
      </c>
      <c r="D40" s="154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11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117"/>
      <c r="BA40" s="57"/>
      <c r="BB40" s="57"/>
      <c r="BC40" s="57"/>
      <c r="BD40" s="57"/>
    </row>
    <row r="41" spans="1:56" s="35" customFormat="1" x14ac:dyDescent="0.25">
      <c r="A41" s="143" t="s">
        <v>97</v>
      </c>
      <c r="B41" s="147">
        <v>-264833</v>
      </c>
      <c r="C41" s="147">
        <v>-62157</v>
      </c>
      <c r="D41" s="1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116"/>
      <c r="AB41" s="62"/>
      <c r="AC41" s="58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117"/>
      <c r="BA41" s="62"/>
      <c r="BB41" s="62"/>
      <c r="BC41" s="62"/>
      <c r="BD41" s="62"/>
    </row>
    <row r="42" spans="1:56" s="35" customFormat="1" x14ac:dyDescent="0.25">
      <c r="A42" s="143" t="s">
        <v>98</v>
      </c>
      <c r="B42" s="147">
        <v>-6459</v>
      </c>
      <c r="C42" s="147">
        <v>-3300</v>
      </c>
      <c r="D42" s="162"/>
      <c r="E42" s="1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116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111"/>
      <c r="AX42" s="111"/>
      <c r="AY42" s="111"/>
      <c r="AZ42" s="116"/>
      <c r="BA42" s="62"/>
      <c r="BB42" s="62"/>
      <c r="BC42" s="62"/>
      <c r="BD42" s="62"/>
    </row>
    <row r="43" spans="1:56" x14ac:dyDescent="0.25">
      <c r="A43" s="142" t="s">
        <v>99</v>
      </c>
      <c r="B43" s="148">
        <v>-122399734</v>
      </c>
      <c r="C43" s="148">
        <v>-9926375</v>
      </c>
      <c r="D43" s="154"/>
      <c r="E43" s="154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117"/>
      <c r="AB43" s="57"/>
      <c r="AC43" s="1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116"/>
      <c r="BA43" s="57"/>
      <c r="BB43" s="57"/>
      <c r="BC43" s="57"/>
      <c r="BD43" s="57"/>
    </row>
    <row r="44" spans="1:56" x14ac:dyDescent="0.25">
      <c r="A44" s="253" t="s">
        <v>100</v>
      </c>
      <c r="B44" s="254"/>
      <c r="C44" s="254"/>
      <c r="D44" s="154"/>
      <c r="E44" s="154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117"/>
      <c r="AB44" s="57"/>
      <c r="AC44" s="154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117"/>
      <c r="BA44" s="57"/>
      <c r="BB44" s="57"/>
      <c r="BC44" s="57"/>
      <c r="BD44" s="57"/>
    </row>
    <row r="45" spans="1:56" x14ac:dyDescent="0.25">
      <c r="A45" s="143" t="s">
        <v>101</v>
      </c>
      <c r="B45" s="252">
        <v>0</v>
      </c>
      <c r="C45" s="252">
        <v>0</v>
      </c>
      <c r="D45" s="154"/>
      <c r="E45" s="163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117"/>
      <c r="AB45" s="57"/>
      <c r="AC45" s="154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117"/>
      <c r="BA45" s="57"/>
      <c r="BB45" s="57"/>
      <c r="BC45" s="57"/>
      <c r="BD45" s="57"/>
    </row>
    <row r="46" spans="1:56" x14ac:dyDescent="0.25">
      <c r="A46" s="143" t="s">
        <v>102</v>
      </c>
      <c r="B46" s="147">
        <v>3736069846</v>
      </c>
      <c r="C46" s="147">
        <v>3233297850</v>
      </c>
      <c r="D46" s="154"/>
      <c r="E46" s="163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117"/>
      <c r="AB46" s="57"/>
      <c r="AC46" s="163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117"/>
      <c r="BA46" s="57"/>
      <c r="BB46" s="57"/>
      <c r="BC46" s="57"/>
      <c r="BD46" s="57"/>
    </row>
    <row r="47" spans="1:56" x14ac:dyDescent="0.25">
      <c r="A47" s="143" t="s">
        <v>103</v>
      </c>
      <c r="B47" s="147">
        <v>-3714374838</v>
      </c>
      <c r="C47" s="147">
        <v>-3241879080</v>
      </c>
      <c r="D47" s="154"/>
      <c r="E47" s="163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117"/>
      <c r="AB47" s="57"/>
      <c r="AC47" s="163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117"/>
      <c r="BA47" s="57"/>
      <c r="BB47" s="57"/>
      <c r="BC47" s="57"/>
      <c r="BD47" s="57"/>
    </row>
    <row r="48" spans="1:56" s="35" customFormat="1" x14ac:dyDescent="0.25">
      <c r="A48" s="143" t="s">
        <v>104</v>
      </c>
      <c r="B48" s="147">
        <v>-534067</v>
      </c>
      <c r="C48" s="147">
        <v>-433264</v>
      </c>
      <c r="D48" s="1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116"/>
      <c r="AB48" s="62"/>
      <c r="AC48" s="163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117"/>
      <c r="BA48" s="62"/>
      <c r="BB48" s="62"/>
      <c r="BC48" s="62"/>
      <c r="BD48" s="62"/>
    </row>
    <row r="49" spans="1:56" s="35" customFormat="1" x14ac:dyDescent="0.25">
      <c r="A49" s="143" t="s">
        <v>105</v>
      </c>
      <c r="B49" s="252">
        <v>0</v>
      </c>
      <c r="C49" s="252">
        <v>0</v>
      </c>
      <c r="D49" s="1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116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111"/>
      <c r="AX49" s="111"/>
      <c r="AY49" s="111"/>
      <c r="AZ49" s="116"/>
      <c r="BA49" s="62"/>
      <c r="BB49" s="62"/>
      <c r="BC49" s="62"/>
      <c r="BD49" s="62"/>
    </row>
    <row r="50" spans="1:56" x14ac:dyDescent="0.25">
      <c r="A50" s="142" t="s">
        <v>106</v>
      </c>
      <c r="B50" s="148">
        <v>21160941</v>
      </c>
      <c r="C50" s="148">
        <v>-9014494</v>
      </c>
      <c r="D50" s="154"/>
      <c r="E50" s="164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117"/>
      <c r="AB50" s="57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111"/>
      <c r="AX50" s="111"/>
      <c r="AY50" s="111"/>
      <c r="AZ50" s="116"/>
      <c r="BA50" s="57"/>
      <c r="BB50" s="57"/>
      <c r="BC50" s="57"/>
      <c r="BD50" s="57"/>
    </row>
    <row r="51" spans="1:56" x14ac:dyDescent="0.25">
      <c r="A51" s="253" t="s">
        <v>107</v>
      </c>
      <c r="B51" s="257">
        <v>-22215486</v>
      </c>
      <c r="C51" s="257">
        <v>15400657</v>
      </c>
      <c r="D51" s="154"/>
      <c r="E51" s="164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117"/>
      <c r="AB51" s="57"/>
      <c r="AC51" s="164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117"/>
      <c r="BA51" s="57"/>
      <c r="BB51" s="57"/>
      <c r="BC51" s="57"/>
      <c r="BD51" s="57"/>
    </row>
    <row r="52" spans="1:56" x14ac:dyDescent="0.25">
      <c r="A52" s="143" t="s">
        <v>111</v>
      </c>
      <c r="B52" s="147">
        <v>1177856</v>
      </c>
      <c r="C52" s="147">
        <v>-60679</v>
      </c>
      <c r="D52" s="154"/>
      <c r="E52" s="164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57"/>
      <c r="AC52" s="164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117"/>
      <c r="BA52" s="57"/>
      <c r="BB52" s="57"/>
      <c r="BC52" s="57"/>
      <c r="BD52" s="57"/>
    </row>
    <row r="53" spans="1:56" x14ac:dyDescent="0.25">
      <c r="A53" s="143" t="s">
        <v>112</v>
      </c>
      <c r="B53" s="147">
        <v>30860095</v>
      </c>
      <c r="C53" s="147">
        <v>15520117</v>
      </c>
      <c r="D53" s="154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110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117"/>
      <c r="AB53" s="57"/>
      <c r="AC53" s="164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9">
        <f t="shared" ref="AW53:AY53" si="1">SUM(AW6:AW52)</f>
        <v>0</v>
      </c>
      <c r="AX53" s="119">
        <f t="shared" si="1"/>
        <v>0</v>
      </c>
      <c r="AY53" s="119">
        <f t="shared" si="1"/>
        <v>42503</v>
      </c>
      <c r="AZ53" s="117"/>
      <c r="BA53" s="57"/>
      <c r="BB53" s="57"/>
      <c r="BC53" s="57"/>
      <c r="BD53" s="57"/>
    </row>
    <row r="54" spans="1:56" x14ac:dyDescent="0.25">
      <c r="A54" s="143" t="s">
        <v>113</v>
      </c>
      <c r="B54" s="147">
        <v>9822465</v>
      </c>
      <c r="C54" s="147">
        <v>30860095</v>
      </c>
      <c r="D54" s="112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117"/>
      <c r="AB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110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117"/>
      <c r="BA54" s="57"/>
      <c r="BB54" s="57"/>
      <c r="BC54" s="57"/>
      <c r="BD54" s="57"/>
    </row>
    <row r="55" spans="1:56" x14ac:dyDescent="0.25">
      <c r="B55" s="57"/>
      <c r="C55" s="57"/>
      <c r="D55" s="112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117"/>
      <c r="AB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110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117"/>
      <c r="BA55" s="57"/>
      <c r="BB55" s="57"/>
      <c r="BC55" s="57"/>
      <c r="BD55" s="57"/>
    </row>
    <row r="56" spans="1:56" x14ac:dyDescent="0.25">
      <c r="B56" s="57"/>
      <c r="C56" s="57"/>
      <c r="D56" s="112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117"/>
      <c r="AB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110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117"/>
      <c r="BA56" s="57"/>
      <c r="BB56" s="57"/>
      <c r="BC56" s="57"/>
      <c r="BD56" s="57"/>
    </row>
    <row r="57" spans="1:56" x14ac:dyDescent="0.2">
      <c r="A57" s="7" t="s">
        <v>126</v>
      </c>
      <c r="B57" s="57"/>
      <c r="C57" s="112"/>
      <c r="D57" s="112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117"/>
      <c r="AB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117"/>
      <c r="BA57" s="57"/>
      <c r="BB57" s="57"/>
      <c r="BC57" s="57"/>
      <c r="BD57" s="57"/>
    </row>
    <row r="58" spans="1:56" x14ac:dyDescent="0.2">
      <c r="A58" s="7" t="s">
        <v>13</v>
      </c>
      <c r="B58" s="57"/>
      <c r="C58" s="113"/>
      <c r="D58" s="113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117"/>
      <c r="AB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117"/>
      <c r="BA58" s="57"/>
      <c r="BB58" s="57"/>
      <c r="BC58" s="57"/>
      <c r="BD58" s="57"/>
    </row>
    <row r="59" spans="1:56" x14ac:dyDescent="0.2">
      <c r="A59" s="7"/>
      <c r="C59" s="113"/>
      <c r="D59" s="113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17"/>
      <c r="AB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117"/>
      <c r="BA59" s="57"/>
      <c r="BB59" s="57"/>
      <c r="BC59" s="57"/>
      <c r="BD59" s="57"/>
    </row>
    <row r="60" spans="1:56" x14ac:dyDescent="0.2">
      <c r="A60" s="7" t="s">
        <v>128</v>
      </c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60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117"/>
      <c r="BA60" s="60"/>
    </row>
    <row r="61" spans="1:56" x14ac:dyDescent="0.2">
      <c r="A61" s="7" t="s">
        <v>13</v>
      </c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60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60"/>
      <c r="BA61" s="60"/>
    </row>
    <row r="62" spans="1:56" x14ac:dyDescent="0.2">
      <c r="A62" s="7"/>
      <c r="C62" s="60"/>
      <c r="D62" s="60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60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60"/>
      <c r="BA62" s="60"/>
    </row>
    <row r="63" spans="1:56" x14ac:dyDescent="0.2">
      <c r="A63" s="7" t="s">
        <v>129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60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60"/>
      <c r="BA63" s="60"/>
    </row>
    <row r="64" spans="1:56" x14ac:dyDescent="0.25">
      <c r="A64" s="6" t="s">
        <v>13</v>
      </c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60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60"/>
      <c r="BA64" s="60"/>
    </row>
    <row r="65" spans="1:53" x14ac:dyDescent="0.25">
      <c r="A65" s="6" t="s">
        <v>127</v>
      </c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60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60"/>
      <c r="BA65" s="60"/>
    </row>
    <row r="66" spans="1:53" x14ac:dyDescent="0.25">
      <c r="A66" s="114" t="s">
        <v>13</v>
      </c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60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60"/>
      <c r="BA66" s="60"/>
    </row>
    <row r="67" spans="1:53" x14ac:dyDescent="0.2">
      <c r="A67" s="83" t="s">
        <v>116</v>
      </c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165"/>
      <c r="U67" s="165"/>
      <c r="V67" s="57"/>
      <c r="W67" s="57"/>
      <c r="X67" s="57"/>
      <c r="Y67" s="57"/>
      <c r="Z67" s="57"/>
      <c r="AA67" s="57"/>
      <c r="AB67" s="60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60"/>
      <c r="BA67" s="60"/>
    </row>
    <row r="68" spans="1:53" x14ac:dyDescent="0.25">
      <c r="A68" s="115" t="s">
        <v>51</v>
      </c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60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165"/>
      <c r="AS68" s="165"/>
      <c r="AT68" s="57"/>
      <c r="AU68" s="57"/>
      <c r="AV68" s="57"/>
      <c r="AW68" s="57"/>
      <c r="AX68" s="57"/>
      <c r="AY68" s="57"/>
      <c r="AZ68" s="60"/>
      <c r="BA68" s="60"/>
    </row>
    <row r="69" spans="1:53" x14ac:dyDescent="0.25"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60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60"/>
      <c r="BA69" s="60"/>
    </row>
    <row r="70" spans="1:53" x14ac:dyDescent="0.25"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60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60"/>
      <c r="BA70" s="60"/>
    </row>
    <row r="71" spans="1:53" x14ac:dyDescent="0.25">
      <c r="AB71" s="60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60"/>
      <c r="BA71" s="60"/>
    </row>
    <row r="72" spans="1:53" x14ac:dyDescent="0.25">
      <c r="AB72" s="60"/>
      <c r="AZ72" s="60"/>
      <c r="BA72" s="60"/>
    </row>
    <row r="73" spans="1:53" x14ac:dyDescent="0.2">
      <c r="F73" s="166"/>
      <c r="G73" s="167"/>
      <c r="H73" s="167"/>
      <c r="I73" s="167"/>
      <c r="J73" s="168"/>
      <c r="AB73" s="60"/>
      <c r="AZ73" s="60"/>
      <c r="BA73" s="60"/>
    </row>
    <row r="74" spans="1:53" x14ac:dyDescent="0.2">
      <c r="F74" s="166"/>
      <c r="G74" s="167"/>
      <c r="H74" s="167"/>
      <c r="I74" s="167"/>
      <c r="J74" s="168"/>
      <c r="AB74" s="60"/>
      <c r="AD74" s="169"/>
      <c r="AE74" s="170"/>
      <c r="AF74" s="170"/>
      <c r="AG74" s="170"/>
      <c r="AZ74" s="60"/>
      <c r="BA74" s="60"/>
    </row>
    <row r="75" spans="1:53" x14ac:dyDescent="0.2">
      <c r="F75" s="167"/>
      <c r="G75" s="167"/>
      <c r="H75" s="167"/>
      <c r="I75" s="167"/>
      <c r="J75" s="168"/>
      <c r="AB75" s="60"/>
      <c r="AD75" s="169"/>
      <c r="AE75" s="170"/>
      <c r="AF75" s="170"/>
      <c r="AG75" s="170"/>
      <c r="AZ75" s="60"/>
      <c r="BA75" s="60"/>
    </row>
    <row r="76" spans="1:53" x14ac:dyDescent="0.2">
      <c r="F76" s="171"/>
      <c r="G76" s="171"/>
      <c r="H76" s="167"/>
      <c r="I76" s="167"/>
      <c r="J76" s="168"/>
      <c r="AB76" s="60"/>
      <c r="AD76" s="170"/>
      <c r="AE76" s="170"/>
      <c r="AF76" s="170"/>
      <c r="AG76" s="170"/>
      <c r="AZ76" s="60"/>
      <c r="BA76" s="60"/>
    </row>
    <row r="77" spans="1:53" x14ac:dyDescent="0.2">
      <c r="F77" s="167"/>
      <c r="G77" s="167"/>
      <c r="H77" s="167"/>
      <c r="I77" s="167"/>
      <c r="J77" s="168"/>
      <c r="AB77" s="60"/>
      <c r="AD77" s="172"/>
      <c r="AE77" s="172"/>
      <c r="AF77" s="170"/>
      <c r="AG77" s="170"/>
      <c r="AZ77" s="60"/>
      <c r="BA77" s="60"/>
    </row>
    <row r="78" spans="1:53" x14ac:dyDescent="0.2">
      <c r="F78" s="171"/>
      <c r="G78" s="171"/>
      <c r="H78" s="171"/>
      <c r="I78" s="171"/>
      <c r="J78" s="168"/>
      <c r="AB78" s="60"/>
      <c r="AD78" s="170"/>
      <c r="AE78" s="170"/>
      <c r="AF78" s="170"/>
      <c r="AG78" s="170"/>
      <c r="AZ78" s="60"/>
      <c r="BA78" s="60"/>
    </row>
    <row r="79" spans="1:53" x14ac:dyDescent="0.25">
      <c r="F79" s="171"/>
      <c r="G79" s="171"/>
      <c r="H79" s="173"/>
      <c r="I79" s="173"/>
      <c r="J79" s="168"/>
      <c r="AB79" s="60"/>
      <c r="AD79" s="172"/>
      <c r="AE79" s="172"/>
      <c r="AF79" s="172"/>
      <c r="AG79" s="172"/>
      <c r="AZ79" s="60"/>
      <c r="BA79" s="60"/>
    </row>
    <row r="80" spans="1:53" x14ac:dyDescent="0.25">
      <c r="F80" s="171"/>
      <c r="G80" s="171"/>
      <c r="H80" s="174"/>
      <c r="I80" s="174"/>
      <c r="J80" s="175"/>
      <c r="AB80" s="60"/>
      <c r="AD80" s="172"/>
      <c r="AE80" s="172"/>
      <c r="AF80" s="176"/>
      <c r="AG80" s="176"/>
      <c r="AZ80" s="60"/>
      <c r="BA80" s="60"/>
    </row>
    <row r="81" spans="6:53" x14ac:dyDescent="0.25">
      <c r="F81" s="171"/>
      <c r="G81" s="171"/>
      <c r="H81" s="173"/>
      <c r="I81" s="174"/>
      <c r="J81" s="175"/>
      <c r="AB81" s="60"/>
      <c r="AD81" s="172"/>
      <c r="AE81" s="172"/>
      <c r="AF81" s="177"/>
      <c r="AG81" s="177"/>
      <c r="AH81" s="57"/>
      <c r="AZ81" s="60"/>
      <c r="BA81" s="60"/>
    </row>
    <row r="82" spans="6:53" x14ac:dyDescent="0.25">
      <c r="F82" s="171"/>
      <c r="G82" s="171"/>
      <c r="H82" s="174"/>
      <c r="I82" s="174"/>
      <c r="J82" s="168"/>
      <c r="AB82" s="60"/>
      <c r="AD82" s="172"/>
      <c r="AE82" s="172"/>
      <c r="AF82" s="176"/>
      <c r="AG82" s="177"/>
      <c r="AH82" s="57"/>
      <c r="AZ82" s="60"/>
      <c r="BA82" s="60"/>
    </row>
    <row r="83" spans="6:53" x14ac:dyDescent="0.25">
      <c r="F83" s="171"/>
      <c r="G83" s="171"/>
      <c r="H83" s="173"/>
      <c r="I83" s="173"/>
      <c r="J83" s="168"/>
      <c r="AB83" s="60"/>
      <c r="AD83" s="172"/>
      <c r="AE83" s="172"/>
      <c r="AF83" s="177"/>
      <c r="AG83" s="177"/>
      <c r="AZ83" s="60"/>
      <c r="BA83" s="60"/>
    </row>
    <row r="84" spans="6:53" x14ac:dyDescent="0.25">
      <c r="AB84" s="60"/>
      <c r="AD84" s="172"/>
      <c r="AE84" s="172"/>
      <c r="AF84" s="176"/>
      <c r="AG84" s="176"/>
      <c r="AZ84" s="60"/>
      <c r="BA84" s="60"/>
    </row>
    <row r="85" spans="6:53" x14ac:dyDescent="0.25">
      <c r="AB85" s="60"/>
      <c r="AZ85" s="60"/>
      <c r="BA85" s="60"/>
    </row>
    <row r="86" spans="6:53" x14ac:dyDescent="0.2">
      <c r="F86" s="166"/>
      <c r="G86" s="167"/>
      <c r="H86" s="167"/>
      <c r="I86" s="167"/>
      <c r="AB86" s="60"/>
      <c r="AZ86" s="60"/>
      <c r="BA86" s="60"/>
    </row>
    <row r="87" spans="6:53" x14ac:dyDescent="0.2">
      <c r="F87" s="166"/>
      <c r="G87" s="167"/>
      <c r="H87" s="167"/>
      <c r="I87" s="167"/>
      <c r="AB87" s="60"/>
      <c r="AD87" s="169"/>
      <c r="AE87" s="170"/>
      <c r="AF87" s="170"/>
      <c r="AG87" s="170"/>
      <c r="AZ87" s="60"/>
      <c r="BA87" s="60"/>
    </row>
    <row r="88" spans="6:53" x14ac:dyDescent="0.2">
      <c r="F88" s="167"/>
      <c r="G88" s="167"/>
      <c r="H88" s="167"/>
      <c r="I88" s="167"/>
      <c r="AB88" s="60"/>
      <c r="AD88" s="169"/>
      <c r="AE88" s="170"/>
      <c r="AF88" s="170"/>
      <c r="AG88" s="170"/>
      <c r="AZ88" s="60"/>
      <c r="BA88" s="60"/>
    </row>
    <row r="89" spans="6:53" x14ac:dyDescent="0.2">
      <c r="F89" s="171"/>
      <c r="G89" s="171"/>
      <c r="H89" s="167"/>
      <c r="I89" s="167"/>
      <c r="AB89" s="60"/>
      <c r="AD89" s="170"/>
      <c r="AE89" s="170"/>
      <c r="AF89" s="170"/>
      <c r="AG89" s="170"/>
      <c r="AZ89" s="60"/>
      <c r="BA89" s="60"/>
    </row>
    <row r="90" spans="6:53" x14ac:dyDescent="0.2">
      <c r="F90" s="167"/>
      <c r="G90" s="167"/>
      <c r="H90" s="167"/>
      <c r="I90" s="167"/>
      <c r="AB90" s="60"/>
      <c r="AD90" s="172"/>
      <c r="AE90" s="172"/>
      <c r="AF90" s="170"/>
      <c r="AG90" s="170"/>
      <c r="AZ90" s="60"/>
      <c r="BA90" s="60"/>
    </row>
    <row r="91" spans="6:53" x14ac:dyDescent="0.2">
      <c r="F91" s="171"/>
      <c r="G91" s="171"/>
      <c r="H91" s="171"/>
      <c r="I91" s="171"/>
      <c r="AB91" s="60"/>
      <c r="AD91" s="170"/>
      <c r="AE91" s="170"/>
      <c r="AF91" s="170"/>
      <c r="AG91" s="170"/>
      <c r="AZ91" s="60"/>
      <c r="BA91" s="60"/>
    </row>
    <row r="92" spans="6:53" x14ac:dyDescent="0.25">
      <c r="F92" s="171"/>
      <c r="G92" s="171"/>
      <c r="H92" s="173"/>
      <c r="I92" s="173"/>
      <c r="AB92" s="60"/>
      <c r="AD92" s="172"/>
      <c r="AE92" s="172"/>
      <c r="AF92" s="172"/>
      <c r="AG92" s="172"/>
      <c r="AZ92" s="60"/>
      <c r="BA92" s="60"/>
    </row>
    <row r="93" spans="6:53" x14ac:dyDescent="0.25">
      <c r="F93" s="171"/>
      <c r="G93" s="171"/>
      <c r="H93" s="174"/>
      <c r="I93" s="173"/>
      <c r="J93" s="57"/>
      <c r="AB93" s="60"/>
      <c r="AD93" s="172"/>
      <c r="AE93" s="172"/>
      <c r="AF93" s="176"/>
      <c r="AG93" s="176"/>
      <c r="AZ93" s="60"/>
      <c r="BA93" s="60"/>
    </row>
    <row r="94" spans="6:53" x14ac:dyDescent="0.25">
      <c r="F94" s="171"/>
      <c r="G94" s="171"/>
      <c r="H94" s="174"/>
      <c r="I94" s="173"/>
      <c r="J94" s="57"/>
      <c r="K94" s="57"/>
      <c r="AB94" s="60"/>
      <c r="AD94" s="172"/>
      <c r="AE94" s="172"/>
      <c r="AF94" s="177"/>
      <c r="AG94" s="176"/>
      <c r="AH94" s="57"/>
      <c r="AZ94" s="60"/>
      <c r="BA94" s="60"/>
    </row>
    <row r="95" spans="6:53" x14ac:dyDescent="0.25">
      <c r="F95" s="171"/>
      <c r="G95" s="171"/>
      <c r="H95" s="173"/>
      <c r="I95" s="174"/>
      <c r="AB95" s="60"/>
      <c r="AD95" s="172"/>
      <c r="AE95" s="172"/>
      <c r="AF95" s="177"/>
      <c r="AG95" s="176"/>
      <c r="AH95" s="57"/>
      <c r="AZ95" s="60"/>
      <c r="BA95" s="60"/>
    </row>
    <row r="96" spans="6:53" x14ac:dyDescent="0.25">
      <c r="F96" s="171"/>
      <c r="G96" s="171"/>
      <c r="H96" s="174"/>
      <c r="I96" s="174"/>
      <c r="AB96" s="60"/>
      <c r="AD96" s="172"/>
      <c r="AE96" s="172"/>
      <c r="AF96" s="176"/>
      <c r="AG96" s="177"/>
      <c r="AZ96" s="60"/>
      <c r="BA96" s="60"/>
    </row>
    <row r="97" spans="6:53" x14ac:dyDescent="0.25">
      <c r="F97" s="171"/>
      <c r="G97" s="171"/>
      <c r="H97" s="173"/>
      <c r="I97" s="173"/>
      <c r="AB97" s="60"/>
      <c r="AD97" s="172"/>
      <c r="AE97" s="172"/>
      <c r="AF97" s="177"/>
      <c r="AG97" s="177"/>
      <c r="AZ97" s="60"/>
      <c r="BA97" s="60"/>
    </row>
    <row r="98" spans="6:53" x14ac:dyDescent="0.25">
      <c r="AB98" s="60"/>
      <c r="AD98" s="172"/>
      <c r="AE98" s="172"/>
      <c r="AF98" s="176"/>
      <c r="AG98" s="176"/>
      <c r="AZ98" s="60"/>
      <c r="BA98" s="60"/>
    </row>
    <row r="99" spans="6:53" x14ac:dyDescent="0.25">
      <c r="AB99" s="60"/>
      <c r="AZ99" s="60"/>
      <c r="BA99" s="60"/>
    </row>
    <row r="100" spans="6:53" x14ac:dyDescent="0.2">
      <c r="F100" s="166"/>
      <c r="G100" s="167"/>
      <c r="H100" s="167"/>
      <c r="I100" s="167"/>
      <c r="AB100" s="60"/>
      <c r="AZ100" s="60"/>
      <c r="BA100" s="60"/>
    </row>
    <row r="101" spans="6:53" x14ac:dyDescent="0.2">
      <c r="F101" s="166"/>
      <c r="G101" s="167"/>
      <c r="H101" s="167"/>
      <c r="I101" s="167"/>
      <c r="AB101" s="60"/>
      <c r="AD101" s="169"/>
      <c r="AE101" s="170"/>
      <c r="AF101" s="170"/>
      <c r="AG101" s="170"/>
      <c r="AZ101" s="60"/>
      <c r="BA101" s="60"/>
    </row>
    <row r="102" spans="6:53" x14ac:dyDescent="0.2">
      <c r="F102" s="167"/>
      <c r="G102" s="167"/>
      <c r="H102" s="167"/>
      <c r="I102" s="167"/>
      <c r="AB102" s="60"/>
      <c r="AD102" s="169"/>
      <c r="AE102" s="170"/>
      <c r="AF102" s="170"/>
      <c r="AG102" s="170"/>
      <c r="AZ102" s="60"/>
      <c r="BA102" s="60"/>
    </row>
    <row r="103" spans="6:53" x14ac:dyDescent="0.2">
      <c r="F103" s="171"/>
      <c r="G103" s="171"/>
      <c r="H103" s="167"/>
      <c r="I103" s="167"/>
      <c r="AB103" s="60"/>
      <c r="AD103" s="170"/>
      <c r="AE103" s="170"/>
      <c r="AF103" s="170"/>
      <c r="AG103" s="170"/>
      <c r="AZ103" s="60"/>
      <c r="BA103" s="60"/>
    </row>
    <row r="104" spans="6:53" x14ac:dyDescent="0.2">
      <c r="F104" s="167"/>
      <c r="G104" s="167"/>
      <c r="H104" s="167"/>
      <c r="I104" s="167"/>
      <c r="AB104" s="60"/>
      <c r="AD104" s="172"/>
      <c r="AE104" s="172"/>
      <c r="AF104" s="170"/>
      <c r="AG104" s="170"/>
      <c r="AZ104" s="60"/>
      <c r="BA104" s="60"/>
    </row>
    <row r="105" spans="6:53" x14ac:dyDescent="0.2">
      <c r="F105" s="171"/>
      <c r="G105" s="171"/>
      <c r="H105" s="171"/>
      <c r="I105" s="171"/>
      <c r="AB105" s="60"/>
      <c r="AD105" s="170"/>
      <c r="AE105" s="170"/>
      <c r="AF105" s="170"/>
      <c r="AG105" s="170"/>
      <c r="AZ105" s="60"/>
      <c r="BA105" s="60"/>
    </row>
    <row r="106" spans="6:53" x14ac:dyDescent="0.25">
      <c r="F106" s="171"/>
      <c r="G106" s="171"/>
      <c r="H106" s="174"/>
      <c r="I106" s="173"/>
      <c r="AB106" s="60"/>
      <c r="AD106" s="172"/>
      <c r="AE106" s="172"/>
      <c r="AF106" s="172"/>
      <c r="AG106" s="172"/>
      <c r="AZ106" s="60"/>
      <c r="BA106" s="60"/>
    </row>
    <row r="107" spans="6:53" x14ac:dyDescent="0.25">
      <c r="F107" s="171"/>
      <c r="G107" s="171"/>
      <c r="H107" s="174"/>
      <c r="I107" s="174"/>
      <c r="J107" s="57"/>
      <c r="AB107" s="60"/>
      <c r="AD107" s="172"/>
      <c r="AE107" s="172"/>
      <c r="AF107" s="177"/>
      <c r="AG107" s="176"/>
      <c r="AZ107" s="60"/>
      <c r="BA107" s="60"/>
    </row>
    <row r="108" spans="6:53" x14ac:dyDescent="0.25">
      <c r="F108" s="171"/>
      <c r="G108" s="171"/>
      <c r="H108" s="174"/>
      <c r="I108" s="174"/>
      <c r="J108" s="57"/>
      <c r="AB108" s="60"/>
      <c r="AD108" s="172"/>
      <c r="AE108" s="172"/>
      <c r="AF108" s="177"/>
      <c r="AG108" s="177"/>
      <c r="AZ108" s="60"/>
      <c r="BA108" s="60"/>
    </row>
    <row r="109" spans="6:53" x14ac:dyDescent="0.25">
      <c r="F109" s="171"/>
      <c r="G109" s="171"/>
      <c r="H109" s="173"/>
      <c r="I109" s="174"/>
      <c r="AB109" s="60"/>
      <c r="AD109" s="172"/>
      <c r="AE109" s="172"/>
      <c r="AF109" s="176"/>
      <c r="AG109" s="177"/>
      <c r="AZ109" s="60"/>
      <c r="BA109" s="60"/>
    </row>
    <row r="110" spans="6:53" x14ac:dyDescent="0.25">
      <c r="F110" s="171"/>
      <c r="G110" s="171"/>
      <c r="H110" s="174"/>
      <c r="I110" s="174"/>
      <c r="AB110" s="60"/>
      <c r="AD110" s="172"/>
      <c r="AE110" s="172"/>
      <c r="AF110" s="177"/>
      <c r="AG110" s="176"/>
      <c r="AH110" s="57"/>
      <c r="AZ110" s="60"/>
      <c r="BA110" s="60"/>
    </row>
    <row r="111" spans="6:53" x14ac:dyDescent="0.25">
      <c r="F111" s="171"/>
      <c r="G111" s="171"/>
      <c r="H111" s="173"/>
      <c r="I111" s="173"/>
      <c r="AB111" s="60"/>
      <c r="AD111" s="172"/>
      <c r="AE111" s="172"/>
      <c r="AF111" s="176"/>
      <c r="AG111" s="177"/>
      <c r="AH111" s="57"/>
      <c r="AZ111" s="60"/>
      <c r="BA111" s="60"/>
    </row>
    <row r="112" spans="6:53" x14ac:dyDescent="0.2">
      <c r="F112" s="166"/>
      <c r="G112" s="167"/>
      <c r="H112" s="174"/>
      <c r="I112" s="167"/>
      <c r="AB112" s="60"/>
      <c r="AD112" s="172"/>
      <c r="AE112" s="172"/>
      <c r="AF112" s="177"/>
      <c r="AG112" s="177"/>
      <c r="AZ112" s="60"/>
      <c r="BA112" s="60"/>
    </row>
    <row r="113" spans="6:53" x14ac:dyDescent="0.25">
      <c r="AB113" s="60"/>
      <c r="AD113" s="172"/>
      <c r="AE113" s="172"/>
      <c r="AF113" s="177"/>
      <c r="AG113" s="176"/>
      <c r="AZ113" s="60"/>
      <c r="BA113" s="60"/>
    </row>
    <row r="114" spans="6:53" x14ac:dyDescent="0.25">
      <c r="AB114" s="60"/>
      <c r="AZ114" s="60"/>
      <c r="BA114" s="60"/>
    </row>
    <row r="115" spans="6:53" x14ac:dyDescent="0.2">
      <c r="F115" s="166"/>
      <c r="G115" s="167"/>
      <c r="H115" s="167"/>
      <c r="I115" s="167"/>
      <c r="AZ115" s="69"/>
    </row>
    <row r="116" spans="6:53" x14ac:dyDescent="0.2">
      <c r="F116" s="166"/>
      <c r="G116" s="167"/>
      <c r="H116" s="167"/>
      <c r="I116" s="167"/>
      <c r="AD116" s="169"/>
      <c r="AE116" s="170"/>
      <c r="AF116" s="170"/>
      <c r="AG116" s="170"/>
      <c r="AZ116" s="69"/>
    </row>
    <row r="117" spans="6:53" x14ac:dyDescent="0.2">
      <c r="F117" s="167"/>
      <c r="G117" s="167"/>
      <c r="H117" s="167"/>
      <c r="I117" s="167"/>
      <c r="AD117" s="169"/>
      <c r="AE117" s="170"/>
      <c r="AF117" s="170"/>
      <c r="AG117" s="170"/>
      <c r="AZ117" s="69"/>
    </row>
    <row r="118" spans="6:53" x14ac:dyDescent="0.2">
      <c r="F118" s="171"/>
      <c r="G118" s="171"/>
      <c r="H118" s="167"/>
      <c r="I118" s="167"/>
      <c r="AD118" s="170"/>
      <c r="AE118" s="170"/>
      <c r="AF118" s="170"/>
      <c r="AG118" s="170"/>
      <c r="AZ118" s="69"/>
    </row>
    <row r="119" spans="6:53" x14ac:dyDescent="0.2">
      <c r="F119" s="167"/>
      <c r="G119" s="167"/>
      <c r="H119" s="167"/>
      <c r="I119" s="167"/>
      <c r="AD119" s="172"/>
      <c r="AE119" s="172"/>
      <c r="AF119" s="170"/>
      <c r="AG119" s="170"/>
      <c r="AZ119" s="69"/>
    </row>
    <row r="120" spans="6:53" x14ac:dyDescent="0.2">
      <c r="F120" s="178"/>
      <c r="G120" s="178"/>
      <c r="H120" s="178"/>
      <c r="I120" s="178"/>
      <c r="AD120" s="170"/>
      <c r="AE120" s="170"/>
      <c r="AF120" s="170"/>
      <c r="AG120" s="170"/>
      <c r="AZ120" s="69"/>
    </row>
    <row r="121" spans="6:53" x14ac:dyDescent="0.25">
      <c r="F121" s="178"/>
      <c r="G121" s="178"/>
      <c r="H121" s="179"/>
      <c r="I121" s="180"/>
      <c r="AD121" s="181"/>
      <c r="AE121" s="181"/>
      <c r="AF121" s="181"/>
      <c r="AG121" s="181"/>
      <c r="AZ121" s="69"/>
    </row>
    <row r="122" spans="6:53" x14ac:dyDescent="0.25">
      <c r="F122" s="171"/>
      <c r="G122" s="171"/>
      <c r="H122" s="174"/>
      <c r="I122" s="174"/>
      <c r="AD122" s="181"/>
      <c r="AE122" s="181"/>
      <c r="AF122" s="182"/>
      <c r="AG122" s="183"/>
      <c r="AZ122" s="69"/>
    </row>
    <row r="123" spans="6:53" x14ac:dyDescent="0.25">
      <c r="F123" s="171"/>
      <c r="G123" s="171"/>
      <c r="H123" s="174"/>
      <c r="I123" s="174"/>
      <c r="J123" s="57"/>
      <c r="AD123" s="172"/>
      <c r="AE123" s="172"/>
      <c r="AF123" s="176"/>
      <c r="AG123" s="177"/>
      <c r="AZ123" s="69"/>
    </row>
    <row r="124" spans="6:53" x14ac:dyDescent="0.25">
      <c r="F124" s="171"/>
      <c r="G124" s="171"/>
      <c r="H124" s="173"/>
      <c r="I124" s="174"/>
      <c r="J124" s="57"/>
      <c r="AD124" s="172"/>
      <c r="AE124" s="172"/>
      <c r="AF124" s="176"/>
      <c r="AG124" s="177"/>
      <c r="AH124" s="57"/>
      <c r="AZ124" s="69"/>
    </row>
    <row r="125" spans="6:53" x14ac:dyDescent="0.25">
      <c r="F125" s="178"/>
      <c r="G125" s="178"/>
      <c r="H125" s="179"/>
      <c r="I125" s="179"/>
      <c r="AD125" s="181"/>
      <c r="AE125" s="181"/>
      <c r="AF125" s="183"/>
      <c r="AG125" s="182"/>
      <c r="AZ125" s="69"/>
    </row>
    <row r="126" spans="6:53" x14ac:dyDescent="0.25">
      <c r="F126" s="178"/>
      <c r="G126" s="178"/>
      <c r="H126" s="180"/>
      <c r="I126" s="180"/>
      <c r="AD126" s="181"/>
      <c r="AE126" s="181"/>
      <c r="AF126" s="182"/>
      <c r="AG126" s="183"/>
      <c r="AZ126" s="69"/>
    </row>
    <row r="127" spans="6:53" x14ac:dyDescent="0.25">
      <c r="AZ127" s="69"/>
    </row>
    <row r="128" spans="6:53" x14ac:dyDescent="0.25">
      <c r="AZ128" s="69"/>
    </row>
    <row r="129" spans="6:52" x14ac:dyDescent="0.2">
      <c r="F129" s="166"/>
      <c r="G129" s="167"/>
      <c r="H129" s="167"/>
      <c r="I129" s="167"/>
      <c r="AD129" s="169"/>
      <c r="AE129" s="170"/>
      <c r="AF129" s="170"/>
      <c r="AG129" s="170"/>
      <c r="AZ129" s="69"/>
    </row>
    <row r="130" spans="6:52" x14ac:dyDescent="0.2">
      <c r="F130" s="166"/>
      <c r="G130" s="167"/>
      <c r="H130" s="167"/>
      <c r="I130" s="167"/>
      <c r="AD130" s="169"/>
      <c r="AE130" s="170"/>
      <c r="AF130" s="170"/>
      <c r="AG130" s="170"/>
      <c r="AZ130" s="69"/>
    </row>
    <row r="131" spans="6:52" x14ac:dyDescent="0.2">
      <c r="F131" s="167"/>
      <c r="G131" s="167"/>
      <c r="H131" s="167"/>
      <c r="I131" s="167"/>
      <c r="AD131" s="170"/>
      <c r="AE131" s="170"/>
      <c r="AF131" s="170"/>
      <c r="AG131" s="170"/>
      <c r="AZ131" s="69"/>
    </row>
    <row r="132" spans="6:52" x14ac:dyDescent="0.2">
      <c r="F132" s="171"/>
      <c r="G132" s="171"/>
      <c r="H132" s="167"/>
      <c r="I132" s="167"/>
      <c r="AD132" s="172"/>
      <c r="AE132" s="172"/>
      <c r="AF132" s="170"/>
      <c r="AG132" s="170"/>
      <c r="AZ132" s="69"/>
    </row>
    <row r="133" spans="6:52" x14ac:dyDescent="0.2">
      <c r="F133" s="167"/>
      <c r="G133" s="167"/>
      <c r="H133" s="167"/>
      <c r="I133" s="167"/>
      <c r="AD133" s="170"/>
      <c r="AE133" s="170"/>
      <c r="AF133" s="170"/>
      <c r="AG133" s="170"/>
      <c r="AZ133" s="69"/>
    </row>
    <row r="134" spans="6:52" x14ac:dyDescent="0.25">
      <c r="F134" s="178"/>
      <c r="G134" s="178"/>
      <c r="H134" s="178"/>
      <c r="I134" s="178"/>
      <c r="AD134" s="181"/>
      <c r="AE134" s="181"/>
      <c r="AF134" s="181"/>
      <c r="AG134" s="181"/>
      <c r="AZ134" s="69"/>
    </row>
    <row r="135" spans="6:52" x14ac:dyDescent="0.25">
      <c r="F135" s="178"/>
      <c r="G135" s="178"/>
      <c r="H135" s="179"/>
      <c r="I135" s="180"/>
      <c r="AD135" s="181"/>
      <c r="AE135" s="181"/>
      <c r="AF135" s="182"/>
      <c r="AG135" s="183"/>
      <c r="AZ135" s="69"/>
    </row>
    <row r="136" spans="6:52" x14ac:dyDescent="0.25">
      <c r="F136" s="171"/>
      <c r="G136" s="171"/>
      <c r="H136" s="173"/>
      <c r="I136" s="174"/>
      <c r="AD136" s="172"/>
      <c r="AE136" s="172"/>
      <c r="AF136" s="176"/>
      <c r="AG136" s="177"/>
      <c r="AZ136" s="69"/>
    </row>
    <row r="137" spans="6:52" x14ac:dyDescent="0.25">
      <c r="F137" s="171"/>
      <c r="G137" s="171"/>
      <c r="H137" s="174"/>
      <c r="I137" s="173"/>
      <c r="J137" s="57"/>
      <c r="AD137" s="172"/>
      <c r="AE137" s="172"/>
      <c r="AF137" s="177"/>
      <c r="AG137" s="176"/>
      <c r="AH137" s="57"/>
      <c r="AZ137" s="69"/>
    </row>
    <row r="138" spans="6:52" x14ac:dyDescent="0.25">
      <c r="F138" s="178"/>
      <c r="G138" s="178"/>
      <c r="H138" s="179"/>
      <c r="I138" s="179"/>
      <c r="AD138" s="181"/>
      <c r="AE138" s="181"/>
      <c r="AF138" s="182"/>
      <c r="AG138" s="182"/>
      <c r="AZ138" s="69"/>
    </row>
    <row r="139" spans="6:52" x14ac:dyDescent="0.25">
      <c r="F139" s="178"/>
      <c r="G139" s="178"/>
      <c r="H139" s="180"/>
      <c r="I139" s="180"/>
      <c r="J139" s="57"/>
      <c r="AD139" s="181"/>
      <c r="AE139" s="181"/>
      <c r="AF139" s="182"/>
      <c r="AG139" s="183"/>
      <c r="AH139" s="57"/>
      <c r="AZ139" s="69"/>
    </row>
    <row r="140" spans="6:52" x14ac:dyDescent="0.25">
      <c r="AZ140" s="69"/>
    </row>
    <row r="141" spans="6:52" x14ac:dyDescent="0.25">
      <c r="AZ141" s="69"/>
    </row>
    <row r="142" spans="6:52" x14ac:dyDescent="0.2">
      <c r="F142" s="166"/>
      <c r="G142" s="167"/>
      <c r="H142" s="167"/>
      <c r="I142" s="167"/>
      <c r="AD142" s="169"/>
      <c r="AE142" s="170"/>
      <c r="AF142" s="170"/>
      <c r="AG142" s="170"/>
      <c r="AZ142" s="69"/>
    </row>
    <row r="143" spans="6:52" x14ac:dyDescent="0.2">
      <c r="F143" s="166"/>
      <c r="G143" s="167"/>
      <c r="H143" s="167"/>
      <c r="I143" s="167"/>
      <c r="AD143" s="169"/>
      <c r="AE143" s="170"/>
      <c r="AF143" s="170"/>
      <c r="AG143" s="170"/>
      <c r="AZ143" s="69"/>
    </row>
    <row r="144" spans="6:52" x14ac:dyDescent="0.2">
      <c r="F144" s="167"/>
      <c r="G144" s="167"/>
      <c r="H144" s="167"/>
      <c r="I144" s="167"/>
      <c r="AD144" s="170"/>
      <c r="AE144" s="170"/>
      <c r="AF144" s="170"/>
      <c r="AG144" s="170"/>
      <c r="AZ144" s="69"/>
    </row>
    <row r="145" spans="6:52" x14ac:dyDescent="0.2">
      <c r="F145" s="171"/>
      <c r="G145" s="171"/>
      <c r="H145" s="167"/>
      <c r="I145" s="167"/>
      <c r="AD145" s="172"/>
      <c r="AE145" s="172"/>
      <c r="AF145" s="170"/>
      <c r="AG145" s="170"/>
      <c r="AZ145" s="69"/>
    </row>
    <row r="146" spans="6:52" x14ac:dyDescent="0.2">
      <c r="F146" s="167"/>
      <c r="G146" s="167"/>
      <c r="H146" s="167"/>
      <c r="I146" s="167"/>
      <c r="AD146" s="170"/>
      <c r="AE146" s="170"/>
      <c r="AF146" s="170"/>
      <c r="AG146" s="170"/>
      <c r="AZ146" s="69"/>
    </row>
    <row r="147" spans="6:52" x14ac:dyDescent="0.25">
      <c r="F147" s="178"/>
      <c r="G147" s="178"/>
      <c r="H147" s="178"/>
      <c r="I147" s="178"/>
      <c r="AD147" s="181"/>
      <c r="AE147" s="181"/>
      <c r="AF147" s="181"/>
      <c r="AG147" s="181"/>
      <c r="AZ147" s="69"/>
    </row>
    <row r="148" spans="6:52" x14ac:dyDescent="0.25">
      <c r="F148" s="178"/>
      <c r="G148" s="178"/>
      <c r="H148" s="179"/>
      <c r="I148" s="180"/>
      <c r="AD148" s="181"/>
      <c r="AE148" s="181"/>
      <c r="AF148" s="182"/>
      <c r="AG148" s="183"/>
      <c r="AZ148" s="69"/>
    </row>
    <row r="149" spans="6:52" x14ac:dyDescent="0.25">
      <c r="F149" s="171"/>
      <c r="G149" s="171"/>
      <c r="H149" s="174"/>
      <c r="I149" s="174"/>
      <c r="AD149" s="172"/>
      <c r="AE149" s="172"/>
      <c r="AF149" s="177"/>
      <c r="AG149" s="177"/>
      <c r="AZ149" s="69"/>
    </row>
    <row r="150" spans="6:52" x14ac:dyDescent="0.25">
      <c r="F150" s="171"/>
      <c r="G150" s="171"/>
      <c r="H150" s="173"/>
      <c r="I150" s="174"/>
      <c r="AD150" s="172"/>
      <c r="AE150" s="172"/>
      <c r="AF150" s="176"/>
      <c r="AG150" s="177"/>
      <c r="AZ150" s="69"/>
    </row>
    <row r="151" spans="6:52" x14ac:dyDescent="0.25">
      <c r="F151" s="171"/>
      <c r="G151" s="171"/>
      <c r="H151" s="173"/>
      <c r="I151" s="174"/>
      <c r="AD151" s="172"/>
      <c r="AE151" s="172"/>
      <c r="AF151" s="177"/>
      <c r="AG151" s="176"/>
      <c r="AZ151" s="69"/>
    </row>
    <row r="152" spans="6:52" x14ac:dyDescent="0.25">
      <c r="F152" s="171"/>
      <c r="G152" s="171"/>
      <c r="H152" s="174"/>
      <c r="I152" s="173"/>
      <c r="AD152" s="181"/>
      <c r="AE152" s="181"/>
      <c r="AF152" s="182"/>
      <c r="AG152" s="182"/>
      <c r="AZ152" s="69"/>
    </row>
    <row r="153" spans="6:52" x14ac:dyDescent="0.25">
      <c r="F153" s="178"/>
      <c r="G153" s="178"/>
      <c r="H153" s="179"/>
      <c r="I153" s="179"/>
      <c r="AD153" s="181"/>
      <c r="AE153" s="181"/>
      <c r="AF153" s="182"/>
      <c r="AG153" s="183"/>
      <c r="AH153" s="57"/>
      <c r="AZ153" s="69"/>
    </row>
    <row r="154" spans="6:52" x14ac:dyDescent="0.25">
      <c r="F154" s="178"/>
      <c r="G154" s="178"/>
      <c r="H154" s="179"/>
      <c r="I154" s="180"/>
      <c r="J154" s="57"/>
      <c r="AZ154" s="69"/>
    </row>
    <row r="155" spans="6:52" x14ac:dyDescent="0.25">
      <c r="AZ155" s="69"/>
    </row>
    <row r="156" spans="6:52" x14ac:dyDescent="0.2">
      <c r="AD156" s="169"/>
      <c r="AE156" s="170"/>
      <c r="AF156" s="170"/>
      <c r="AG156" s="170"/>
      <c r="AZ156" s="69"/>
    </row>
    <row r="157" spans="6:52" ht="12.75" x14ac:dyDescent="0.2">
      <c r="F157" s="184"/>
      <c r="G157" s="185"/>
      <c r="H157" s="185"/>
      <c r="I157" s="185"/>
      <c r="AD157" s="169"/>
      <c r="AE157" s="170"/>
      <c r="AF157" s="170"/>
      <c r="AG157" s="170"/>
      <c r="AZ157" s="69"/>
    </row>
    <row r="158" spans="6:52" ht="15.75" x14ac:dyDescent="0.25">
      <c r="F158" s="186"/>
      <c r="G158" s="185"/>
      <c r="H158" s="185"/>
      <c r="I158" s="185"/>
      <c r="AD158" s="170"/>
      <c r="AE158" s="170"/>
      <c r="AF158" s="170"/>
      <c r="AG158" s="170"/>
      <c r="AZ158" s="69"/>
    </row>
    <row r="159" spans="6:52" x14ac:dyDescent="0.2">
      <c r="F159" s="185"/>
      <c r="G159" s="185"/>
      <c r="H159" s="185"/>
      <c r="I159" s="185"/>
      <c r="AD159" s="172"/>
      <c r="AE159" s="172"/>
      <c r="AF159" s="170"/>
      <c r="AG159" s="170"/>
      <c r="AZ159" s="69"/>
    </row>
    <row r="160" spans="6:52" x14ac:dyDescent="0.2">
      <c r="F160" s="187"/>
      <c r="G160" s="187"/>
      <c r="H160" s="185"/>
      <c r="I160" s="185"/>
      <c r="AD160" s="170"/>
      <c r="AE160" s="170"/>
      <c r="AF160" s="170"/>
      <c r="AG160" s="170"/>
      <c r="AZ160" s="69"/>
    </row>
    <row r="161" spans="6:52" x14ac:dyDescent="0.2">
      <c r="F161" s="185"/>
      <c r="G161" s="185"/>
      <c r="H161" s="185"/>
      <c r="I161" s="185"/>
      <c r="AD161" s="181"/>
      <c r="AE161" s="181"/>
      <c r="AF161" s="181"/>
      <c r="AG161" s="181"/>
      <c r="AZ161" s="69"/>
    </row>
    <row r="162" spans="6:52" ht="12" x14ac:dyDescent="0.25">
      <c r="F162" s="188"/>
      <c r="G162" s="188"/>
      <c r="H162" s="188"/>
      <c r="I162" s="188"/>
      <c r="AD162" s="181"/>
      <c r="AE162" s="181"/>
      <c r="AF162" s="182"/>
      <c r="AG162" s="183"/>
      <c r="AZ162" s="69"/>
    </row>
    <row r="163" spans="6:52" ht="12" x14ac:dyDescent="0.25">
      <c r="F163" s="188"/>
      <c r="G163" s="188"/>
      <c r="H163" s="189"/>
      <c r="I163" s="190"/>
      <c r="AD163" s="172"/>
      <c r="AE163" s="172"/>
      <c r="AF163" s="177"/>
      <c r="AG163" s="177"/>
      <c r="AZ163" s="69"/>
    </row>
    <row r="164" spans="6:52" ht="12" x14ac:dyDescent="0.25">
      <c r="F164" s="191"/>
      <c r="G164" s="191"/>
      <c r="H164" s="192"/>
      <c r="I164" s="192"/>
      <c r="AD164" s="172"/>
      <c r="AE164" s="172"/>
      <c r="AF164" s="176"/>
      <c r="AG164" s="193"/>
      <c r="AZ164" s="69"/>
    </row>
    <row r="165" spans="6:52" ht="12" x14ac:dyDescent="0.25">
      <c r="F165" s="191"/>
      <c r="G165" s="191"/>
      <c r="H165" s="194"/>
      <c r="I165" s="192"/>
      <c r="AD165" s="172"/>
      <c r="AE165" s="172"/>
      <c r="AF165" s="176"/>
      <c r="AG165" s="177"/>
      <c r="AZ165" s="69"/>
    </row>
    <row r="166" spans="6:52" ht="12" x14ac:dyDescent="0.25">
      <c r="F166" s="191"/>
      <c r="G166" s="191"/>
      <c r="H166" s="192"/>
      <c r="I166" s="194"/>
      <c r="AD166" s="172"/>
      <c r="AE166" s="172"/>
      <c r="AF166" s="177"/>
      <c r="AG166" s="177"/>
      <c r="AZ166" s="69"/>
    </row>
    <row r="167" spans="6:52" ht="12" x14ac:dyDescent="0.25">
      <c r="F167" s="188"/>
      <c r="G167" s="188"/>
      <c r="H167" s="189"/>
      <c r="I167" s="189"/>
      <c r="AD167" s="181"/>
      <c r="AE167" s="181"/>
      <c r="AF167" s="182"/>
      <c r="AG167" s="182"/>
      <c r="AZ167" s="69"/>
    </row>
    <row r="168" spans="6:52" ht="12" x14ac:dyDescent="0.25">
      <c r="F168" s="188"/>
      <c r="G168" s="188"/>
      <c r="H168" s="189"/>
      <c r="I168" s="190"/>
      <c r="AD168" s="181"/>
      <c r="AE168" s="181"/>
      <c r="AF168" s="182"/>
      <c r="AG168" s="183"/>
      <c r="AH168" s="57"/>
      <c r="AZ168" s="69"/>
    </row>
    <row r="169" spans="6:52" x14ac:dyDescent="0.25">
      <c r="F169" s="181"/>
      <c r="G169" s="181"/>
      <c r="H169" s="195"/>
      <c r="I169" s="196"/>
      <c r="J169" s="57"/>
      <c r="AZ169" s="69"/>
    </row>
    <row r="170" spans="6:52" x14ac:dyDescent="0.25">
      <c r="AZ170" s="69"/>
    </row>
    <row r="171" spans="6:52" x14ac:dyDescent="0.2">
      <c r="AD171" s="169"/>
      <c r="AE171" s="170"/>
      <c r="AF171" s="170"/>
      <c r="AG171" s="170"/>
      <c r="AZ171" s="69"/>
    </row>
    <row r="172" spans="6:52" x14ac:dyDescent="0.2">
      <c r="F172" s="169"/>
      <c r="G172" s="170"/>
      <c r="H172" s="170"/>
      <c r="I172" s="170"/>
      <c r="AD172" s="169"/>
      <c r="AE172" s="170"/>
      <c r="AF172" s="170"/>
      <c r="AG172" s="170"/>
      <c r="AZ172" s="69"/>
    </row>
    <row r="173" spans="6:52" x14ac:dyDescent="0.2">
      <c r="F173" s="169"/>
      <c r="G173" s="170"/>
      <c r="H173" s="170"/>
      <c r="I173" s="170"/>
      <c r="AD173" s="170"/>
      <c r="AE173" s="170"/>
      <c r="AF173" s="170"/>
      <c r="AG173" s="170"/>
      <c r="AZ173" s="69"/>
    </row>
    <row r="174" spans="6:52" x14ac:dyDescent="0.2">
      <c r="F174" s="170"/>
      <c r="G174" s="170"/>
      <c r="H174" s="170"/>
      <c r="I174" s="170"/>
      <c r="AD174" s="172"/>
      <c r="AE174" s="172"/>
      <c r="AF174" s="170"/>
      <c r="AG174" s="170"/>
      <c r="AZ174" s="69"/>
    </row>
    <row r="175" spans="6:52" x14ac:dyDescent="0.2">
      <c r="F175" s="172"/>
      <c r="G175" s="172"/>
      <c r="H175" s="170"/>
      <c r="I175" s="170"/>
      <c r="AD175" s="170"/>
      <c r="AE175" s="170"/>
      <c r="AF175" s="170"/>
      <c r="AG175" s="170"/>
      <c r="AZ175" s="69"/>
    </row>
    <row r="176" spans="6:52" x14ac:dyDescent="0.2">
      <c r="F176" s="170"/>
      <c r="G176" s="170"/>
      <c r="H176" s="170"/>
      <c r="I176" s="170"/>
      <c r="AD176" s="181"/>
      <c r="AE176" s="181"/>
      <c r="AF176" s="181"/>
      <c r="AG176" s="181"/>
      <c r="AH176" s="57"/>
      <c r="AZ176" s="69"/>
    </row>
    <row r="177" spans="6:52" x14ac:dyDescent="0.25">
      <c r="F177" s="181"/>
      <c r="G177" s="181"/>
      <c r="H177" s="181"/>
      <c r="I177" s="181"/>
      <c r="J177" s="57"/>
      <c r="AZ177" s="69"/>
    </row>
    <row r="178" spans="6:52" x14ac:dyDescent="0.25">
      <c r="AZ178" s="69"/>
    </row>
    <row r="179" spans="6:52" x14ac:dyDescent="0.2">
      <c r="AD179" s="169"/>
      <c r="AE179" s="170"/>
      <c r="AF179" s="170"/>
      <c r="AG179" s="170"/>
      <c r="AZ179" s="69"/>
    </row>
    <row r="180" spans="6:52" x14ac:dyDescent="0.2">
      <c r="F180" s="169"/>
      <c r="G180" s="170"/>
      <c r="H180" s="170"/>
      <c r="I180" s="170"/>
      <c r="AD180" s="169"/>
      <c r="AE180" s="170"/>
      <c r="AF180" s="170"/>
      <c r="AG180" s="170"/>
      <c r="AZ180" s="69"/>
    </row>
    <row r="181" spans="6:52" x14ac:dyDescent="0.2">
      <c r="F181" s="169"/>
      <c r="G181" s="170"/>
      <c r="H181" s="170"/>
      <c r="I181" s="170"/>
      <c r="AD181" s="170"/>
      <c r="AE181" s="170"/>
      <c r="AF181" s="170"/>
      <c r="AG181" s="170"/>
      <c r="AZ181" s="69"/>
    </row>
    <row r="182" spans="6:52" x14ac:dyDescent="0.2">
      <c r="F182" s="170"/>
      <c r="G182" s="170"/>
      <c r="H182" s="170"/>
      <c r="I182" s="170"/>
      <c r="AD182" s="172"/>
      <c r="AE182" s="172"/>
      <c r="AF182" s="170"/>
      <c r="AG182" s="170"/>
      <c r="AZ182" s="69"/>
    </row>
    <row r="183" spans="6:52" x14ac:dyDescent="0.2">
      <c r="F183" s="172"/>
      <c r="G183" s="172"/>
      <c r="H183" s="170"/>
      <c r="I183" s="170"/>
      <c r="AD183" s="170"/>
      <c r="AE183" s="170"/>
      <c r="AF183" s="170"/>
      <c r="AG183" s="170"/>
      <c r="AZ183" s="69"/>
    </row>
    <row r="184" spans="6:52" x14ac:dyDescent="0.2">
      <c r="F184" s="170"/>
      <c r="G184" s="170"/>
      <c r="H184" s="170"/>
      <c r="I184" s="170"/>
      <c r="AD184" s="181"/>
      <c r="AE184" s="181"/>
      <c r="AF184" s="181"/>
      <c r="AG184" s="181"/>
      <c r="AH184" s="57"/>
      <c r="AZ184" s="69"/>
    </row>
    <row r="185" spans="6:52" x14ac:dyDescent="0.25">
      <c r="F185" s="181"/>
      <c r="G185" s="181"/>
      <c r="H185" s="181"/>
      <c r="I185" s="181"/>
      <c r="J185" s="57"/>
      <c r="AZ185" s="69"/>
    </row>
    <row r="186" spans="6:52" x14ac:dyDescent="0.25">
      <c r="AZ186" s="69"/>
    </row>
    <row r="187" spans="6:52" x14ac:dyDescent="0.2">
      <c r="AD187" s="169"/>
      <c r="AE187" s="170"/>
      <c r="AF187" s="170"/>
      <c r="AG187" s="170"/>
      <c r="AZ187" s="69"/>
    </row>
    <row r="188" spans="6:52" ht="12.75" x14ac:dyDescent="0.2">
      <c r="F188" s="197"/>
      <c r="G188" s="167"/>
      <c r="H188" s="167"/>
      <c r="I188" s="167"/>
      <c r="J188" s="168"/>
      <c r="AD188" s="169"/>
      <c r="AE188" s="170"/>
      <c r="AF188" s="170"/>
      <c r="AG188" s="170"/>
      <c r="AZ188" s="69"/>
    </row>
    <row r="189" spans="6:52" ht="15.75" x14ac:dyDescent="0.25">
      <c r="F189" s="198"/>
      <c r="G189" s="167"/>
      <c r="H189" s="167"/>
      <c r="I189" s="167"/>
      <c r="J189" s="168"/>
      <c r="AD189" s="170"/>
      <c r="AE189" s="170"/>
      <c r="AF189" s="170"/>
      <c r="AG189" s="170"/>
      <c r="AZ189" s="69"/>
    </row>
    <row r="190" spans="6:52" x14ac:dyDescent="0.2">
      <c r="F190" s="167"/>
      <c r="G190" s="167"/>
      <c r="H190" s="167"/>
      <c r="I190" s="167"/>
      <c r="J190" s="168"/>
      <c r="AD190" s="172"/>
      <c r="AE190" s="172"/>
      <c r="AF190" s="170"/>
      <c r="AG190" s="170"/>
      <c r="AZ190" s="69"/>
    </row>
    <row r="191" spans="6:52" x14ac:dyDescent="0.2">
      <c r="F191" s="171"/>
      <c r="G191" s="171"/>
      <c r="H191" s="167"/>
      <c r="I191" s="167"/>
      <c r="J191" s="168"/>
      <c r="AD191" s="170"/>
      <c r="AE191" s="170"/>
      <c r="AF191" s="170"/>
      <c r="AG191" s="170"/>
      <c r="AZ191" s="69"/>
    </row>
    <row r="192" spans="6:52" x14ac:dyDescent="0.2">
      <c r="F192" s="167"/>
      <c r="G192" s="167"/>
      <c r="H192" s="167"/>
      <c r="I192" s="167"/>
      <c r="J192" s="168"/>
      <c r="AD192" s="181"/>
      <c r="AE192" s="181"/>
      <c r="AF192" s="181"/>
      <c r="AG192" s="181"/>
      <c r="AZ192" s="69"/>
    </row>
    <row r="193" spans="6:52" ht="12" x14ac:dyDescent="0.25">
      <c r="F193" s="199"/>
      <c r="G193" s="199"/>
      <c r="H193" s="199"/>
      <c r="I193" s="199"/>
      <c r="J193" s="168"/>
      <c r="AD193" s="181"/>
      <c r="AE193" s="181"/>
      <c r="AF193" s="182"/>
      <c r="AG193" s="183"/>
      <c r="AZ193" s="69"/>
    </row>
    <row r="194" spans="6:52" ht="12" x14ac:dyDescent="0.25">
      <c r="F194" s="199"/>
      <c r="G194" s="199"/>
      <c r="H194" s="200"/>
      <c r="I194" s="201"/>
      <c r="J194" s="168"/>
      <c r="AD194" s="172"/>
      <c r="AE194" s="172"/>
      <c r="AF194" s="177"/>
      <c r="AG194" s="177"/>
      <c r="AZ194" s="69"/>
    </row>
    <row r="195" spans="6:52" ht="12" x14ac:dyDescent="0.25">
      <c r="F195" s="202"/>
      <c r="G195" s="202"/>
      <c r="H195" s="203"/>
      <c r="I195" s="203"/>
      <c r="J195" s="168"/>
      <c r="AD195" s="172"/>
      <c r="AE195" s="172"/>
      <c r="AF195" s="176"/>
      <c r="AG195" s="177"/>
      <c r="AZ195" s="69"/>
    </row>
    <row r="196" spans="6:52" ht="12" x14ac:dyDescent="0.25">
      <c r="F196" s="202"/>
      <c r="G196" s="202"/>
      <c r="H196" s="204"/>
      <c r="I196" s="203"/>
      <c r="J196" s="168"/>
      <c r="AD196" s="172"/>
      <c r="AE196" s="172"/>
      <c r="AF196" s="176"/>
      <c r="AG196" s="177"/>
      <c r="AZ196" s="69"/>
    </row>
    <row r="197" spans="6:52" ht="12" x14ac:dyDescent="0.25">
      <c r="F197" s="202"/>
      <c r="G197" s="202"/>
      <c r="H197" s="205"/>
      <c r="I197" s="203"/>
      <c r="J197" s="168"/>
      <c r="AD197" s="172"/>
      <c r="AE197" s="172"/>
      <c r="AF197" s="177"/>
      <c r="AG197" s="176"/>
      <c r="AZ197" s="69"/>
    </row>
    <row r="198" spans="6:52" ht="12" x14ac:dyDescent="0.25">
      <c r="F198" s="202"/>
      <c r="G198" s="202"/>
      <c r="H198" s="204"/>
      <c r="I198" s="203"/>
      <c r="J198" s="168"/>
      <c r="AD198" s="172"/>
      <c r="AE198" s="172"/>
      <c r="AF198" s="177"/>
      <c r="AG198" s="176"/>
      <c r="AZ198" s="69"/>
    </row>
    <row r="199" spans="6:52" ht="12" x14ac:dyDescent="0.25">
      <c r="F199" s="202"/>
      <c r="G199" s="202"/>
      <c r="H199" s="203"/>
      <c r="I199" s="203"/>
      <c r="J199" s="168"/>
      <c r="AD199" s="172"/>
      <c r="AE199" s="172"/>
      <c r="AF199" s="176"/>
      <c r="AG199" s="177"/>
      <c r="AZ199" s="69"/>
    </row>
    <row r="200" spans="6:52" ht="12" x14ac:dyDescent="0.25">
      <c r="F200" s="202"/>
      <c r="G200" s="202"/>
      <c r="H200" s="203"/>
      <c r="I200" s="204"/>
      <c r="J200" s="168"/>
      <c r="AD200" s="181"/>
      <c r="AE200" s="181"/>
      <c r="AF200" s="182"/>
      <c r="AG200" s="182"/>
      <c r="AZ200" s="69"/>
    </row>
    <row r="201" spans="6:52" ht="12" x14ac:dyDescent="0.25">
      <c r="F201" s="202"/>
      <c r="G201" s="202"/>
      <c r="H201" s="204"/>
      <c r="I201" s="203"/>
      <c r="J201" s="168"/>
      <c r="AD201" s="181"/>
      <c r="AE201" s="181"/>
      <c r="AF201" s="182"/>
      <c r="AG201" s="183"/>
      <c r="AH201" s="57"/>
      <c r="AZ201" s="69"/>
    </row>
    <row r="202" spans="6:52" ht="12" x14ac:dyDescent="0.25">
      <c r="F202" s="202"/>
      <c r="G202" s="202"/>
      <c r="H202" s="204"/>
      <c r="I202" s="205"/>
      <c r="J202" s="168"/>
      <c r="AZ202" s="69"/>
    </row>
    <row r="203" spans="6:52" ht="12" x14ac:dyDescent="0.25">
      <c r="F203" s="199"/>
      <c r="G203" s="199"/>
      <c r="H203" s="200"/>
      <c r="I203" s="200"/>
      <c r="J203" s="168"/>
      <c r="AZ203" s="69"/>
    </row>
    <row r="204" spans="6:52" ht="12" x14ac:dyDescent="0.2">
      <c r="F204" s="199"/>
      <c r="G204" s="199"/>
      <c r="H204" s="200"/>
      <c r="I204" s="201"/>
      <c r="J204" s="168"/>
      <c r="AD204" s="169"/>
      <c r="AE204" s="170"/>
      <c r="AF204" s="170"/>
      <c r="AG204" s="170"/>
      <c r="AZ204" s="69"/>
    </row>
    <row r="205" spans="6:52" x14ac:dyDescent="0.2">
      <c r="F205" s="171"/>
      <c r="G205" s="206"/>
      <c r="H205" s="207"/>
      <c r="I205" s="208"/>
      <c r="J205" s="168"/>
      <c r="AD205" s="169"/>
      <c r="AE205" s="170"/>
      <c r="AF205" s="170"/>
      <c r="AG205" s="170"/>
      <c r="AZ205" s="69"/>
    </row>
    <row r="206" spans="6:52" x14ac:dyDescent="0.2">
      <c r="F206" s="178"/>
      <c r="G206" s="209"/>
      <c r="H206" s="210"/>
      <c r="I206" s="210"/>
      <c r="J206" s="168"/>
      <c r="AD206" s="170"/>
      <c r="AE206" s="170"/>
      <c r="AF206" s="170"/>
      <c r="AG206" s="170"/>
      <c r="AZ206" s="69"/>
    </row>
    <row r="207" spans="6:52" x14ac:dyDescent="0.2">
      <c r="F207" s="178"/>
      <c r="G207" s="209"/>
      <c r="H207" s="210"/>
      <c r="I207" s="211"/>
      <c r="J207" s="175"/>
      <c r="AD207" s="172"/>
      <c r="AE207" s="172"/>
      <c r="AF207" s="170"/>
      <c r="AG207" s="170"/>
      <c r="AZ207" s="69"/>
    </row>
    <row r="208" spans="6:52" x14ac:dyDescent="0.2">
      <c r="AD208" s="170"/>
      <c r="AE208" s="170"/>
      <c r="AF208" s="170"/>
      <c r="AG208" s="170"/>
      <c r="AZ208" s="69"/>
    </row>
    <row r="209" spans="6:52" x14ac:dyDescent="0.25">
      <c r="AD209" s="181"/>
      <c r="AE209" s="181"/>
      <c r="AF209" s="181"/>
      <c r="AG209" s="181"/>
      <c r="AZ209" s="69"/>
    </row>
    <row r="210" spans="6:52" x14ac:dyDescent="0.2">
      <c r="F210" s="166"/>
      <c r="G210" s="167"/>
      <c r="H210" s="167"/>
      <c r="I210" s="167"/>
      <c r="AD210" s="181"/>
      <c r="AE210" s="181"/>
      <c r="AF210" s="182"/>
      <c r="AG210" s="183"/>
      <c r="AZ210" s="69"/>
    </row>
    <row r="211" spans="6:52" x14ac:dyDescent="0.2">
      <c r="F211" s="166"/>
      <c r="G211" s="167"/>
      <c r="H211" s="167"/>
      <c r="I211" s="167"/>
      <c r="AD211" s="172"/>
      <c r="AE211" s="172"/>
      <c r="AF211" s="177"/>
      <c r="AG211" s="177"/>
      <c r="AZ211" s="69"/>
    </row>
    <row r="212" spans="6:52" x14ac:dyDescent="0.2">
      <c r="F212" s="167"/>
      <c r="G212" s="167"/>
      <c r="H212" s="167"/>
      <c r="I212" s="167"/>
      <c r="AD212" s="172"/>
      <c r="AE212" s="172"/>
      <c r="AF212" s="177"/>
      <c r="AG212" s="177"/>
      <c r="AZ212" s="69"/>
    </row>
    <row r="213" spans="6:52" x14ac:dyDescent="0.2">
      <c r="F213" s="171"/>
      <c r="G213" s="171"/>
      <c r="H213" s="167"/>
      <c r="I213" s="167"/>
      <c r="AD213" s="172"/>
      <c r="AE213" s="172"/>
      <c r="AF213" s="177"/>
      <c r="AG213" s="176"/>
      <c r="AZ213" s="69"/>
    </row>
    <row r="214" spans="6:52" x14ac:dyDescent="0.2">
      <c r="F214" s="167"/>
      <c r="G214" s="167"/>
      <c r="H214" s="167"/>
      <c r="I214" s="167"/>
      <c r="AD214" s="172"/>
      <c r="AE214" s="172"/>
      <c r="AF214" s="176"/>
      <c r="AG214" s="177"/>
      <c r="AZ214" s="69"/>
    </row>
    <row r="215" spans="6:52" x14ac:dyDescent="0.25">
      <c r="F215" s="178"/>
      <c r="G215" s="178"/>
      <c r="H215" s="178"/>
      <c r="I215" s="178"/>
      <c r="AD215" s="181"/>
      <c r="AE215" s="181"/>
      <c r="AF215" s="182"/>
      <c r="AG215" s="182"/>
      <c r="AZ215" s="69"/>
    </row>
    <row r="216" spans="6:52" x14ac:dyDescent="0.25">
      <c r="F216" s="178"/>
      <c r="G216" s="178"/>
      <c r="H216" s="179"/>
      <c r="I216" s="180"/>
      <c r="AD216" s="181"/>
      <c r="AE216" s="181"/>
      <c r="AF216" s="182"/>
      <c r="AG216" s="183"/>
      <c r="AH216" s="57"/>
      <c r="AZ216" s="69"/>
    </row>
    <row r="217" spans="6:52" x14ac:dyDescent="0.25">
      <c r="F217" s="171"/>
      <c r="G217" s="171"/>
      <c r="H217" s="174"/>
      <c r="I217" s="174"/>
      <c r="AZ217" s="69"/>
    </row>
    <row r="218" spans="6:52" x14ac:dyDescent="0.25">
      <c r="F218" s="171"/>
      <c r="G218" s="171"/>
      <c r="H218" s="174"/>
      <c r="I218" s="174"/>
      <c r="AZ218" s="69"/>
    </row>
    <row r="219" spans="6:52" x14ac:dyDescent="0.2">
      <c r="F219" s="171"/>
      <c r="G219" s="171"/>
      <c r="H219" s="174"/>
      <c r="I219" s="173"/>
      <c r="AD219" s="169"/>
      <c r="AE219" s="170"/>
      <c r="AF219" s="170"/>
      <c r="AG219" s="170"/>
      <c r="AZ219" s="69"/>
    </row>
    <row r="220" spans="6:52" x14ac:dyDescent="0.2">
      <c r="F220" s="171"/>
      <c r="G220" s="171"/>
      <c r="H220" s="173"/>
      <c r="I220" s="174"/>
      <c r="AD220" s="169"/>
      <c r="AE220" s="170"/>
      <c r="AF220" s="170"/>
      <c r="AG220" s="170"/>
      <c r="AZ220" s="69"/>
    </row>
    <row r="221" spans="6:52" x14ac:dyDescent="0.2">
      <c r="F221" s="178"/>
      <c r="G221" s="178"/>
      <c r="H221" s="179"/>
      <c r="I221" s="179"/>
      <c r="AD221" s="170"/>
      <c r="AE221" s="170"/>
      <c r="AF221" s="170"/>
      <c r="AG221" s="170"/>
      <c r="AZ221" s="69"/>
    </row>
    <row r="222" spans="6:52" x14ac:dyDescent="0.2">
      <c r="F222" s="178"/>
      <c r="G222" s="178"/>
      <c r="H222" s="179"/>
      <c r="I222" s="180"/>
      <c r="J222" s="57"/>
      <c r="AD222" s="172"/>
      <c r="AE222" s="172"/>
      <c r="AF222" s="170"/>
      <c r="AG222" s="170"/>
      <c r="AZ222" s="69"/>
    </row>
    <row r="223" spans="6:52" x14ac:dyDescent="0.2">
      <c r="AD223" s="170"/>
      <c r="AE223" s="170"/>
      <c r="AF223" s="170"/>
      <c r="AG223" s="170"/>
      <c r="AZ223" s="69"/>
    </row>
    <row r="224" spans="6:52" x14ac:dyDescent="0.25">
      <c r="AD224" s="181"/>
      <c r="AE224" s="181"/>
      <c r="AF224" s="181"/>
      <c r="AG224" s="181"/>
      <c r="AZ224" s="69"/>
    </row>
    <row r="225" spans="6:52" x14ac:dyDescent="0.2">
      <c r="F225" s="166"/>
      <c r="G225" s="167"/>
      <c r="H225" s="167"/>
      <c r="I225" s="167"/>
      <c r="AD225" s="181"/>
      <c r="AE225" s="181"/>
      <c r="AF225" s="183"/>
      <c r="AG225" s="182"/>
      <c r="AZ225" s="69"/>
    </row>
    <row r="226" spans="6:52" x14ac:dyDescent="0.2">
      <c r="F226" s="166"/>
      <c r="G226" s="167"/>
      <c r="H226" s="167"/>
      <c r="I226" s="167"/>
      <c r="AD226" s="172"/>
      <c r="AE226" s="172"/>
      <c r="AF226" s="177"/>
      <c r="AG226" s="176"/>
      <c r="AZ226" s="69"/>
    </row>
    <row r="227" spans="6:52" x14ac:dyDescent="0.2">
      <c r="F227" s="167"/>
      <c r="G227" s="167"/>
      <c r="H227" s="167"/>
      <c r="I227" s="167"/>
      <c r="AD227" s="172"/>
      <c r="AE227" s="172"/>
      <c r="AF227" s="176"/>
      <c r="AG227" s="177"/>
      <c r="AZ227" s="69"/>
    </row>
    <row r="228" spans="6:52" x14ac:dyDescent="0.2">
      <c r="F228" s="171"/>
      <c r="G228" s="171"/>
      <c r="H228" s="167"/>
      <c r="I228" s="167"/>
      <c r="AD228" s="172"/>
      <c r="AE228" s="172"/>
      <c r="AF228" s="176"/>
      <c r="AG228" s="177"/>
      <c r="AZ228" s="69"/>
    </row>
    <row r="229" spans="6:52" x14ac:dyDescent="0.2">
      <c r="F229" s="167"/>
      <c r="G229" s="167"/>
      <c r="H229" s="167"/>
      <c r="I229" s="167"/>
      <c r="AD229" s="181"/>
      <c r="AE229" s="181"/>
      <c r="AF229" s="182"/>
      <c r="AG229" s="182"/>
      <c r="AZ229" s="69"/>
    </row>
    <row r="230" spans="6:52" x14ac:dyDescent="0.25">
      <c r="F230" s="178"/>
      <c r="G230" s="178"/>
      <c r="H230" s="178"/>
      <c r="I230" s="178"/>
      <c r="AD230" s="181"/>
      <c r="AE230" s="181"/>
      <c r="AF230" s="183"/>
      <c r="AG230" s="182"/>
      <c r="AH230" s="56"/>
      <c r="AZ230" s="69"/>
    </row>
    <row r="231" spans="6:52" x14ac:dyDescent="0.25">
      <c r="F231" s="178"/>
      <c r="G231" s="178"/>
      <c r="H231" s="180"/>
      <c r="I231" s="179"/>
      <c r="AZ231" s="69"/>
    </row>
    <row r="232" spans="6:52" x14ac:dyDescent="0.25">
      <c r="F232" s="171"/>
      <c r="G232" s="171"/>
      <c r="H232" s="174"/>
      <c r="I232" s="173"/>
      <c r="AZ232" s="69"/>
    </row>
    <row r="233" spans="6:52" x14ac:dyDescent="0.2">
      <c r="F233" s="171"/>
      <c r="G233" s="171"/>
      <c r="H233" s="174"/>
      <c r="I233" s="173"/>
      <c r="AD233" s="169"/>
      <c r="AE233" s="170"/>
      <c r="AF233" s="170"/>
      <c r="AG233" s="170"/>
      <c r="AZ233" s="69"/>
    </row>
    <row r="234" spans="6:52" x14ac:dyDescent="0.2">
      <c r="F234" s="171"/>
      <c r="G234" s="171"/>
      <c r="H234" s="173"/>
      <c r="I234" s="174"/>
      <c r="J234" s="212"/>
      <c r="AD234" s="169"/>
      <c r="AE234" s="170"/>
      <c r="AF234" s="170"/>
      <c r="AG234" s="170"/>
      <c r="AZ234" s="69"/>
    </row>
    <row r="235" spans="6:52" x14ac:dyDescent="0.2">
      <c r="F235" s="171"/>
      <c r="G235" s="171"/>
      <c r="H235" s="173"/>
      <c r="I235" s="213"/>
      <c r="AD235" s="170"/>
      <c r="AE235" s="170"/>
      <c r="AF235" s="170"/>
      <c r="AG235" s="170"/>
      <c r="AZ235" s="69"/>
    </row>
    <row r="236" spans="6:52" x14ac:dyDescent="0.2">
      <c r="F236" s="178"/>
      <c r="G236" s="178"/>
      <c r="H236" s="179"/>
      <c r="I236" s="179"/>
      <c r="AD236" s="172"/>
      <c r="AE236" s="172"/>
      <c r="AF236" s="170"/>
      <c r="AG236" s="170"/>
      <c r="AZ236" s="69"/>
    </row>
    <row r="237" spans="6:52" x14ac:dyDescent="0.2">
      <c r="F237" s="178"/>
      <c r="G237" s="178"/>
      <c r="H237" s="180"/>
      <c r="I237" s="179"/>
      <c r="J237" s="57"/>
      <c r="AD237" s="170"/>
      <c r="AE237" s="170"/>
      <c r="AF237" s="170"/>
      <c r="AG237" s="170"/>
      <c r="AZ237" s="69"/>
    </row>
    <row r="238" spans="6:52" x14ac:dyDescent="0.25">
      <c r="AD238" s="181"/>
      <c r="AE238" s="181"/>
      <c r="AF238" s="181"/>
      <c r="AG238" s="181"/>
      <c r="AZ238" s="69"/>
    </row>
    <row r="239" spans="6:52" x14ac:dyDescent="0.2">
      <c r="F239" s="166"/>
      <c r="G239" s="167"/>
      <c r="H239" s="167"/>
      <c r="I239" s="167"/>
      <c r="AD239" s="181"/>
      <c r="AE239" s="181"/>
      <c r="AF239" s="183"/>
      <c r="AG239" s="182"/>
      <c r="AZ239" s="69"/>
    </row>
    <row r="240" spans="6:52" x14ac:dyDescent="0.2">
      <c r="F240" s="166"/>
      <c r="G240" s="167"/>
      <c r="H240" s="167"/>
      <c r="I240" s="167"/>
      <c r="AD240" s="172"/>
      <c r="AE240" s="172"/>
      <c r="AF240" s="177"/>
      <c r="AG240" s="177"/>
      <c r="AH240" s="56"/>
      <c r="AZ240" s="69"/>
    </row>
    <row r="241" spans="6:52" x14ac:dyDescent="0.2">
      <c r="F241" s="167"/>
      <c r="G241" s="167"/>
      <c r="H241" s="167"/>
      <c r="I241" s="167"/>
      <c r="AD241" s="172"/>
      <c r="AE241" s="172"/>
      <c r="AF241" s="177"/>
      <c r="AG241" s="176"/>
      <c r="AH241" s="57"/>
      <c r="AZ241" s="69"/>
    </row>
    <row r="242" spans="6:52" x14ac:dyDescent="0.2">
      <c r="F242" s="171"/>
      <c r="G242" s="171"/>
      <c r="H242" s="167"/>
      <c r="I242" s="167"/>
      <c r="AD242" s="172"/>
      <c r="AE242" s="172"/>
      <c r="AF242" s="177"/>
      <c r="AG242" s="176"/>
      <c r="AZ242" s="69"/>
    </row>
    <row r="243" spans="6:52" x14ac:dyDescent="0.2">
      <c r="F243" s="167"/>
      <c r="G243" s="167"/>
      <c r="H243" s="167"/>
      <c r="I243" s="167"/>
      <c r="AD243" s="172"/>
      <c r="AE243" s="172"/>
      <c r="AF243" s="177"/>
      <c r="AG243" s="177"/>
      <c r="AZ243" s="69"/>
    </row>
    <row r="244" spans="6:52" x14ac:dyDescent="0.25">
      <c r="F244" s="178"/>
      <c r="G244" s="178"/>
      <c r="H244" s="178"/>
      <c r="I244" s="178"/>
      <c r="AD244" s="172"/>
      <c r="AE244" s="172"/>
      <c r="AF244" s="177"/>
      <c r="AG244" s="177"/>
      <c r="AH244" s="57"/>
      <c r="AZ244" s="69"/>
    </row>
    <row r="245" spans="6:52" x14ac:dyDescent="0.25">
      <c r="F245" s="178"/>
      <c r="G245" s="178"/>
      <c r="H245" s="180"/>
      <c r="I245" s="179"/>
      <c r="AD245" s="181"/>
      <c r="AE245" s="181"/>
      <c r="AF245" s="182"/>
      <c r="AG245" s="182"/>
      <c r="AZ245" s="69"/>
    </row>
    <row r="246" spans="6:52" x14ac:dyDescent="0.25">
      <c r="F246" s="171"/>
      <c r="G246" s="171"/>
      <c r="H246" s="174"/>
      <c r="I246" s="174"/>
      <c r="J246" s="57"/>
      <c r="AD246" s="181"/>
      <c r="AE246" s="181"/>
      <c r="AF246" s="183"/>
      <c r="AG246" s="182"/>
      <c r="AH246" s="212"/>
      <c r="AZ246" s="69"/>
    </row>
    <row r="247" spans="6:52" x14ac:dyDescent="0.25">
      <c r="F247" s="171"/>
      <c r="G247" s="171"/>
      <c r="H247" s="174"/>
      <c r="I247" s="173"/>
      <c r="J247" s="57"/>
      <c r="AZ247" s="69"/>
    </row>
    <row r="248" spans="6:52" x14ac:dyDescent="0.25">
      <c r="F248" s="171"/>
      <c r="G248" s="171"/>
      <c r="H248" s="174"/>
      <c r="I248" s="173"/>
      <c r="J248" s="57"/>
      <c r="AZ248" s="69"/>
    </row>
    <row r="249" spans="6:52" x14ac:dyDescent="0.2">
      <c r="F249" s="171"/>
      <c r="G249" s="171"/>
      <c r="H249" s="174"/>
      <c r="I249" s="173"/>
      <c r="J249" s="57"/>
      <c r="AD249" s="169"/>
      <c r="AE249" s="170"/>
      <c r="AF249" s="170"/>
      <c r="AG249" s="170"/>
      <c r="AZ249" s="69"/>
    </row>
    <row r="250" spans="6:52" x14ac:dyDescent="0.2">
      <c r="F250" s="171"/>
      <c r="G250" s="171"/>
      <c r="H250" s="174"/>
      <c r="I250" s="174"/>
      <c r="J250" s="57"/>
      <c r="AD250" s="169"/>
      <c r="AE250" s="170"/>
      <c r="AF250" s="170"/>
      <c r="AG250" s="170"/>
      <c r="AZ250" s="69"/>
    </row>
    <row r="251" spans="6:52" x14ac:dyDescent="0.2">
      <c r="F251" s="171"/>
      <c r="G251" s="171"/>
      <c r="H251" s="174"/>
      <c r="I251" s="174"/>
      <c r="J251" s="57"/>
      <c r="AD251" s="170"/>
      <c r="AE251" s="170"/>
      <c r="AF251" s="170"/>
      <c r="AG251" s="170"/>
      <c r="AZ251" s="69"/>
    </row>
    <row r="252" spans="6:52" x14ac:dyDescent="0.2">
      <c r="F252" s="178"/>
      <c r="G252" s="178"/>
      <c r="H252" s="179"/>
      <c r="I252" s="179"/>
      <c r="J252" s="212"/>
      <c r="AD252" s="172"/>
      <c r="AE252" s="172"/>
      <c r="AF252" s="170"/>
      <c r="AG252" s="170"/>
      <c r="AZ252" s="69"/>
    </row>
    <row r="253" spans="6:52" x14ac:dyDescent="0.2">
      <c r="F253" s="178"/>
      <c r="G253" s="178"/>
      <c r="H253" s="180"/>
      <c r="I253" s="179"/>
      <c r="AD253" s="170"/>
      <c r="AE253" s="170"/>
      <c r="AF253" s="170"/>
      <c r="AG253" s="170"/>
      <c r="AZ253" s="69"/>
    </row>
    <row r="254" spans="6:52" x14ac:dyDescent="0.25">
      <c r="AD254" s="181"/>
      <c r="AE254" s="181"/>
      <c r="AF254" s="181"/>
      <c r="AG254" s="181"/>
      <c r="AZ254" s="69"/>
    </row>
    <row r="255" spans="6:52" x14ac:dyDescent="0.2">
      <c r="F255" s="166"/>
      <c r="G255" s="167"/>
      <c r="H255" s="167"/>
      <c r="I255" s="167"/>
      <c r="AD255" s="181"/>
      <c r="AE255" s="181"/>
      <c r="AF255" s="183"/>
      <c r="AG255" s="183"/>
      <c r="AZ255" s="69"/>
    </row>
    <row r="256" spans="6:52" x14ac:dyDescent="0.2">
      <c r="F256" s="166"/>
      <c r="G256" s="167"/>
      <c r="H256" s="167"/>
      <c r="I256" s="167"/>
      <c r="AD256" s="172"/>
      <c r="AE256" s="172"/>
      <c r="AF256" s="177"/>
      <c r="AG256" s="176"/>
      <c r="AH256" s="57"/>
      <c r="AZ256" s="69"/>
    </row>
    <row r="257" spans="6:52" x14ac:dyDescent="0.2">
      <c r="F257" s="167"/>
      <c r="G257" s="167"/>
      <c r="H257" s="167"/>
      <c r="I257" s="167"/>
      <c r="AD257" s="172"/>
      <c r="AE257" s="172"/>
      <c r="AF257" s="176"/>
      <c r="AG257" s="177"/>
      <c r="AZ257" s="69"/>
    </row>
    <row r="258" spans="6:52" x14ac:dyDescent="0.2">
      <c r="F258" s="171"/>
      <c r="G258" s="171"/>
      <c r="H258" s="167"/>
      <c r="I258" s="167"/>
      <c r="AD258" s="181"/>
      <c r="AE258" s="181"/>
      <c r="AF258" s="182"/>
      <c r="AG258" s="182"/>
      <c r="AZ258" s="69"/>
    </row>
    <row r="259" spans="6:52" x14ac:dyDescent="0.2">
      <c r="F259" s="185"/>
      <c r="G259" s="185"/>
      <c r="H259" s="185"/>
      <c r="I259" s="185"/>
      <c r="AD259" s="181"/>
      <c r="AE259" s="181"/>
      <c r="AF259" s="183"/>
      <c r="AG259" s="182"/>
      <c r="AZ259" s="69"/>
    </row>
    <row r="260" spans="6:52" ht="12" x14ac:dyDescent="0.25">
      <c r="F260" s="199"/>
      <c r="G260" s="199"/>
      <c r="H260" s="199"/>
      <c r="I260" s="199"/>
      <c r="AZ260" s="69"/>
    </row>
    <row r="261" spans="6:52" ht="12" x14ac:dyDescent="0.25">
      <c r="F261" s="199"/>
      <c r="G261" s="199"/>
      <c r="H261" s="201"/>
      <c r="I261" s="201"/>
      <c r="AZ261" s="69"/>
    </row>
    <row r="262" spans="6:52" ht="12" x14ac:dyDescent="0.2">
      <c r="F262" s="202"/>
      <c r="G262" s="202"/>
      <c r="H262" s="203"/>
      <c r="I262" s="204"/>
      <c r="J262" s="57"/>
      <c r="AD262" s="169"/>
      <c r="AE262" s="170"/>
      <c r="AF262" s="170"/>
      <c r="AG262" s="170"/>
      <c r="AZ262" s="69"/>
    </row>
    <row r="263" spans="6:52" ht="12" x14ac:dyDescent="0.2">
      <c r="F263" s="202"/>
      <c r="G263" s="202"/>
      <c r="H263" s="204"/>
      <c r="I263" s="203"/>
      <c r="AD263" s="169"/>
      <c r="AE263" s="170"/>
      <c r="AF263" s="170"/>
      <c r="AG263" s="170"/>
      <c r="AZ263" s="69"/>
    </row>
    <row r="264" spans="6:52" ht="12" x14ac:dyDescent="0.2">
      <c r="F264" s="199"/>
      <c r="G264" s="199"/>
      <c r="H264" s="200"/>
      <c r="I264" s="200"/>
      <c r="AD264" s="170"/>
      <c r="AE264" s="170"/>
      <c r="AF264" s="170"/>
      <c r="AG264" s="170"/>
      <c r="AZ264" s="69"/>
    </row>
    <row r="265" spans="6:52" ht="12" x14ac:dyDescent="0.2">
      <c r="F265" s="199"/>
      <c r="G265" s="199"/>
      <c r="H265" s="201"/>
      <c r="I265" s="200"/>
      <c r="AD265" s="172"/>
      <c r="AE265" s="172"/>
      <c r="AF265" s="170"/>
      <c r="AG265" s="170"/>
      <c r="AZ265" s="69"/>
    </row>
    <row r="266" spans="6:52" x14ac:dyDescent="0.2">
      <c r="AD266" s="170"/>
      <c r="AE266" s="170"/>
      <c r="AF266" s="170"/>
      <c r="AG266" s="170"/>
      <c r="AZ266" s="69"/>
    </row>
    <row r="267" spans="6:52" x14ac:dyDescent="0.25">
      <c r="AD267" s="181"/>
      <c r="AE267" s="181"/>
      <c r="AF267" s="181"/>
      <c r="AG267" s="181"/>
      <c r="AZ267" s="69"/>
    </row>
    <row r="268" spans="6:52" x14ac:dyDescent="0.2">
      <c r="F268" s="169"/>
      <c r="G268" s="170"/>
      <c r="H268" s="170"/>
      <c r="I268" s="170"/>
      <c r="AD268" s="181"/>
      <c r="AE268" s="181"/>
      <c r="AF268" s="183"/>
      <c r="AG268" s="182"/>
      <c r="AZ268" s="69"/>
    </row>
    <row r="269" spans="6:52" x14ac:dyDescent="0.2">
      <c r="F269" s="166"/>
      <c r="G269" s="167"/>
      <c r="H269" s="167"/>
      <c r="I269" s="167"/>
      <c r="J269" s="168"/>
      <c r="AD269" s="172"/>
      <c r="AE269" s="172"/>
      <c r="AF269" s="177"/>
      <c r="AG269" s="176"/>
      <c r="AZ269" s="69"/>
    </row>
    <row r="270" spans="6:52" x14ac:dyDescent="0.2">
      <c r="F270" s="166"/>
      <c r="G270" s="167"/>
      <c r="H270" s="167"/>
      <c r="I270" s="167"/>
      <c r="J270" s="168"/>
      <c r="AD270" s="172"/>
      <c r="AE270" s="172"/>
      <c r="AF270" s="177"/>
      <c r="AG270" s="176"/>
      <c r="AZ270" s="69"/>
    </row>
    <row r="271" spans="6:52" x14ac:dyDescent="0.2">
      <c r="F271" s="167"/>
      <c r="G271" s="167"/>
      <c r="H271" s="167"/>
      <c r="I271" s="167"/>
      <c r="J271" s="168"/>
      <c r="AD271" s="172"/>
      <c r="AE271" s="172"/>
      <c r="AF271" s="176"/>
      <c r="AG271" s="177"/>
      <c r="AZ271" s="69"/>
    </row>
    <row r="272" spans="6:52" x14ac:dyDescent="0.2">
      <c r="F272" s="171"/>
      <c r="G272" s="171"/>
      <c r="H272" s="167"/>
      <c r="I272" s="167"/>
      <c r="J272" s="168"/>
      <c r="AD272" s="172"/>
      <c r="AE272" s="172"/>
      <c r="AF272" s="176"/>
      <c r="AG272" s="177"/>
      <c r="AH272" s="57"/>
      <c r="AZ272" s="69"/>
    </row>
    <row r="273" spans="6:52" x14ac:dyDescent="0.2">
      <c r="F273" s="167"/>
      <c r="G273" s="167"/>
      <c r="H273" s="167"/>
      <c r="I273" s="167"/>
      <c r="J273" s="168"/>
      <c r="AD273" s="181"/>
      <c r="AE273" s="181"/>
      <c r="AF273" s="182"/>
      <c r="AG273" s="182"/>
      <c r="AZ273" s="69"/>
    </row>
    <row r="274" spans="6:52" x14ac:dyDescent="0.25">
      <c r="F274" s="178"/>
      <c r="G274" s="178"/>
      <c r="H274" s="178"/>
      <c r="I274" s="178"/>
      <c r="J274" s="168"/>
      <c r="AD274" s="181"/>
      <c r="AE274" s="181"/>
      <c r="AF274" s="183"/>
      <c r="AG274" s="182"/>
      <c r="AH274" s="57"/>
      <c r="AZ274" s="69"/>
    </row>
    <row r="275" spans="6:52" x14ac:dyDescent="0.25">
      <c r="F275" s="178"/>
      <c r="G275" s="178"/>
      <c r="H275" s="180"/>
      <c r="I275" s="179"/>
      <c r="J275" s="168"/>
      <c r="AZ275" s="69"/>
    </row>
    <row r="276" spans="6:52" x14ac:dyDescent="0.25">
      <c r="F276" s="171"/>
      <c r="G276" s="171"/>
      <c r="H276" s="174"/>
      <c r="I276" s="173"/>
      <c r="J276" s="168"/>
      <c r="AZ276" s="69"/>
    </row>
    <row r="277" spans="6:52" x14ac:dyDescent="0.2">
      <c r="F277" s="171"/>
      <c r="G277" s="171"/>
      <c r="H277" s="174"/>
      <c r="I277" s="173"/>
      <c r="J277" s="168"/>
      <c r="AD277" s="169"/>
      <c r="AE277" s="170"/>
      <c r="AF277" s="170"/>
      <c r="AG277" s="170"/>
      <c r="AZ277" s="69"/>
    </row>
    <row r="278" spans="6:52" x14ac:dyDescent="0.2">
      <c r="F278" s="171"/>
      <c r="G278" s="171"/>
      <c r="H278" s="173"/>
      <c r="I278" s="213"/>
      <c r="J278" s="168"/>
      <c r="AD278" s="169"/>
      <c r="AE278" s="170"/>
      <c r="AF278" s="170"/>
      <c r="AG278" s="170"/>
      <c r="AZ278" s="69"/>
    </row>
    <row r="279" spans="6:52" x14ac:dyDescent="0.2">
      <c r="F279" s="171"/>
      <c r="G279" s="171"/>
      <c r="H279" s="173"/>
      <c r="I279" s="174"/>
      <c r="J279" s="175"/>
      <c r="AD279" s="170"/>
      <c r="AE279" s="170"/>
      <c r="AF279" s="170"/>
      <c r="AG279" s="170"/>
      <c r="AZ279" s="69"/>
    </row>
    <row r="280" spans="6:52" x14ac:dyDescent="0.2">
      <c r="F280" s="178"/>
      <c r="G280" s="178"/>
      <c r="H280" s="179"/>
      <c r="I280" s="179"/>
      <c r="J280" s="168"/>
      <c r="AD280" s="172"/>
      <c r="AE280" s="172"/>
      <c r="AF280" s="170"/>
      <c r="AG280" s="170"/>
      <c r="AZ280" s="69"/>
    </row>
    <row r="281" spans="6:52" x14ac:dyDescent="0.2">
      <c r="F281" s="178"/>
      <c r="G281" s="178"/>
      <c r="H281" s="180"/>
      <c r="I281" s="179"/>
      <c r="J281" s="175"/>
      <c r="AD281" s="170"/>
      <c r="AE281" s="170"/>
      <c r="AF281" s="170"/>
      <c r="AG281" s="170"/>
      <c r="AZ281" s="69"/>
    </row>
    <row r="282" spans="6:52" x14ac:dyDescent="0.25">
      <c r="AD282" s="181"/>
      <c r="AE282" s="181"/>
      <c r="AF282" s="181"/>
      <c r="AG282" s="181"/>
      <c r="AZ282" s="69"/>
    </row>
    <row r="283" spans="6:52" x14ac:dyDescent="0.25">
      <c r="AD283" s="181"/>
      <c r="AE283" s="181"/>
      <c r="AF283" s="183"/>
      <c r="AG283" s="182"/>
      <c r="AZ283" s="69"/>
    </row>
    <row r="284" spans="6:52" x14ac:dyDescent="0.2">
      <c r="F284" s="169"/>
      <c r="G284" s="170"/>
      <c r="H284" s="170"/>
      <c r="I284" s="170"/>
      <c r="AD284" s="172"/>
      <c r="AE284" s="172"/>
      <c r="AF284" s="177"/>
      <c r="AG284" s="176"/>
      <c r="AZ284" s="69"/>
    </row>
    <row r="285" spans="6:52" x14ac:dyDescent="0.2">
      <c r="F285" s="166"/>
      <c r="G285" s="167"/>
      <c r="H285" s="167"/>
      <c r="I285" s="167"/>
      <c r="AD285" s="172"/>
      <c r="AE285" s="172"/>
      <c r="AF285" s="177"/>
      <c r="AG285" s="176"/>
      <c r="AZ285" s="69"/>
    </row>
    <row r="286" spans="6:52" x14ac:dyDescent="0.2">
      <c r="F286" s="166"/>
      <c r="G286" s="167"/>
      <c r="H286" s="167"/>
      <c r="I286" s="167"/>
      <c r="AD286" s="172"/>
      <c r="AE286" s="172"/>
      <c r="AF286" s="176"/>
      <c r="AG286" s="193"/>
      <c r="AZ286" s="69"/>
    </row>
    <row r="287" spans="6:52" x14ac:dyDescent="0.2">
      <c r="F287" s="167"/>
      <c r="G287" s="167"/>
      <c r="H287" s="167"/>
      <c r="I287" s="167"/>
      <c r="AD287" s="172"/>
      <c r="AE287" s="172"/>
      <c r="AF287" s="176"/>
      <c r="AG287" s="177"/>
      <c r="AZ287" s="69"/>
    </row>
    <row r="288" spans="6:52" x14ac:dyDescent="0.2">
      <c r="F288" s="171"/>
      <c r="G288" s="171"/>
      <c r="H288" s="167"/>
      <c r="I288" s="167"/>
      <c r="AD288" s="181"/>
      <c r="AE288" s="181"/>
      <c r="AF288" s="182"/>
      <c r="AG288" s="182"/>
      <c r="AZ288" s="69"/>
    </row>
    <row r="289" spans="6:52" x14ac:dyDescent="0.2">
      <c r="F289" s="167"/>
      <c r="G289" s="167"/>
      <c r="H289" s="167"/>
      <c r="I289" s="167"/>
      <c r="AD289" s="181"/>
      <c r="AE289" s="181"/>
      <c r="AF289" s="183"/>
      <c r="AG289" s="182"/>
      <c r="AH289" s="57"/>
      <c r="AZ289" s="69"/>
    </row>
    <row r="290" spans="6:52" x14ac:dyDescent="0.25">
      <c r="F290" s="178"/>
      <c r="G290" s="178"/>
      <c r="H290" s="178"/>
      <c r="I290" s="178"/>
      <c r="AZ290" s="69"/>
    </row>
    <row r="291" spans="6:52" x14ac:dyDescent="0.25">
      <c r="F291" s="178"/>
      <c r="G291" s="178"/>
      <c r="H291" s="180"/>
      <c r="I291" s="179"/>
      <c r="AZ291" s="69"/>
    </row>
    <row r="292" spans="6:52" x14ac:dyDescent="0.2">
      <c r="F292" s="171"/>
      <c r="G292" s="171"/>
      <c r="H292" s="174"/>
      <c r="I292" s="173"/>
      <c r="AD292" s="169"/>
      <c r="AE292" s="170"/>
      <c r="AF292" s="170"/>
      <c r="AG292" s="170"/>
      <c r="AZ292" s="69"/>
    </row>
    <row r="293" spans="6:52" x14ac:dyDescent="0.2">
      <c r="F293" s="171"/>
      <c r="G293" s="171"/>
      <c r="H293" s="174"/>
      <c r="I293" s="173"/>
      <c r="AD293" s="169"/>
      <c r="AE293" s="170"/>
      <c r="AF293" s="170"/>
      <c r="AG293" s="170"/>
      <c r="AZ293" s="69"/>
    </row>
    <row r="294" spans="6:52" x14ac:dyDescent="0.2">
      <c r="F294" s="171"/>
      <c r="G294" s="171"/>
      <c r="H294" s="173"/>
      <c r="I294" s="174"/>
      <c r="AD294" s="170"/>
      <c r="AE294" s="170"/>
      <c r="AF294" s="170"/>
      <c r="AG294" s="170"/>
      <c r="AZ294" s="69"/>
    </row>
    <row r="295" spans="6:52" x14ac:dyDescent="0.2">
      <c r="F295" s="171"/>
      <c r="G295" s="171"/>
      <c r="H295" s="173"/>
      <c r="I295" s="174"/>
      <c r="AD295" s="172"/>
      <c r="AE295" s="172"/>
      <c r="AF295" s="170"/>
      <c r="AG295" s="170"/>
      <c r="AZ295" s="69"/>
    </row>
    <row r="296" spans="6:52" x14ac:dyDescent="0.2">
      <c r="F296" s="178"/>
      <c r="G296" s="178"/>
      <c r="H296" s="179"/>
      <c r="I296" s="179"/>
      <c r="AD296" s="170"/>
      <c r="AE296" s="170"/>
      <c r="AF296" s="170"/>
      <c r="AG296" s="170"/>
      <c r="AZ296" s="69"/>
    </row>
    <row r="297" spans="6:52" x14ac:dyDescent="0.25">
      <c r="F297" s="178"/>
      <c r="G297" s="178"/>
      <c r="H297" s="180"/>
      <c r="I297" s="179"/>
      <c r="J297" s="57"/>
      <c r="AD297" s="181"/>
      <c r="AE297" s="181"/>
      <c r="AF297" s="181"/>
      <c r="AG297" s="181"/>
      <c r="AZ297" s="69"/>
    </row>
    <row r="298" spans="6:52" x14ac:dyDescent="0.25">
      <c r="AD298" s="181"/>
      <c r="AE298" s="181"/>
      <c r="AF298" s="183"/>
      <c r="AG298" s="182"/>
      <c r="AZ298" s="69"/>
    </row>
    <row r="299" spans="6:52" x14ac:dyDescent="0.25">
      <c r="AD299" s="172"/>
      <c r="AE299" s="172"/>
      <c r="AF299" s="177"/>
      <c r="AG299" s="176"/>
      <c r="AZ299" s="69"/>
    </row>
    <row r="300" spans="6:52" x14ac:dyDescent="0.2">
      <c r="F300" s="166"/>
      <c r="G300" s="167"/>
      <c r="H300" s="167"/>
      <c r="I300" s="167"/>
      <c r="AD300" s="172"/>
      <c r="AE300" s="172"/>
      <c r="AF300" s="176"/>
      <c r="AG300" s="177"/>
      <c r="AZ300" s="69"/>
    </row>
    <row r="301" spans="6:52" x14ac:dyDescent="0.2">
      <c r="F301" s="166"/>
      <c r="G301" s="167"/>
      <c r="H301" s="167"/>
      <c r="I301" s="167"/>
      <c r="AD301" s="181"/>
      <c r="AE301" s="181"/>
      <c r="AF301" s="182"/>
      <c r="AG301" s="182"/>
      <c r="AZ301" s="69"/>
    </row>
    <row r="302" spans="6:52" x14ac:dyDescent="0.2">
      <c r="F302" s="167"/>
      <c r="G302" s="167"/>
      <c r="H302" s="167"/>
      <c r="I302" s="167"/>
      <c r="AD302" s="181"/>
      <c r="AE302" s="181"/>
      <c r="AF302" s="183"/>
      <c r="AG302" s="182"/>
      <c r="AH302" s="57"/>
      <c r="AZ302" s="69"/>
    </row>
    <row r="303" spans="6:52" x14ac:dyDescent="0.2">
      <c r="F303" s="171"/>
      <c r="G303" s="171"/>
      <c r="H303" s="167"/>
      <c r="I303" s="167"/>
      <c r="AD303" s="181"/>
      <c r="AE303" s="181"/>
      <c r="AF303" s="183"/>
      <c r="AG303" s="182"/>
      <c r="AZ303" s="69"/>
    </row>
    <row r="304" spans="6:52" x14ac:dyDescent="0.2">
      <c r="F304" s="167"/>
      <c r="G304" s="167"/>
      <c r="H304" s="167"/>
      <c r="I304" s="167"/>
      <c r="AD304" s="181"/>
      <c r="AE304" s="181"/>
      <c r="AF304" s="183"/>
      <c r="AG304" s="182"/>
      <c r="AZ304" s="69"/>
    </row>
    <row r="305" spans="6:52" x14ac:dyDescent="0.2">
      <c r="F305" s="178"/>
      <c r="G305" s="178"/>
      <c r="H305" s="178"/>
      <c r="I305" s="178"/>
      <c r="AD305" s="169"/>
      <c r="AE305" s="170"/>
      <c r="AF305" s="170"/>
      <c r="AG305" s="170"/>
      <c r="AZ305" s="69"/>
    </row>
    <row r="306" spans="6:52" x14ac:dyDescent="0.2">
      <c r="F306" s="178"/>
      <c r="G306" s="178"/>
      <c r="H306" s="180"/>
      <c r="I306" s="179"/>
      <c r="AD306" s="169"/>
      <c r="AE306" s="170"/>
      <c r="AF306" s="170"/>
      <c r="AG306" s="170"/>
      <c r="AZ306" s="69"/>
    </row>
    <row r="307" spans="6:52" x14ac:dyDescent="0.2">
      <c r="F307" s="171"/>
      <c r="G307" s="171"/>
      <c r="H307" s="174"/>
      <c r="I307" s="173"/>
      <c r="AD307" s="170"/>
      <c r="AE307" s="170"/>
      <c r="AF307" s="170"/>
      <c r="AG307" s="170"/>
      <c r="AZ307" s="69"/>
    </row>
    <row r="308" spans="6:52" x14ac:dyDescent="0.2">
      <c r="F308" s="171"/>
      <c r="G308" s="171"/>
      <c r="H308" s="173"/>
      <c r="I308" s="174"/>
      <c r="AD308" s="172"/>
      <c r="AE308" s="172"/>
      <c r="AF308" s="170"/>
      <c r="AG308" s="170"/>
      <c r="AZ308" s="69"/>
    </row>
    <row r="309" spans="6:52" x14ac:dyDescent="0.2">
      <c r="F309" s="178"/>
      <c r="G309" s="178"/>
      <c r="H309" s="179"/>
      <c r="I309" s="179"/>
      <c r="AD309" s="170"/>
      <c r="AE309" s="170"/>
      <c r="AF309" s="170"/>
      <c r="AG309" s="170"/>
      <c r="AZ309" s="69"/>
    </row>
    <row r="310" spans="6:52" x14ac:dyDescent="0.25">
      <c r="F310" s="178"/>
      <c r="G310" s="178"/>
      <c r="H310" s="180"/>
      <c r="I310" s="179"/>
      <c r="J310" s="57"/>
      <c r="AD310" s="181"/>
      <c r="AE310" s="181"/>
      <c r="AF310" s="181"/>
      <c r="AG310" s="181"/>
      <c r="AZ310" s="69"/>
    </row>
    <row r="311" spans="6:52" x14ac:dyDescent="0.25">
      <c r="F311" s="181"/>
      <c r="G311" s="181"/>
      <c r="H311" s="183"/>
      <c r="I311" s="182"/>
      <c r="AD311" s="181"/>
      <c r="AE311" s="181"/>
      <c r="AF311" s="183"/>
      <c r="AG311" s="182"/>
      <c r="AZ311" s="69"/>
    </row>
    <row r="312" spans="6:52" x14ac:dyDescent="0.25">
      <c r="F312" s="181"/>
      <c r="G312" s="181"/>
      <c r="H312" s="183"/>
      <c r="I312" s="182"/>
      <c r="AD312" s="172"/>
      <c r="AE312" s="172"/>
      <c r="AF312" s="177"/>
      <c r="AG312" s="176"/>
      <c r="AZ312" s="69"/>
    </row>
    <row r="313" spans="6:52" x14ac:dyDescent="0.2">
      <c r="F313" s="169"/>
      <c r="G313" s="170"/>
      <c r="H313" s="170"/>
      <c r="I313" s="170"/>
      <c r="AD313" s="172"/>
      <c r="AE313" s="172"/>
      <c r="AF313" s="176"/>
      <c r="AG313" s="177"/>
      <c r="AZ313" s="69"/>
    </row>
    <row r="314" spans="6:52" x14ac:dyDescent="0.2">
      <c r="F314" s="166"/>
      <c r="G314" s="167"/>
      <c r="H314" s="167"/>
      <c r="I314" s="167"/>
      <c r="AD314" s="172"/>
      <c r="AE314" s="172"/>
      <c r="AF314" s="176"/>
      <c r="AG314" s="177"/>
      <c r="AZ314" s="69"/>
    </row>
    <row r="315" spans="6:52" x14ac:dyDescent="0.2">
      <c r="F315" s="166"/>
      <c r="G315" s="167"/>
      <c r="H315" s="167"/>
      <c r="I315" s="167"/>
      <c r="AD315" s="172"/>
      <c r="AE315" s="172"/>
      <c r="AF315" s="176"/>
      <c r="AG315" s="177"/>
      <c r="AZ315" s="69"/>
    </row>
    <row r="316" spans="6:52" x14ac:dyDescent="0.2">
      <c r="F316" s="167"/>
      <c r="G316" s="167"/>
      <c r="H316" s="167"/>
      <c r="I316" s="167"/>
      <c r="AD316" s="181"/>
      <c r="AE316" s="181"/>
      <c r="AF316" s="182"/>
      <c r="AG316" s="182"/>
      <c r="AZ316" s="69"/>
    </row>
    <row r="317" spans="6:52" x14ac:dyDescent="0.2">
      <c r="F317" s="171"/>
      <c r="G317" s="171"/>
      <c r="H317" s="167"/>
      <c r="I317" s="167"/>
      <c r="AD317" s="181"/>
      <c r="AE317" s="181"/>
      <c r="AF317" s="183"/>
      <c r="AG317" s="182"/>
      <c r="AH317" s="57"/>
      <c r="AZ317" s="69"/>
    </row>
    <row r="318" spans="6:52" x14ac:dyDescent="0.2">
      <c r="F318" s="167"/>
      <c r="G318" s="167"/>
      <c r="H318" s="167"/>
      <c r="I318" s="167"/>
      <c r="AD318" s="181"/>
      <c r="AE318" s="181"/>
      <c r="AF318" s="183"/>
      <c r="AG318" s="182"/>
      <c r="AZ318" s="69"/>
    </row>
    <row r="319" spans="6:52" x14ac:dyDescent="0.25">
      <c r="F319" s="178"/>
      <c r="G319" s="178"/>
      <c r="H319" s="178"/>
      <c r="I319" s="178"/>
      <c r="AD319" s="181"/>
      <c r="AE319" s="181"/>
      <c r="AF319" s="183"/>
      <c r="AG319" s="182"/>
      <c r="AZ319" s="69"/>
    </row>
    <row r="320" spans="6:52" x14ac:dyDescent="0.2">
      <c r="F320" s="178"/>
      <c r="G320" s="178"/>
      <c r="H320" s="180"/>
      <c r="I320" s="179"/>
      <c r="AD320" s="169"/>
      <c r="AE320" s="170"/>
      <c r="AF320" s="170"/>
      <c r="AG320" s="170"/>
      <c r="AZ320" s="69"/>
    </row>
    <row r="321" spans="6:52" x14ac:dyDescent="0.2">
      <c r="F321" s="171"/>
      <c r="G321" s="171"/>
      <c r="H321" s="174"/>
      <c r="I321" s="173"/>
      <c r="AD321" s="169"/>
      <c r="AE321" s="170"/>
      <c r="AF321" s="170"/>
      <c r="AG321" s="170"/>
      <c r="AZ321" s="69"/>
    </row>
    <row r="322" spans="6:52" x14ac:dyDescent="0.2">
      <c r="F322" s="171"/>
      <c r="G322" s="171"/>
      <c r="H322" s="174"/>
      <c r="I322" s="173"/>
      <c r="AD322" s="170"/>
      <c r="AE322" s="170"/>
      <c r="AF322" s="170"/>
      <c r="AG322" s="170"/>
      <c r="AZ322" s="69"/>
    </row>
    <row r="323" spans="6:52" x14ac:dyDescent="0.2">
      <c r="F323" s="171"/>
      <c r="G323" s="171"/>
      <c r="H323" s="173"/>
      <c r="I323" s="174"/>
      <c r="AD323" s="172"/>
      <c r="AE323" s="172"/>
      <c r="AF323" s="170"/>
      <c r="AG323" s="170"/>
      <c r="AZ323" s="69"/>
    </row>
    <row r="324" spans="6:52" x14ac:dyDescent="0.2">
      <c r="F324" s="171"/>
      <c r="G324" s="171"/>
      <c r="H324" s="173"/>
      <c r="I324" s="174"/>
      <c r="AD324" s="170"/>
      <c r="AE324" s="170"/>
      <c r="AF324" s="170"/>
      <c r="AG324" s="170"/>
      <c r="AZ324" s="69"/>
    </row>
    <row r="325" spans="6:52" x14ac:dyDescent="0.25">
      <c r="F325" s="171"/>
      <c r="G325" s="171"/>
      <c r="H325" s="173"/>
      <c r="I325" s="174"/>
      <c r="AD325" s="181"/>
      <c r="AE325" s="181"/>
      <c r="AF325" s="181"/>
      <c r="AG325" s="181"/>
      <c r="AH325" s="57"/>
      <c r="AZ325" s="69"/>
    </row>
    <row r="326" spans="6:52" x14ac:dyDescent="0.25">
      <c r="F326" s="178"/>
      <c r="G326" s="178"/>
      <c r="H326" s="179"/>
      <c r="I326" s="179"/>
      <c r="AD326" s="181"/>
      <c r="AE326" s="181"/>
      <c r="AF326" s="183"/>
      <c r="AG326" s="182"/>
      <c r="AZ326" s="69"/>
    </row>
    <row r="327" spans="6:52" x14ac:dyDescent="0.25">
      <c r="F327" s="178"/>
      <c r="G327" s="178"/>
      <c r="H327" s="180"/>
      <c r="I327" s="179"/>
      <c r="J327" s="57"/>
      <c r="AD327" s="181"/>
      <c r="AE327" s="181"/>
      <c r="AF327" s="183"/>
      <c r="AG327" s="182"/>
      <c r="AZ327" s="69"/>
    </row>
    <row r="328" spans="6:52" x14ac:dyDescent="0.2">
      <c r="F328" s="181"/>
      <c r="G328" s="181"/>
      <c r="H328" s="183"/>
      <c r="I328" s="182"/>
      <c r="AD328" s="169"/>
      <c r="AE328" s="170"/>
      <c r="AF328" s="170"/>
      <c r="AG328" s="170"/>
      <c r="AZ328" s="69"/>
    </row>
    <row r="329" spans="6:52" x14ac:dyDescent="0.2">
      <c r="F329" s="181"/>
      <c r="G329" s="181"/>
      <c r="H329" s="183"/>
      <c r="I329" s="182"/>
      <c r="AD329" s="169"/>
      <c r="AE329" s="170"/>
      <c r="AF329" s="170"/>
      <c r="AG329" s="170"/>
      <c r="AZ329" s="69"/>
    </row>
    <row r="330" spans="6:52" x14ac:dyDescent="0.2">
      <c r="F330" s="169"/>
      <c r="G330" s="170"/>
      <c r="H330" s="170"/>
      <c r="I330" s="170"/>
      <c r="AD330" s="170"/>
      <c r="AE330" s="170"/>
      <c r="AF330" s="170"/>
      <c r="AG330" s="170"/>
      <c r="AZ330" s="69"/>
    </row>
    <row r="331" spans="6:52" x14ac:dyDescent="0.2">
      <c r="F331" s="169"/>
      <c r="G331" s="170"/>
      <c r="H331" s="170"/>
      <c r="I331" s="170"/>
      <c r="AD331" s="172"/>
      <c r="AE331" s="172"/>
      <c r="AF331" s="170"/>
      <c r="AG331" s="170"/>
      <c r="AZ331" s="69"/>
    </row>
    <row r="332" spans="6:52" x14ac:dyDescent="0.2">
      <c r="F332" s="170"/>
      <c r="G332" s="170"/>
      <c r="H332" s="170"/>
      <c r="I332" s="170"/>
      <c r="AD332" s="170"/>
      <c r="AE332" s="170"/>
      <c r="AF332" s="170"/>
      <c r="AG332" s="170"/>
      <c r="AZ332" s="69"/>
    </row>
    <row r="333" spans="6:52" x14ac:dyDescent="0.2">
      <c r="F333" s="172"/>
      <c r="G333" s="172"/>
      <c r="H333" s="170"/>
      <c r="I333" s="170"/>
      <c r="AD333" s="181"/>
      <c r="AE333" s="181"/>
      <c r="AF333" s="181"/>
      <c r="AG333" s="181"/>
      <c r="AH333" s="57"/>
      <c r="AZ333" s="69"/>
    </row>
    <row r="334" spans="6:52" x14ac:dyDescent="0.2">
      <c r="F334" s="170"/>
      <c r="G334" s="170"/>
      <c r="H334" s="170"/>
      <c r="I334" s="170"/>
      <c r="AD334" s="181"/>
      <c r="AE334" s="181"/>
      <c r="AF334" s="183"/>
      <c r="AG334" s="182"/>
      <c r="AZ334" s="69"/>
    </row>
    <row r="335" spans="6:52" x14ac:dyDescent="0.25">
      <c r="F335" s="181"/>
      <c r="G335" s="181"/>
      <c r="H335" s="181"/>
      <c r="I335" s="181"/>
      <c r="J335" s="57"/>
      <c r="AD335" s="181"/>
      <c r="AE335" s="181"/>
      <c r="AF335" s="183"/>
      <c r="AG335" s="182"/>
      <c r="AZ335" s="69"/>
    </row>
    <row r="336" spans="6:52" x14ac:dyDescent="0.2">
      <c r="F336" s="181"/>
      <c r="G336" s="181"/>
      <c r="H336" s="183"/>
      <c r="I336" s="182"/>
      <c r="AD336" s="169"/>
      <c r="AE336" s="170"/>
      <c r="AF336" s="170"/>
      <c r="AG336" s="170"/>
      <c r="AZ336" s="69"/>
    </row>
    <row r="337" spans="6:52" x14ac:dyDescent="0.2">
      <c r="F337" s="181"/>
      <c r="G337" s="181"/>
      <c r="H337" s="183"/>
      <c r="I337" s="182"/>
      <c r="AD337" s="169"/>
      <c r="AE337" s="170"/>
      <c r="AF337" s="170"/>
      <c r="AG337" s="170"/>
      <c r="AZ337" s="69"/>
    </row>
    <row r="338" spans="6:52" x14ac:dyDescent="0.2">
      <c r="F338" s="169"/>
      <c r="G338" s="170"/>
      <c r="H338" s="170"/>
      <c r="I338" s="170"/>
      <c r="AD338" s="170"/>
      <c r="AE338" s="170"/>
      <c r="AF338" s="170"/>
      <c r="AG338" s="170"/>
      <c r="AZ338" s="69"/>
    </row>
    <row r="339" spans="6:52" x14ac:dyDescent="0.2">
      <c r="F339" s="169"/>
      <c r="G339" s="170"/>
      <c r="H339" s="170"/>
      <c r="I339" s="170"/>
      <c r="AD339" s="172"/>
      <c r="AE339" s="172"/>
      <c r="AF339" s="170"/>
      <c r="AG339" s="170"/>
      <c r="AZ339" s="69"/>
    </row>
    <row r="340" spans="6:52" x14ac:dyDescent="0.2">
      <c r="F340" s="170"/>
      <c r="G340" s="170"/>
      <c r="H340" s="170"/>
      <c r="I340" s="170"/>
      <c r="AD340" s="170"/>
      <c r="AE340" s="170"/>
      <c r="AF340" s="170"/>
      <c r="AG340" s="170"/>
      <c r="AZ340" s="69"/>
    </row>
    <row r="341" spans="6:52" x14ac:dyDescent="0.2">
      <c r="F341" s="172"/>
      <c r="G341" s="172"/>
      <c r="H341" s="170"/>
      <c r="I341" s="170"/>
      <c r="AD341" s="181"/>
      <c r="AE341" s="181"/>
      <c r="AF341" s="181"/>
      <c r="AG341" s="181"/>
      <c r="AZ341" s="69"/>
    </row>
    <row r="342" spans="6:52" x14ac:dyDescent="0.2">
      <c r="F342" s="170"/>
      <c r="G342" s="170"/>
      <c r="H342" s="170"/>
      <c r="I342" s="170"/>
      <c r="AD342" s="181"/>
      <c r="AE342" s="181"/>
      <c r="AF342" s="183"/>
      <c r="AG342" s="182"/>
      <c r="AZ342" s="69"/>
    </row>
    <row r="343" spans="6:52" x14ac:dyDescent="0.25">
      <c r="F343" s="181"/>
      <c r="G343" s="181"/>
      <c r="H343" s="181"/>
      <c r="I343" s="181"/>
      <c r="J343" s="57"/>
      <c r="AD343" s="172"/>
      <c r="AE343" s="172"/>
      <c r="AF343" s="177"/>
      <c r="AG343" s="176"/>
      <c r="AZ343" s="69"/>
    </row>
    <row r="344" spans="6:52" x14ac:dyDescent="0.25">
      <c r="F344" s="181"/>
      <c r="G344" s="181"/>
      <c r="H344" s="183"/>
      <c r="I344" s="182"/>
      <c r="AD344" s="172"/>
      <c r="AE344" s="172"/>
      <c r="AF344" s="176"/>
      <c r="AG344" s="177"/>
      <c r="AZ344" s="69"/>
    </row>
    <row r="345" spans="6:52" x14ac:dyDescent="0.25">
      <c r="F345" s="181"/>
      <c r="G345" s="181"/>
      <c r="H345" s="183"/>
      <c r="I345" s="182"/>
      <c r="AD345" s="172"/>
      <c r="AE345" s="172"/>
      <c r="AF345" s="177"/>
      <c r="AG345" s="177"/>
      <c r="AZ345" s="69"/>
    </row>
    <row r="346" spans="6:52" x14ac:dyDescent="0.2">
      <c r="F346" s="169"/>
      <c r="G346" s="170"/>
      <c r="H346" s="170"/>
      <c r="I346" s="170"/>
      <c r="AD346" s="172"/>
      <c r="AE346" s="172"/>
      <c r="AF346" s="177"/>
      <c r="AG346" s="176"/>
      <c r="AZ346" s="69"/>
    </row>
    <row r="347" spans="6:52" x14ac:dyDescent="0.2">
      <c r="F347" s="169"/>
      <c r="G347" s="170"/>
      <c r="H347" s="170"/>
      <c r="I347" s="170"/>
      <c r="AD347" s="172"/>
      <c r="AE347" s="172"/>
      <c r="AF347" s="193"/>
      <c r="AG347" s="176"/>
      <c r="AZ347" s="69"/>
    </row>
    <row r="348" spans="6:52" x14ac:dyDescent="0.2">
      <c r="F348" s="169"/>
      <c r="G348" s="170"/>
      <c r="H348" s="170"/>
      <c r="I348" s="170"/>
      <c r="AD348" s="172"/>
      <c r="AE348" s="172"/>
      <c r="AF348" s="176"/>
      <c r="AG348" s="177"/>
      <c r="AZ348" s="69"/>
    </row>
    <row r="349" spans="6:52" x14ac:dyDescent="0.2">
      <c r="F349" s="170"/>
      <c r="G349" s="170"/>
      <c r="H349" s="170"/>
      <c r="I349" s="170"/>
      <c r="AD349" s="181"/>
      <c r="AE349" s="181"/>
      <c r="AF349" s="182"/>
      <c r="AG349" s="182"/>
      <c r="AZ349" s="69"/>
    </row>
    <row r="350" spans="6:52" x14ac:dyDescent="0.2">
      <c r="F350" s="172"/>
      <c r="G350" s="172"/>
      <c r="H350" s="170"/>
      <c r="I350" s="170"/>
      <c r="AD350" s="181"/>
      <c r="AE350" s="181"/>
      <c r="AF350" s="183"/>
      <c r="AG350" s="182"/>
      <c r="AH350" s="57"/>
      <c r="AZ350" s="69"/>
    </row>
    <row r="351" spans="6:52" x14ac:dyDescent="0.2">
      <c r="F351" s="170"/>
      <c r="G351" s="170"/>
      <c r="H351" s="170"/>
      <c r="I351" s="170"/>
      <c r="AD351" s="181"/>
      <c r="AE351" s="181"/>
      <c r="AF351" s="183"/>
      <c r="AG351" s="182"/>
      <c r="AZ351" s="69"/>
    </row>
    <row r="352" spans="6:52" x14ac:dyDescent="0.25">
      <c r="F352" s="181"/>
      <c r="G352" s="181"/>
      <c r="H352" s="181"/>
      <c r="I352" s="181"/>
      <c r="AD352" s="181"/>
      <c r="AE352" s="181"/>
      <c r="AF352" s="183"/>
      <c r="AG352" s="182"/>
      <c r="AZ352" s="69"/>
    </row>
    <row r="353" spans="6:52" x14ac:dyDescent="0.2">
      <c r="F353" s="181"/>
      <c r="G353" s="181"/>
      <c r="H353" s="183"/>
      <c r="I353" s="182"/>
      <c r="AD353" s="169"/>
      <c r="AE353" s="170"/>
      <c r="AF353" s="170"/>
      <c r="AG353" s="170"/>
      <c r="AZ353" s="69"/>
    </row>
    <row r="354" spans="6:52" x14ac:dyDescent="0.2">
      <c r="F354" s="172"/>
      <c r="G354" s="172"/>
      <c r="H354" s="177"/>
      <c r="I354" s="176"/>
      <c r="AD354" s="169"/>
      <c r="AE354" s="170"/>
      <c r="AF354" s="170"/>
      <c r="AG354" s="170"/>
      <c r="AZ354" s="69"/>
    </row>
    <row r="355" spans="6:52" x14ac:dyDescent="0.2">
      <c r="F355" s="172"/>
      <c r="G355" s="172"/>
      <c r="H355" s="177"/>
      <c r="I355" s="176"/>
      <c r="AD355" s="170"/>
      <c r="AE355" s="170"/>
      <c r="AF355" s="170"/>
      <c r="AG355" s="170"/>
      <c r="AZ355" s="69"/>
    </row>
    <row r="356" spans="6:52" x14ac:dyDescent="0.2">
      <c r="F356" s="172"/>
      <c r="G356" s="172"/>
      <c r="H356" s="176"/>
      <c r="I356" s="177"/>
      <c r="AD356" s="172"/>
      <c r="AE356" s="172"/>
      <c r="AF356" s="170"/>
      <c r="AG356" s="170"/>
      <c r="AZ356" s="69"/>
    </row>
    <row r="357" spans="6:52" x14ac:dyDescent="0.2">
      <c r="F357" s="172"/>
      <c r="G357" s="172"/>
      <c r="H357" s="177"/>
      <c r="I357" s="177"/>
      <c r="AD357" s="170"/>
      <c r="AE357" s="170"/>
      <c r="AF357" s="170"/>
      <c r="AG357" s="170"/>
      <c r="AZ357" s="69"/>
    </row>
    <row r="358" spans="6:52" x14ac:dyDescent="0.25">
      <c r="F358" s="172"/>
      <c r="G358" s="172"/>
      <c r="H358" s="177"/>
      <c r="I358" s="176"/>
      <c r="AD358" s="181"/>
      <c r="AE358" s="181"/>
      <c r="AF358" s="181"/>
      <c r="AG358" s="181"/>
      <c r="AZ358" s="69"/>
    </row>
    <row r="359" spans="6:52" x14ac:dyDescent="0.25">
      <c r="F359" s="172"/>
      <c r="G359" s="172"/>
      <c r="H359" s="176"/>
      <c r="I359" s="177"/>
      <c r="AD359" s="181"/>
      <c r="AE359" s="181"/>
      <c r="AF359" s="182"/>
      <c r="AG359" s="183"/>
      <c r="AZ359" s="69"/>
    </row>
    <row r="360" spans="6:52" x14ac:dyDescent="0.25">
      <c r="F360" s="181"/>
      <c r="G360" s="181"/>
      <c r="H360" s="182"/>
      <c r="I360" s="182"/>
      <c r="AD360" s="172"/>
      <c r="AE360" s="172"/>
      <c r="AF360" s="176"/>
      <c r="AG360" s="177"/>
      <c r="AZ360" s="69"/>
    </row>
    <row r="361" spans="6:52" x14ac:dyDescent="0.25">
      <c r="F361" s="181"/>
      <c r="G361" s="181"/>
      <c r="H361" s="183"/>
      <c r="I361" s="182"/>
      <c r="J361" s="57"/>
      <c r="AD361" s="172"/>
      <c r="AE361" s="172"/>
      <c r="AF361" s="177"/>
      <c r="AG361" s="176"/>
      <c r="AZ361" s="69"/>
    </row>
    <row r="362" spans="6:52" x14ac:dyDescent="0.25">
      <c r="F362" s="181"/>
      <c r="G362" s="181"/>
      <c r="H362" s="183"/>
      <c r="I362" s="182"/>
      <c r="AD362" s="172"/>
      <c r="AE362" s="172"/>
      <c r="AF362" s="177"/>
      <c r="AG362" s="176"/>
      <c r="AZ362" s="69"/>
    </row>
    <row r="363" spans="6:52" x14ac:dyDescent="0.25">
      <c r="F363" s="181"/>
      <c r="G363" s="181"/>
      <c r="H363" s="183"/>
      <c r="I363" s="182"/>
      <c r="AD363" s="172"/>
      <c r="AE363" s="172"/>
      <c r="AF363" s="177"/>
      <c r="AG363" s="177"/>
      <c r="AZ363" s="69"/>
    </row>
    <row r="364" spans="6:52" x14ac:dyDescent="0.2">
      <c r="F364" s="169"/>
      <c r="G364" s="170"/>
      <c r="H364" s="170"/>
      <c r="I364" s="170"/>
      <c r="AD364" s="172"/>
      <c r="AE364" s="172"/>
      <c r="AF364" s="176"/>
      <c r="AG364" s="177"/>
      <c r="AZ364" s="69"/>
    </row>
    <row r="365" spans="6:52" x14ac:dyDescent="0.2">
      <c r="F365" s="169"/>
      <c r="G365" s="170"/>
      <c r="H365" s="170"/>
      <c r="I365" s="170"/>
      <c r="AD365" s="181"/>
      <c r="AE365" s="181"/>
      <c r="AF365" s="182"/>
      <c r="AG365" s="182"/>
      <c r="AZ365" s="69"/>
    </row>
    <row r="366" spans="6:52" x14ac:dyDescent="0.2">
      <c r="F366" s="166"/>
      <c r="G366" s="167"/>
      <c r="H366" s="167"/>
      <c r="I366" s="167"/>
      <c r="J366" s="168"/>
      <c r="AD366" s="181"/>
      <c r="AE366" s="181"/>
      <c r="AF366" s="182"/>
      <c r="AG366" s="183"/>
      <c r="AH366" s="57"/>
      <c r="AZ366" s="69"/>
    </row>
    <row r="367" spans="6:52" x14ac:dyDescent="0.2">
      <c r="F367" s="166"/>
      <c r="G367" s="167"/>
      <c r="H367" s="167"/>
      <c r="I367" s="167"/>
      <c r="J367" s="168"/>
      <c r="AD367" s="181"/>
      <c r="AE367" s="181"/>
      <c r="AF367" s="183"/>
      <c r="AG367" s="182"/>
      <c r="AZ367" s="69"/>
    </row>
    <row r="368" spans="6:52" x14ac:dyDescent="0.2">
      <c r="F368" s="167"/>
      <c r="G368" s="167"/>
      <c r="H368" s="167"/>
      <c r="I368" s="167"/>
      <c r="J368" s="168"/>
      <c r="AD368" s="181"/>
      <c r="AE368" s="181"/>
      <c r="AF368" s="183"/>
      <c r="AG368" s="182"/>
      <c r="AZ368" s="69"/>
    </row>
    <row r="369" spans="6:52" x14ac:dyDescent="0.2">
      <c r="F369" s="171"/>
      <c r="G369" s="171"/>
      <c r="H369" s="167"/>
      <c r="I369" s="167"/>
      <c r="J369" s="168"/>
      <c r="AD369" s="169"/>
      <c r="AE369" s="170"/>
      <c r="AF369" s="170"/>
      <c r="AG369" s="170"/>
      <c r="AZ369" s="69"/>
    </row>
    <row r="370" spans="6:52" x14ac:dyDescent="0.2">
      <c r="F370" s="167"/>
      <c r="G370" s="167"/>
      <c r="H370" s="167"/>
      <c r="I370" s="167"/>
      <c r="J370" s="168"/>
      <c r="AD370" s="169"/>
      <c r="AE370" s="170"/>
      <c r="AF370" s="170"/>
      <c r="AG370" s="170"/>
      <c r="AZ370" s="69"/>
    </row>
    <row r="371" spans="6:52" x14ac:dyDescent="0.2">
      <c r="F371" s="178"/>
      <c r="G371" s="178"/>
      <c r="H371" s="178"/>
      <c r="I371" s="178"/>
      <c r="J371" s="168"/>
      <c r="AD371" s="170"/>
      <c r="AE371" s="170"/>
      <c r="AF371" s="170"/>
      <c r="AG371" s="170"/>
      <c r="AZ371" s="69"/>
    </row>
    <row r="372" spans="6:52" x14ac:dyDescent="0.2">
      <c r="F372" s="178"/>
      <c r="G372" s="178"/>
      <c r="H372" s="179"/>
      <c r="I372" s="180"/>
      <c r="J372" s="168"/>
      <c r="AD372" s="172"/>
      <c r="AE372" s="172"/>
      <c r="AF372" s="170"/>
      <c r="AG372" s="170"/>
      <c r="AZ372" s="69"/>
    </row>
    <row r="373" spans="6:52" x14ac:dyDescent="0.2">
      <c r="F373" s="171"/>
      <c r="G373" s="171"/>
      <c r="H373" s="174"/>
      <c r="I373" s="213"/>
      <c r="J373" s="168"/>
      <c r="AD373" s="170"/>
      <c r="AE373" s="170"/>
      <c r="AF373" s="170"/>
      <c r="AG373" s="170"/>
      <c r="AZ373" s="69"/>
    </row>
    <row r="374" spans="6:52" x14ac:dyDescent="0.25">
      <c r="F374" s="171"/>
      <c r="G374" s="171"/>
      <c r="H374" s="174"/>
      <c r="I374" s="174"/>
      <c r="J374" s="168"/>
      <c r="AD374" s="181"/>
      <c r="AE374" s="181"/>
      <c r="AF374" s="181"/>
      <c r="AG374" s="181"/>
      <c r="AZ374" s="69"/>
    </row>
    <row r="375" spans="6:52" x14ac:dyDescent="0.25">
      <c r="F375" s="171"/>
      <c r="G375" s="171"/>
      <c r="H375" s="174"/>
      <c r="I375" s="173"/>
      <c r="J375" s="168"/>
      <c r="AD375" s="181"/>
      <c r="AE375" s="181"/>
      <c r="AF375" s="182"/>
      <c r="AG375" s="183"/>
      <c r="AZ375" s="69"/>
    </row>
    <row r="376" spans="6:52" x14ac:dyDescent="0.25">
      <c r="F376" s="171"/>
      <c r="G376" s="171"/>
      <c r="H376" s="174"/>
      <c r="I376" s="174"/>
      <c r="J376" s="168"/>
      <c r="AD376" s="172"/>
      <c r="AE376" s="172"/>
      <c r="AF376" s="177"/>
      <c r="AG376" s="176"/>
      <c r="AZ376" s="69"/>
    </row>
    <row r="377" spans="6:52" x14ac:dyDescent="0.25">
      <c r="F377" s="171"/>
      <c r="G377" s="171"/>
      <c r="H377" s="173"/>
      <c r="I377" s="174"/>
      <c r="J377" s="168"/>
      <c r="AD377" s="172"/>
      <c r="AE377" s="172"/>
      <c r="AF377" s="177"/>
      <c r="AG377" s="176"/>
      <c r="AZ377" s="69"/>
    </row>
    <row r="378" spans="6:52" x14ac:dyDescent="0.25">
      <c r="F378" s="178"/>
      <c r="G378" s="178"/>
      <c r="H378" s="179"/>
      <c r="I378" s="179"/>
      <c r="J378" s="168"/>
      <c r="AD378" s="172"/>
      <c r="AE378" s="172"/>
      <c r="AF378" s="177"/>
      <c r="AG378" s="176"/>
      <c r="AZ378" s="69"/>
    </row>
    <row r="379" spans="6:52" x14ac:dyDescent="0.25">
      <c r="F379" s="178"/>
      <c r="G379" s="178"/>
      <c r="H379" s="179"/>
      <c r="I379" s="180"/>
      <c r="J379" s="175"/>
      <c r="AD379" s="172"/>
      <c r="AE379" s="172"/>
      <c r="AF379" s="176"/>
      <c r="AG379" s="177"/>
      <c r="AZ379" s="69"/>
    </row>
    <row r="380" spans="6:52" x14ac:dyDescent="0.25">
      <c r="F380" s="181"/>
      <c r="G380" s="181"/>
      <c r="H380" s="183"/>
      <c r="I380" s="182"/>
      <c r="AD380" s="181"/>
      <c r="AE380" s="181"/>
      <c r="AF380" s="182"/>
      <c r="AG380" s="182"/>
      <c r="AH380" s="57"/>
      <c r="AZ380" s="69"/>
    </row>
    <row r="381" spans="6:52" x14ac:dyDescent="0.25">
      <c r="F381" s="181"/>
      <c r="G381" s="181"/>
      <c r="H381" s="183"/>
      <c r="I381" s="182"/>
      <c r="AD381" s="181"/>
      <c r="AE381" s="181"/>
      <c r="AF381" s="182"/>
      <c r="AG381" s="183"/>
      <c r="AZ381" s="69"/>
    </row>
    <row r="382" spans="6:52" ht="12.75" x14ac:dyDescent="0.2">
      <c r="F382" s="184"/>
      <c r="G382" s="185"/>
      <c r="H382" s="185"/>
      <c r="I382" s="185"/>
      <c r="AD382" s="181"/>
      <c r="AE382" s="181"/>
      <c r="AF382" s="183"/>
      <c r="AG382" s="182"/>
      <c r="AZ382" s="69"/>
    </row>
    <row r="383" spans="6:52" ht="15.75" x14ac:dyDescent="0.25">
      <c r="F383" s="186"/>
      <c r="G383" s="185"/>
      <c r="H383" s="185"/>
      <c r="I383" s="185"/>
      <c r="AD383" s="181"/>
      <c r="AE383" s="181"/>
      <c r="AF383" s="183"/>
      <c r="AG383" s="182"/>
      <c r="AZ383" s="69"/>
    </row>
    <row r="384" spans="6:52" x14ac:dyDescent="0.2">
      <c r="F384" s="185"/>
      <c r="G384" s="185"/>
      <c r="H384" s="185"/>
      <c r="I384" s="185"/>
      <c r="AD384" s="169"/>
      <c r="AE384" s="170"/>
      <c r="AF384" s="170"/>
      <c r="AG384" s="170"/>
      <c r="AZ384" s="69"/>
    </row>
    <row r="385" spans="6:52" x14ac:dyDescent="0.2">
      <c r="F385" s="187"/>
      <c r="G385" s="187"/>
      <c r="H385" s="185"/>
      <c r="I385" s="185"/>
      <c r="AD385" s="169"/>
      <c r="AE385" s="170"/>
      <c r="AF385" s="170"/>
      <c r="AG385" s="170"/>
      <c r="AZ385" s="69"/>
    </row>
    <row r="386" spans="6:52" x14ac:dyDescent="0.2">
      <c r="F386" s="185"/>
      <c r="G386" s="185"/>
      <c r="H386" s="185"/>
      <c r="I386" s="185"/>
      <c r="AD386" s="170"/>
      <c r="AE386" s="170"/>
      <c r="AF386" s="170"/>
      <c r="AG386" s="170"/>
      <c r="AZ386" s="69"/>
    </row>
    <row r="387" spans="6:52" ht="12" x14ac:dyDescent="0.2">
      <c r="F387" s="188"/>
      <c r="G387" s="188"/>
      <c r="H387" s="188"/>
      <c r="I387" s="188"/>
      <c r="AD387" s="172"/>
      <c r="AE387" s="172"/>
      <c r="AF387" s="170"/>
      <c r="AG387" s="170"/>
      <c r="AZ387" s="69"/>
    </row>
    <row r="388" spans="6:52" ht="12" x14ac:dyDescent="0.2">
      <c r="F388" s="188"/>
      <c r="G388" s="188"/>
      <c r="H388" s="189"/>
      <c r="I388" s="190"/>
      <c r="AD388" s="170"/>
      <c r="AE388" s="170"/>
      <c r="AF388" s="170"/>
      <c r="AG388" s="170"/>
      <c r="AZ388" s="69"/>
    </row>
    <row r="389" spans="6:52" ht="12" x14ac:dyDescent="0.25">
      <c r="F389" s="191"/>
      <c r="G389" s="191"/>
      <c r="H389" s="194"/>
      <c r="I389" s="192"/>
      <c r="AD389" s="181"/>
      <c r="AE389" s="181"/>
      <c r="AF389" s="181"/>
      <c r="AG389" s="181"/>
      <c r="AH389" s="57"/>
      <c r="AZ389" s="69"/>
    </row>
    <row r="390" spans="6:52" ht="12" x14ac:dyDescent="0.25">
      <c r="F390" s="191"/>
      <c r="G390" s="191"/>
      <c r="H390" s="192"/>
      <c r="I390" s="194"/>
      <c r="AD390" s="181"/>
      <c r="AE390" s="181"/>
      <c r="AF390" s="183"/>
      <c r="AG390" s="182"/>
      <c r="AZ390" s="69"/>
    </row>
    <row r="391" spans="6:52" ht="12" x14ac:dyDescent="0.25">
      <c r="F391" s="191"/>
      <c r="G391" s="191"/>
      <c r="H391" s="194"/>
      <c r="I391" s="192"/>
      <c r="AD391" s="181"/>
      <c r="AE391" s="181"/>
      <c r="AF391" s="183"/>
      <c r="AG391" s="182"/>
      <c r="AZ391" s="69"/>
    </row>
    <row r="392" spans="6:52" ht="12" x14ac:dyDescent="0.2">
      <c r="F392" s="191"/>
      <c r="G392" s="191"/>
      <c r="H392" s="192"/>
      <c r="I392" s="192"/>
      <c r="AD392" s="169"/>
      <c r="AE392" s="170"/>
      <c r="AF392" s="170"/>
      <c r="AG392" s="170"/>
      <c r="AZ392" s="69"/>
    </row>
    <row r="393" spans="6:52" ht="12" x14ac:dyDescent="0.2">
      <c r="F393" s="191"/>
      <c r="G393" s="191"/>
      <c r="H393" s="192"/>
      <c r="I393" s="194"/>
      <c r="AD393" s="169"/>
      <c r="AE393" s="170"/>
      <c r="AF393" s="170"/>
      <c r="AG393" s="170"/>
      <c r="AZ393" s="69"/>
    </row>
    <row r="394" spans="6:52" ht="12" x14ac:dyDescent="0.2">
      <c r="F394" s="191"/>
      <c r="G394" s="191"/>
      <c r="H394" s="192"/>
      <c r="I394" s="194"/>
      <c r="AD394" s="170"/>
      <c r="AE394" s="170"/>
      <c r="AF394" s="170"/>
      <c r="AG394" s="170"/>
      <c r="AZ394" s="69"/>
    </row>
    <row r="395" spans="6:52" ht="12" x14ac:dyDescent="0.2">
      <c r="F395" s="191"/>
      <c r="G395" s="191"/>
      <c r="H395" s="214"/>
      <c r="I395" s="194"/>
      <c r="AD395" s="172"/>
      <c r="AE395" s="172"/>
      <c r="AF395" s="170"/>
      <c r="AG395" s="170"/>
      <c r="AZ395" s="69"/>
    </row>
    <row r="396" spans="6:52" ht="12" x14ac:dyDescent="0.2">
      <c r="F396" s="191"/>
      <c r="G396" s="191"/>
      <c r="H396" s="194"/>
      <c r="I396" s="192"/>
      <c r="AD396" s="170"/>
      <c r="AE396" s="170"/>
      <c r="AF396" s="170"/>
      <c r="AG396" s="170"/>
      <c r="AH396" s="57"/>
      <c r="AZ396" s="69"/>
    </row>
    <row r="397" spans="6:52" ht="12" x14ac:dyDescent="0.25">
      <c r="F397" s="191"/>
      <c r="G397" s="191"/>
      <c r="H397" s="194"/>
      <c r="I397" s="192"/>
      <c r="J397" s="57"/>
      <c r="AD397" s="181"/>
      <c r="AE397" s="181"/>
      <c r="AF397" s="181"/>
      <c r="AG397" s="181"/>
      <c r="AH397" s="57"/>
      <c r="AZ397" s="69"/>
    </row>
    <row r="398" spans="6:52" ht="12" x14ac:dyDescent="0.25">
      <c r="F398" s="188"/>
      <c r="G398" s="188"/>
      <c r="H398" s="189"/>
      <c r="I398" s="189"/>
      <c r="AD398" s="181"/>
      <c r="AE398" s="181"/>
      <c r="AF398" s="183"/>
      <c r="AG398" s="182"/>
      <c r="AZ398" s="69"/>
    </row>
    <row r="399" spans="6:52" ht="12" x14ac:dyDescent="0.25">
      <c r="F399" s="188"/>
      <c r="G399" s="188"/>
      <c r="H399" s="189"/>
      <c r="I399" s="190"/>
      <c r="AD399" s="181"/>
      <c r="AE399" s="181"/>
      <c r="AF399" s="183"/>
      <c r="AG399" s="182"/>
      <c r="AZ399" s="69"/>
    </row>
    <row r="400" spans="6:52" x14ac:dyDescent="0.2">
      <c r="F400" s="181"/>
      <c r="G400" s="181"/>
      <c r="H400" s="183"/>
      <c r="I400" s="182"/>
      <c r="AD400" s="169"/>
      <c r="AE400" s="170"/>
      <c r="AF400" s="170"/>
      <c r="AG400" s="170"/>
      <c r="AZ400" s="69"/>
    </row>
    <row r="401" spans="6:52" x14ac:dyDescent="0.2">
      <c r="F401" s="169"/>
      <c r="G401" s="170"/>
      <c r="H401" s="170"/>
      <c r="I401" s="170"/>
      <c r="AD401" s="169"/>
      <c r="AE401" s="170"/>
      <c r="AF401" s="170"/>
      <c r="AG401" s="170"/>
      <c r="AZ401" s="69"/>
    </row>
    <row r="402" spans="6:52" x14ac:dyDescent="0.2">
      <c r="F402" s="169"/>
      <c r="G402" s="170"/>
      <c r="H402" s="170"/>
      <c r="I402" s="170"/>
      <c r="AD402" s="170"/>
      <c r="AE402" s="170"/>
      <c r="AF402" s="170"/>
      <c r="AG402" s="170"/>
      <c r="AZ402" s="69"/>
    </row>
    <row r="403" spans="6:52" x14ac:dyDescent="0.2">
      <c r="F403" s="170"/>
      <c r="G403" s="170"/>
      <c r="H403" s="170"/>
      <c r="I403" s="170"/>
      <c r="AD403" s="172"/>
      <c r="AE403" s="172"/>
      <c r="AF403" s="170"/>
      <c r="AG403" s="170"/>
      <c r="AZ403" s="69"/>
    </row>
    <row r="404" spans="6:52" x14ac:dyDescent="0.2">
      <c r="F404" s="172"/>
      <c r="G404" s="172"/>
      <c r="H404" s="170"/>
      <c r="I404" s="170"/>
      <c r="AD404" s="170"/>
      <c r="AE404" s="170"/>
      <c r="AF404" s="170"/>
      <c r="AG404" s="170"/>
      <c r="AZ404" s="69"/>
    </row>
    <row r="405" spans="6:52" x14ac:dyDescent="0.2">
      <c r="F405" s="170"/>
      <c r="G405" s="170"/>
      <c r="H405" s="170"/>
      <c r="I405" s="170"/>
      <c r="AD405" s="181"/>
      <c r="AE405" s="181"/>
      <c r="AF405" s="181"/>
      <c r="AG405" s="181"/>
      <c r="AZ405" s="69"/>
    </row>
    <row r="406" spans="6:52" x14ac:dyDescent="0.25">
      <c r="F406" s="181"/>
      <c r="G406" s="181"/>
      <c r="H406" s="181"/>
      <c r="I406" s="181"/>
      <c r="J406" s="57"/>
      <c r="AD406" s="181"/>
      <c r="AE406" s="181"/>
      <c r="AF406" s="182"/>
      <c r="AG406" s="183"/>
      <c r="AZ406" s="69"/>
    </row>
    <row r="407" spans="6:52" x14ac:dyDescent="0.25">
      <c r="F407" s="181"/>
      <c r="G407" s="181"/>
      <c r="H407" s="183"/>
      <c r="I407" s="182"/>
      <c r="AD407" s="172"/>
      <c r="AE407" s="172"/>
      <c r="AF407" s="176"/>
      <c r="AG407" s="177"/>
      <c r="AZ407" s="69"/>
    </row>
    <row r="408" spans="6:52" x14ac:dyDescent="0.25">
      <c r="F408" s="181"/>
      <c r="G408" s="181"/>
      <c r="H408" s="183"/>
      <c r="I408" s="182"/>
      <c r="AD408" s="172"/>
      <c r="AE408" s="172"/>
      <c r="AF408" s="176"/>
      <c r="AG408" s="177"/>
      <c r="AZ408" s="69"/>
    </row>
    <row r="409" spans="6:52" x14ac:dyDescent="0.2">
      <c r="F409" s="169"/>
      <c r="G409" s="170"/>
      <c r="H409" s="170"/>
      <c r="I409" s="170"/>
      <c r="AD409" s="172"/>
      <c r="AE409" s="172"/>
      <c r="AF409" s="177"/>
      <c r="AG409" s="176"/>
      <c r="AZ409" s="69"/>
    </row>
    <row r="410" spans="6:52" x14ac:dyDescent="0.2">
      <c r="F410" s="169"/>
      <c r="G410" s="170"/>
      <c r="H410" s="170"/>
      <c r="I410" s="170"/>
      <c r="AD410" s="172"/>
      <c r="AE410" s="172"/>
      <c r="AF410" s="177"/>
      <c r="AG410" s="177"/>
      <c r="AZ410" s="69"/>
    </row>
    <row r="411" spans="6:52" x14ac:dyDescent="0.2">
      <c r="F411" s="170"/>
      <c r="G411" s="170"/>
      <c r="H411" s="170"/>
      <c r="I411" s="170"/>
      <c r="AD411" s="172"/>
      <c r="AE411" s="172"/>
      <c r="AF411" s="176"/>
      <c r="AG411" s="177"/>
      <c r="AZ411" s="69"/>
    </row>
    <row r="412" spans="6:52" x14ac:dyDescent="0.2">
      <c r="F412" s="172"/>
      <c r="G412" s="172"/>
      <c r="H412" s="170"/>
      <c r="I412" s="170"/>
      <c r="AD412" s="172"/>
      <c r="AE412" s="172"/>
      <c r="AF412" s="177"/>
      <c r="AG412" s="177"/>
      <c r="AZ412" s="69"/>
    </row>
    <row r="413" spans="6:52" x14ac:dyDescent="0.2">
      <c r="F413" s="170"/>
      <c r="G413" s="170"/>
      <c r="H413" s="170"/>
      <c r="I413" s="170"/>
      <c r="J413" s="57"/>
      <c r="AD413" s="172"/>
      <c r="AE413" s="172"/>
      <c r="AF413" s="177"/>
      <c r="AG413" s="176"/>
      <c r="AZ413" s="69"/>
    </row>
    <row r="414" spans="6:52" x14ac:dyDescent="0.25">
      <c r="F414" s="181"/>
      <c r="G414" s="181"/>
      <c r="H414" s="181"/>
      <c r="I414" s="181"/>
      <c r="J414" s="57"/>
      <c r="AD414" s="172"/>
      <c r="AE414" s="172"/>
      <c r="AF414" s="177"/>
      <c r="AG414" s="176"/>
      <c r="AZ414" s="69"/>
    </row>
    <row r="415" spans="6:52" x14ac:dyDescent="0.25">
      <c r="F415" s="181"/>
      <c r="G415" s="181"/>
      <c r="H415" s="183"/>
      <c r="I415" s="182"/>
      <c r="AD415" s="172"/>
      <c r="AE415" s="172"/>
      <c r="AF415" s="193"/>
      <c r="AG415" s="176"/>
      <c r="AZ415" s="69"/>
    </row>
    <row r="416" spans="6:52" x14ac:dyDescent="0.25">
      <c r="F416" s="181"/>
      <c r="G416" s="181"/>
      <c r="H416" s="183"/>
      <c r="I416" s="182"/>
      <c r="AD416" s="172"/>
      <c r="AE416" s="172"/>
      <c r="AF416" s="176"/>
      <c r="AG416" s="177"/>
      <c r="AZ416" s="69"/>
    </row>
    <row r="417" spans="6:52" x14ac:dyDescent="0.2">
      <c r="F417" s="169"/>
      <c r="G417" s="170"/>
      <c r="H417" s="170"/>
      <c r="I417" s="170"/>
      <c r="AD417" s="172"/>
      <c r="AE417" s="172"/>
      <c r="AF417" s="176"/>
      <c r="AG417" s="177"/>
      <c r="AZ417" s="69"/>
    </row>
    <row r="418" spans="6:52" x14ac:dyDescent="0.2">
      <c r="F418" s="166"/>
      <c r="G418" s="167"/>
      <c r="H418" s="167"/>
      <c r="I418" s="167"/>
      <c r="AD418" s="181"/>
      <c r="AE418" s="181"/>
      <c r="AF418" s="182"/>
      <c r="AG418" s="182"/>
      <c r="AH418" s="57"/>
      <c r="AZ418" s="69"/>
    </row>
    <row r="419" spans="6:52" x14ac:dyDescent="0.2">
      <c r="F419" s="166"/>
      <c r="G419" s="167"/>
      <c r="H419" s="167"/>
      <c r="I419" s="167"/>
      <c r="AD419" s="181"/>
      <c r="AE419" s="181"/>
      <c r="AF419" s="182"/>
      <c r="AG419" s="183"/>
      <c r="AZ419" s="69"/>
    </row>
    <row r="420" spans="6:52" x14ac:dyDescent="0.2">
      <c r="F420" s="167"/>
      <c r="G420" s="167"/>
      <c r="H420" s="167"/>
      <c r="I420" s="167"/>
      <c r="AD420" s="181"/>
      <c r="AE420" s="181"/>
      <c r="AF420" s="183"/>
      <c r="AG420" s="182"/>
      <c r="AZ420" s="69"/>
    </row>
    <row r="421" spans="6:52" x14ac:dyDescent="0.2">
      <c r="F421" s="171"/>
      <c r="G421" s="171"/>
      <c r="H421" s="167"/>
      <c r="I421" s="167"/>
      <c r="AD421" s="181"/>
      <c r="AE421" s="181"/>
      <c r="AF421" s="183"/>
      <c r="AG421" s="182"/>
      <c r="AZ421" s="69"/>
    </row>
    <row r="422" spans="6:52" x14ac:dyDescent="0.2">
      <c r="F422" s="167"/>
      <c r="G422" s="167"/>
      <c r="H422" s="167"/>
      <c r="I422" s="167"/>
      <c r="AD422" s="169"/>
      <c r="AE422" s="170"/>
      <c r="AF422" s="170"/>
      <c r="AG422" s="170"/>
      <c r="AZ422" s="69"/>
    </row>
    <row r="423" spans="6:52" x14ac:dyDescent="0.2">
      <c r="F423" s="178"/>
      <c r="G423" s="178"/>
      <c r="H423" s="178"/>
      <c r="I423" s="178"/>
      <c r="AD423" s="169"/>
      <c r="AE423" s="170"/>
      <c r="AF423" s="170"/>
      <c r="AG423" s="170"/>
      <c r="AZ423" s="69"/>
    </row>
    <row r="424" spans="6:52" x14ac:dyDescent="0.2">
      <c r="F424" s="178"/>
      <c r="G424" s="178"/>
      <c r="H424" s="179"/>
      <c r="I424" s="180"/>
      <c r="AD424" s="170"/>
      <c r="AE424" s="170"/>
      <c r="AF424" s="170"/>
      <c r="AG424" s="170"/>
      <c r="AZ424" s="69"/>
    </row>
    <row r="425" spans="6:52" x14ac:dyDescent="0.2">
      <c r="F425" s="171"/>
      <c r="G425" s="171"/>
      <c r="H425" s="173"/>
      <c r="I425" s="174"/>
      <c r="AD425" s="172"/>
      <c r="AE425" s="172"/>
      <c r="AF425" s="170"/>
      <c r="AG425" s="170"/>
      <c r="AZ425" s="69"/>
    </row>
    <row r="426" spans="6:52" x14ac:dyDescent="0.2">
      <c r="F426" s="171"/>
      <c r="G426" s="171"/>
      <c r="H426" s="213"/>
      <c r="I426" s="174"/>
      <c r="AD426" s="170"/>
      <c r="AE426" s="170"/>
      <c r="AF426" s="170"/>
      <c r="AG426" s="170"/>
      <c r="AZ426" s="69"/>
    </row>
    <row r="427" spans="6:52" x14ac:dyDescent="0.25">
      <c r="F427" s="171"/>
      <c r="G427" s="171"/>
      <c r="H427" s="174"/>
      <c r="I427" s="174"/>
      <c r="AD427" s="181"/>
      <c r="AE427" s="181"/>
      <c r="AF427" s="181"/>
      <c r="AG427" s="181"/>
      <c r="AZ427" s="69"/>
    </row>
    <row r="428" spans="6:52" x14ac:dyDescent="0.25">
      <c r="F428" s="171"/>
      <c r="G428" s="171"/>
      <c r="H428" s="173"/>
      <c r="I428" s="174"/>
      <c r="AD428" s="181"/>
      <c r="AE428" s="181"/>
      <c r="AF428" s="183"/>
      <c r="AG428" s="182"/>
      <c r="AZ428" s="69"/>
    </row>
    <row r="429" spans="6:52" x14ac:dyDescent="0.25">
      <c r="F429" s="171"/>
      <c r="G429" s="171"/>
      <c r="H429" s="173"/>
      <c r="I429" s="174"/>
      <c r="AD429" s="172"/>
      <c r="AE429" s="172"/>
      <c r="AF429" s="177"/>
      <c r="AG429" s="177"/>
      <c r="AH429" s="57"/>
      <c r="AI429" s="57"/>
      <c r="AJ429" s="57"/>
      <c r="AZ429" s="69"/>
    </row>
    <row r="430" spans="6:52" x14ac:dyDescent="0.25">
      <c r="F430" s="171"/>
      <c r="G430" s="171"/>
      <c r="H430" s="174"/>
      <c r="I430" s="174"/>
      <c r="AD430" s="172"/>
      <c r="AE430" s="172"/>
      <c r="AF430" s="177"/>
      <c r="AG430" s="176"/>
      <c r="AZ430" s="69"/>
    </row>
    <row r="431" spans="6:52" x14ac:dyDescent="0.25">
      <c r="F431" s="171"/>
      <c r="G431" s="171"/>
      <c r="H431" s="174"/>
      <c r="I431" s="173"/>
      <c r="AD431" s="172"/>
      <c r="AE431" s="172"/>
      <c r="AF431" s="176"/>
      <c r="AG431" s="177"/>
      <c r="AZ431" s="69"/>
    </row>
    <row r="432" spans="6:52" x14ac:dyDescent="0.25">
      <c r="F432" s="171"/>
      <c r="G432" s="171"/>
      <c r="H432" s="174"/>
      <c r="I432" s="173"/>
      <c r="AD432" s="181"/>
      <c r="AE432" s="181"/>
      <c r="AF432" s="182"/>
      <c r="AG432" s="182"/>
      <c r="AZ432" s="69"/>
    </row>
    <row r="433" spans="6:52" x14ac:dyDescent="0.25">
      <c r="F433" s="171"/>
      <c r="G433" s="171"/>
      <c r="H433" s="213"/>
      <c r="I433" s="173"/>
      <c r="AD433" s="181"/>
      <c r="AE433" s="181"/>
      <c r="AF433" s="183"/>
      <c r="AG433" s="182"/>
      <c r="AZ433" s="69"/>
    </row>
    <row r="434" spans="6:52" x14ac:dyDescent="0.25">
      <c r="F434" s="171"/>
      <c r="G434" s="171"/>
      <c r="H434" s="173"/>
      <c r="I434" s="174"/>
      <c r="AD434" s="181"/>
      <c r="AE434" s="181"/>
      <c r="AF434" s="183"/>
      <c r="AG434" s="182"/>
      <c r="AZ434" s="69"/>
    </row>
    <row r="435" spans="6:52" x14ac:dyDescent="0.25">
      <c r="F435" s="171"/>
      <c r="G435" s="171"/>
      <c r="H435" s="173"/>
      <c r="I435" s="174"/>
      <c r="AD435" s="181"/>
      <c r="AE435" s="181"/>
      <c r="AF435" s="183"/>
      <c r="AG435" s="182"/>
      <c r="AZ435" s="69"/>
    </row>
    <row r="436" spans="6:52" x14ac:dyDescent="0.25">
      <c r="F436" s="178"/>
      <c r="G436" s="178"/>
      <c r="H436" s="179"/>
      <c r="I436" s="179"/>
      <c r="J436" s="57"/>
      <c r="L436" s="57"/>
      <c r="AD436" s="181"/>
      <c r="AE436" s="181"/>
      <c r="AF436" s="183"/>
      <c r="AG436" s="182"/>
      <c r="AZ436" s="69"/>
    </row>
    <row r="437" spans="6:52" x14ac:dyDescent="0.25">
      <c r="F437" s="178"/>
      <c r="G437" s="178"/>
      <c r="H437" s="179"/>
      <c r="I437" s="180"/>
      <c r="AD437" s="181"/>
      <c r="AE437" s="181"/>
      <c r="AF437" s="183"/>
      <c r="AG437" s="182"/>
      <c r="AZ437" s="69"/>
    </row>
    <row r="438" spans="6:52" x14ac:dyDescent="0.25">
      <c r="F438" s="181"/>
      <c r="G438" s="181"/>
      <c r="H438" s="183"/>
      <c r="I438" s="182"/>
      <c r="AD438" s="181"/>
      <c r="AE438" s="181"/>
      <c r="AF438" s="183"/>
      <c r="AG438" s="182"/>
      <c r="AZ438" s="69"/>
    </row>
    <row r="439" spans="6:52" x14ac:dyDescent="0.25">
      <c r="F439" s="181"/>
      <c r="G439" s="181"/>
      <c r="H439" s="183"/>
      <c r="I439" s="182"/>
      <c r="AD439" s="181"/>
      <c r="AE439" s="181"/>
      <c r="AF439" s="183"/>
      <c r="AG439" s="182"/>
      <c r="AZ439" s="69"/>
    </row>
    <row r="440" spans="6:52" x14ac:dyDescent="0.2">
      <c r="F440" s="166"/>
      <c r="G440" s="167"/>
      <c r="H440" s="167"/>
      <c r="I440" s="167"/>
      <c r="AD440" s="181"/>
      <c r="AE440" s="181"/>
      <c r="AF440" s="183"/>
      <c r="AG440" s="182"/>
      <c r="AZ440" s="69"/>
    </row>
    <row r="441" spans="6:52" x14ac:dyDescent="0.2">
      <c r="F441" s="166"/>
      <c r="G441" s="167"/>
      <c r="H441" s="167"/>
      <c r="I441" s="167"/>
      <c r="AD441" s="181"/>
      <c r="AE441" s="181"/>
      <c r="AF441" s="183"/>
      <c r="AG441" s="182"/>
      <c r="AZ441" s="69"/>
    </row>
    <row r="442" spans="6:52" x14ac:dyDescent="0.2">
      <c r="F442" s="167"/>
      <c r="G442" s="167"/>
      <c r="H442" s="167"/>
      <c r="I442" s="167"/>
      <c r="AD442" s="181"/>
      <c r="AE442" s="181"/>
      <c r="AF442" s="183"/>
      <c r="AG442" s="182"/>
      <c r="AZ442" s="69"/>
    </row>
    <row r="443" spans="6:52" x14ac:dyDescent="0.2">
      <c r="F443" s="171"/>
      <c r="G443" s="171"/>
      <c r="H443" s="167"/>
      <c r="I443" s="167"/>
      <c r="AD443" s="181"/>
      <c r="AE443" s="181"/>
      <c r="AF443" s="183"/>
      <c r="AG443" s="182"/>
      <c r="AZ443" s="69"/>
    </row>
    <row r="444" spans="6:52" x14ac:dyDescent="0.2">
      <c r="F444" s="167"/>
      <c r="G444" s="167"/>
      <c r="H444" s="167"/>
      <c r="I444" s="167"/>
      <c r="AD444" s="181"/>
      <c r="AE444" s="181"/>
      <c r="AF444" s="183"/>
      <c r="AG444" s="182"/>
      <c r="AZ444" s="69"/>
    </row>
    <row r="445" spans="6:52" x14ac:dyDescent="0.25">
      <c r="F445" s="178"/>
      <c r="G445" s="178"/>
      <c r="H445" s="178"/>
      <c r="I445" s="178"/>
      <c r="AD445" s="181"/>
      <c r="AE445" s="181"/>
      <c r="AF445" s="183"/>
      <c r="AG445" s="182"/>
      <c r="AZ445" s="69"/>
    </row>
    <row r="446" spans="6:52" x14ac:dyDescent="0.25">
      <c r="F446" s="178"/>
      <c r="G446" s="178"/>
      <c r="H446" s="180"/>
      <c r="I446" s="179"/>
      <c r="AD446" s="181"/>
      <c r="AE446" s="181"/>
      <c r="AF446" s="183"/>
      <c r="AG446" s="182"/>
      <c r="AZ446" s="69"/>
    </row>
    <row r="447" spans="6:52" x14ac:dyDescent="0.25">
      <c r="F447" s="171"/>
      <c r="G447" s="171"/>
      <c r="H447" s="174"/>
      <c r="I447" s="174"/>
      <c r="J447" s="57"/>
      <c r="K447" s="56"/>
      <c r="AD447" s="181"/>
      <c r="AE447" s="181"/>
      <c r="AF447" s="183"/>
      <c r="AG447" s="182"/>
      <c r="AZ447" s="69"/>
    </row>
    <row r="448" spans="6:52" x14ac:dyDescent="0.25">
      <c r="F448" s="171"/>
      <c r="G448" s="171"/>
      <c r="H448" s="174"/>
      <c r="I448" s="173"/>
      <c r="J448" s="57"/>
      <c r="K448" s="57"/>
      <c r="AD448" s="181"/>
      <c r="AE448" s="181"/>
      <c r="AF448" s="183"/>
      <c r="AG448" s="182"/>
      <c r="AZ448" s="69"/>
    </row>
    <row r="449" spans="6:52" x14ac:dyDescent="0.25">
      <c r="F449" s="171"/>
      <c r="G449" s="171"/>
      <c r="H449" s="173"/>
      <c r="I449" s="174"/>
      <c r="AD449" s="181"/>
      <c r="AE449" s="181"/>
      <c r="AF449" s="183"/>
      <c r="AG449" s="182"/>
      <c r="AZ449" s="69"/>
    </row>
    <row r="450" spans="6:52" x14ac:dyDescent="0.25">
      <c r="F450" s="178"/>
      <c r="G450" s="178"/>
      <c r="H450" s="179"/>
      <c r="I450" s="179"/>
      <c r="AD450" s="181"/>
      <c r="AE450" s="181"/>
      <c r="AF450" s="183"/>
      <c r="AG450" s="182"/>
      <c r="AZ450" s="69"/>
    </row>
    <row r="451" spans="6:52" x14ac:dyDescent="0.25">
      <c r="F451" s="178"/>
      <c r="G451" s="178"/>
      <c r="H451" s="180"/>
      <c r="I451" s="179"/>
      <c r="J451" s="212"/>
      <c r="AD451" s="181"/>
      <c r="AE451" s="181"/>
      <c r="AF451" s="183"/>
      <c r="AG451" s="182"/>
      <c r="AZ451" s="69"/>
    </row>
    <row r="452" spans="6:52" x14ac:dyDescent="0.25">
      <c r="F452" s="181"/>
      <c r="G452" s="181"/>
      <c r="H452" s="182"/>
      <c r="I452" s="182"/>
      <c r="AD452" s="181"/>
      <c r="AE452" s="181"/>
      <c r="AF452" s="183"/>
      <c r="AG452" s="182"/>
      <c r="AZ452" s="69"/>
    </row>
    <row r="453" spans="6:52" x14ac:dyDescent="0.25">
      <c r="F453" s="181"/>
      <c r="G453" s="181"/>
      <c r="H453" s="183"/>
      <c r="I453" s="182"/>
      <c r="AD453" s="181"/>
      <c r="AE453" s="181"/>
      <c r="AF453" s="183"/>
      <c r="AG453" s="182"/>
      <c r="AZ453" s="69"/>
    </row>
    <row r="454" spans="6:52" x14ac:dyDescent="0.25">
      <c r="F454" s="181"/>
      <c r="G454" s="181"/>
      <c r="H454" s="183"/>
      <c r="I454" s="182"/>
      <c r="AD454" s="181"/>
      <c r="AE454" s="181"/>
      <c r="AF454" s="183"/>
      <c r="AG454" s="182"/>
      <c r="AZ454" s="69"/>
    </row>
    <row r="455" spans="6:52" x14ac:dyDescent="0.25">
      <c r="F455" s="181"/>
      <c r="G455" s="181"/>
      <c r="H455" s="183"/>
      <c r="I455" s="182"/>
      <c r="AD455" s="181"/>
      <c r="AE455" s="181"/>
      <c r="AF455" s="183"/>
      <c r="AG455" s="182"/>
      <c r="AZ455" s="69"/>
    </row>
    <row r="456" spans="6:52" x14ac:dyDescent="0.25">
      <c r="F456" s="181"/>
      <c r="G456" s="181"/>
      <c r="H456" s="183"/>
      <c r="I456" s="182"/>
      <c r="AD456" s="181"/>
      <c r="AE456" s="181"/>
      <c r="AF456" s="183"/>
      <c r="AG456" s="182"/>
      <c r="AZ456" s="69"/>
    </row>
    <row r="457" spans="6:52" x14ac:dyDescent="0.25">
      <c r="F457" s="181"/>
      <c r="G457" s="181"/>
      <c r="H457" s="183"/>
      <c r="I457" s="182"/>
      <c r="AD457" s="181"/>
      <c r="AE457" s="181"/>
      <c r="AF457" s="183"/>
      <c r="AG457" s="182"/>
      <c r="AZ457" s="69"/>
    </row>
    <row r="458" spans="6:52" x14ac:dyDescent="0.25">
      <c r="F458" s="181"/>
      <c r="G458" s="181"/>
      <c r="H458" s="183"/>
      <c r="I458" s="182"/>
      <c r="AD458" s="181"/>
      <c r="AE458" s="181"/>
      <c r="AF458" s="183"/>
      <c r="AG458" s="182"/>
      <c r="AZ458" s="69"/>
    </row>
    <row r="459" spans="6:52" x14ac:dyDescent="0.25">
      <c r="F459" s="181"/>
      <c r="G459" s="181"/>
      <c r="H459" s="183"/>
      <c r="I459" s="182"/>
      <c r="AD459" s="181"/>
      <c r="AE459" s="181"/>
      <c r="AF459" s="183"/>
      <c r="AG459" s="182"/>
      <c r="AZ459" s="69"/>
    </row>
    <row r="460" spans="6:52" x14ac:dyDescent="0.25">
      <c r="F460" s="181"/>
      <c r="G460" s="181"/>
      <c r="H460" s="183"/>
      <c r="I460" s="182"/>
      <c r="AD460" s="181"/>
      <c r="AE460" s="181"/>
      <c r="AF460" s="183"/>
      <c r="AG460" s="182"/>
      <c r="AZ460" s="69"/>
    </row>
    <row r="461" spans="6:52" x14ac:dyDescent="0.25">
      <c r="F461" s="181"/>
      <c r="G461" s="181"/>
      <c r="H461" s="183"/>
      <c r="I461" s="182"/>
      <c r="AD461" s="181"/>
      <c r="AE461" s="181"/>
      <c r="AF461" s="183"/>
      <c r="AG461" s="182"/>
      <c r="AZ461" s="69"/>
    </row>
    <row r="462" spans="6:52" x14ac:dyDescent="0.25">
      <c r="F462" s="181"/>
      <c r="G462" s="181"/>
      <c r="H462" s="183"/>
      <c r="I462" s="182"/>
      <c r="AD462" s="181"/>
      <c r="AE462" s="181"/>
      <c r="AF462" s="183"/>
      <c r="AG462" s="182"/>
      <c r="AZ462" s="69"/>
    </row>
    <row r="463" spans="6:52" x14ac:dyDescent="0.25">
      <c r="F463" s="181"/>
      <c r="G463" s="181"/>
      <c r="H463" s="183"/>
      <c r="I463" s="182"/>
      <c r="AD463" s="181"/>
      <c r="AE463" s="181"/>
      <c r="AF463" s="183"/>
      <c r="AG463" s="182"/>
      <c r="AZ463" s="69"/>
    </row>
    <row r="464" spans="6:52" x14ac:dyDescent="0.25">
      <c r="F464" s="181"/>
      <c r="G464" s="181"/>
      <c r="H464" s="183"/>
      <c r="I464" s="182"/>
      <c r="AD464" s="181"/>
      <c r="AE464" s="181"/>
      <c r="AF464" s="183"/>
      <c r="AG464" s="182"/>
      <c r="AZ464" s="69"/>
    </row>
    <row r="465" spans="6:52" x14ac:dyDescent="0.25">
      <c r="F465" s="181"/>
      <c r="G465" s="181"/>
      <c r="H465" s="183"/>
      <c r="I465" s="182"/>
      <c r="AD465" s="181"/>
      <c r="AE465" s="181"/>
      <c r="AF465" s="183"/>
      <c r="AG465" s="182"/>
      <c r="AZ465" s="69"/>
    </row>
    <row r="466" spans="6:52" x14ac:dyDescent="0.25">
      <c r="F466" s="181"/>
      <c r="G466" s="181"/>
      <c r="H466" s="183"/>
      <c r="I466" s="182"/>
      <c r="AD466" s="181"/>
      <c r="AE466" s="181"/>
      <c r="AF466" s="183"/>
      <c r="AG466" s="182"/>
      <c r="AZ466" s="69"/>
    </row>
    <row r="467" spans="6:52" x14ac:dyDescent="0.25">
      <c r="F467" s="181"/>
      <c r="G467" s="181"/>
      <c r="H467" s="183"/>
      <c r="I467" s="182"/>
      <c r="AD467" s="181"/>
      <c r="AE467" s="181"/>
      <c r="AF467" s="183"/>
      <c r="AG467" s="182"/>
      <c r="AZ467" s="69"/>
    </row>
    <row r="468" spans="6:52" x14ac:dyDescent="0.25">
      <c r="F468" s="181"/>
      <c r="G468" s="181"/>
      <c r="H468" s="183"/>
      <c r="I468" s="182"/>
      <c r="AD468" s="181"/>
      <c r="AE468" s="181"/>
      <c r="AF468" s="183"/>
      <c r="AG468" s="182"/>
      <c r="AZ468" s="69"/>
    </row>
    <row r="469" spans="6:52" x14ac:dyDescent="0.25">
      <c r="F469" s="181"/>
      <c r="G469" s="181"/>
      <c r="H469" s="183"/>
      <c r="I469" s="182"/>
      <c r="AD469" s="181"/>
      <c r="AE469" s="181"/>
      <c r="AF469" s="183"/>
      <c r="AG469" s="182"/>
      <c r="AZ469" s="69"/>
    </row>
    <row r="470" spans="6:52" x14ac:dyDescent="0.25">
      <c r="F470" s="181"/>
      <c r="G470" s="181"/>
      <c r="H470" s="183"/>
      <c r="I470" s="182"/>
      <c r="AD470" s="181"/>
      <c r="AE470" s="181"/>
      <c r="AF470" s="183"/>
      <c r="AG470" s="182"/>
      <c r="AZ470" s="69"/>
    </row>
    <row r="471" spans="6:52" x14ac:dyDescent="0.25">
      <c r="F471" s="181"/>
      <c r="G471" s="181"/>
      <c r="H471" s="183"/>
      <c r="I471" s="182"/>
      <c r="AD471" s="181"/>
      <c r="AE471" s="181"/>
      <c r="AF471" s="183"/>
      <c r="AG471" s="182"/>
      <c r="AZ471" s="69"/>
    </row>
    <row r="472" spans="6:52" x14ac:dyDescent="0.25">
      <c r="F472" s="181"/>
      <c r="G472" s="181"/>
      <c r="H472" s="183"/>
      <c r="I472" s="182"/>
      <c r="AD472" s="181"/>
      <c r="AE472" s="181"/>
      <c r="AF472" s="183"/>
      <c r="AG472" s="182"/>
      <c r="AZ472" s="69"/>
    </row>
    <row r="473" spans="6:52" x14ac:dyDescent="0.25">
      <c r="F473" s="181"/>
      <c r="G473" s="181"/>
      <c r="H473" s="183"/>
      <c r="I473" s="182"/>
      <c r="AD473" s="181"/>
      <c r="AE473" s="181"/>
      <c r="AF473" s="183"/>
      <c r="AG473" s="182"/>
      <c r="AZ473" s="69"/>
    </row>
    <row r="474" spans="6:52" x14ac:dyDescent="0.25">
      <c r="F474" s="181"/>
      <c r="G474" s="181"/>
      <c r="H474" s="183"/>
      <c r="I474" s="182"/>
      <c r="AD474" s="181"/>
      <c r="AE474" s="181"/>
      <c r="AF474" s="183"/>
      <c r="AG474" s="182"/>
      <c r="AZ474" s="69"/>
    </row>
    <row r="475" spans="6:52" x14ac:dyDescent="0.25">
      <c r="F475" s="181"/>
      <c r="G475" s="181"/>
      <c r="H475" s="183"/>
      <c r="I475" s="182"/>
      <c r="AD475" s="181"/>
      <c r="AE475" s="181"/>
      <c r="AF475" s="183"/>
      <c r="AG475" s="182"/>
      <c r="AZ475" s="69"/>
    </row>
    <row r="476" spans="6:52" x14ac:dyDescent="0.25">
      <c r="F476" s="181"/>
      <c r="G476" s="181"/>
      <c r="H476" s="183"/>
      <c r="I476" s="182"/>
      <c r="AD476" s="181"/>
      <c r="AE476" s="181"/>
      <c r="AF476" s="183"/>
      <c r="AG476" s="182"/>
      <c r="AZ476" s="69"/>
    </row>
    <row r="477" spans="6:52" x14ac:dyDescent="0.25">
      <c r="F477" s="181"/>
      <c r="G477" s="181"/>
      <c r="H477" s="183"/>
      <c r="I477" s="182"/>
      <c r="AD477" s="181"/>
      <c r="AE477" s="181"/>
      <c r="AF477" s="183"/>
      <c r="AG477" s="182"/>
      <c r="AZ477" s="69"/>
    </row>
    <row r="478" spans="6:52" x14ac:dyDescent="0.25">
      <c r="F478" s="181"/>
      <c r="G478" s="181"/>
      <c r="H478" s="183"/>
      <c r="I478" s="182"/>
      <c r="AD478" s="181"/>
      <c r="AE478" s="181"/>
      <c r="AF478" s="183"/>
      <c r="AG478" s="182"/>
      <c r="AZ478" s="69"/>
    </row>
    <row r="479" spans="6:52" x14ac:dyDescent="0.25">
      <c r="F479" s="181"/>
      <c r="G479" s="181"/>
      <c r="H479" s="183"/>
      <c r="I479" s="182"/>
      <c r="AD479" s="181"/>
      <c r="AE479" s="181"/>
      <c r="AF479" s="183"/>
      <c r="AG479" s="182"/>
      <c r="AZ479" s="69"/>
    </row>
    <row r="480" spans="6:52" x14ac:dyDescent="0.25">
      <c r="F480" s="181"/>
      <c r="G480" s="181"/>
      <c r="H480" s="183"/>
      <c r="I480" s="182"/>
      <c r="AD480" s="181"/>
      <c r="AE480" s="181"/>
      <c r="AF480" s="183"/>
      <c r="AG480" s="182"/>
      <c r="AZ480" s="69"/>
    </row>
    <row r="481" spans="6:52" x14ac:dyDescent="0.25">
      <c r="F481" s="181"/>
      <c r="G481" s="181"/>
      <c r="H481" s="183"/>
      <c r="I481" s="182"/>
      <c r="AD481" s="181"/>
      <c r="AE481" s="181"/>
      <c r="AF481" s="183"/>
      <c r="AG481" s="182"/>
      <c r="AZ481" s="69"/>
    </row>
    <row r="482" spans="6:52" x14ac:dyDescent="0.25">
      <c r="F482" s="181"/>
      <c r="G482" s="181"/>
      <c r="H482" s="183"/>
      <c r="I482" s="182"/>
      <c r="AD482" s="181"/>
      <c r="AE482" s="181"/>
      <c r="AF482" s="183"/>
      <c r="AG482" s="182"/>
      <c r="AZ482" s="69"/>
    </row>
    <row r="483" spans="6:52" x14ac:dyDescent="0.25">
      <c r="F483" s="181"/>
      <c r="G483" s="181"/>
      <c r="H483" s="183"/>
      <c r="I483" s="182"/>
      <c r="AD483" s="181"/>
      <c r="AE483" s="181"/>
      <c r="AF483" s="183"/>
      <c r="AG483" s="182"/>
      <c r="AZ483" s="69"/>
    </row>
    <row r="484" spans="6:52" x14ac:dyDescent="0.25">
      <c r="F484" s="181"/>
      <c r="G484" s="181"/>
      <c r="H484" s="183"/>
      <c r="I484" s="182"/>
      <c r="AD484" s="181"/>
      <c r="AE484" s="181"/>
      <c r="AF484" s="183"/>
      <c r="AG484" s="182"/>
      <c r="AZ484" s="69"/>
    </row>
    <row r="485" spans="6:52" x14ac:dyDescent="0.25">
      <c r="F485" s="181"/>
      <c r="G485" s="181"/>
      <c r="H485" s="183"/>
      <c r="I485" s="182"/>
      <c r="AD485" s="181"/>
      <c r="AE485" s="181"/>
      <c r="AF485" s="183"/>
      <c r="AG485" s="182"/>
      <c r="AZ485" s="69"/>
    </row>
    <row r="486" spans="6:52" x14ac:dyDescent="0.25">
      <c r="F486" s="181"/>
      <c r="G486" s="181"/>
      <c r="H486" s="183"/>
      <c r="I486" s="182"/>
      <c r="AD486" s="181"/>
      <c r="AE486" s="181"/>
      <c r="AF486" s="183"/>
      <c r="AG486" s="182"/>
      <c r="AZ486" s="69"/>
    </row>
    <row r="487" spans="6:52" x14ac:dyDescent="0.25">
      <c r="F487" s="181"/>
      <c r="G487" s="181"/>
      <c r="H487" s="183"/>
      <c r="I487" s="182"/>
      <c r="AD487" s="181"/>
      <c r="AE487" s="181"/>
      <c r="AF487" s="183"/>
      <c r="AG487" s="182"/>
      <c r="AZ487" s="69"/>
    </row>
    <row r="488" spans="6:52" x14ac:dyDescent="0.25">
      <c r="F488" s="181"/>
      <c r="G488" s="181"/>
      <c r="H488" s="183"/>
      <c r="I488" s="182"/>
      <c r="AD488" s="181"/>
      <c r="AE488" s="181"/>
      <c r="AF488" s="183"/>
      <c r="AG488" s="182"/>
      <c r="AZ488" s="69"/>
    </row>
    <row r="489" spans="6:52" x14ac:dyDescent="0.25">
      <c r="F489" s="181"/>
      <c r="G489" s="181"/>
      <c r="H489" s="183"/>
      <c r="I489" s="182"/>
      <c r="AD489" s="181"/>
      <c r="AE489" s="181"/>
      <c r="AF489" s="183"/>
      <c r="AG489" s="182"/>
      <c r="AZ489" s="69"/>
    </row>
    <row r="490" spans="6:52" x14ac:dyDescent="0.25">
      <c r="F490" s="181"/>
      <c r="G490" s="181"/>
      <c r="H490" s="183"/>
      <c r="I490" s="182"/>
      <c r="AD490" s="181"/>
      <c r="AE490" s="181"/>
      <c r="AF490" s="183"/>
      <c r="AG490" s="182"/>
      <c r="AZ490" s="69"/>
    </row>
    <row r="491" spans="6:52" x14ac:dyDescent="0.25">
      <c r="F491" s="181"/>
      <c r="G491" s="181"/>
      <c r="H491" s="183"/>
      <c r="I491" s="182"/>
      <c r="AD491" s="181"/>
      <c r="AE491" s="181"/>
      <c r="AF491" s="183"/>
      <c r="AG491" s="182"/>
      <c r="AZ491" s="69"/>
    </row>
    <row r="492" spans="6:52" x14ac:dyDescent="0.25">
      <c r="F492" s="181"/>
      <c r="G492" s="181"/>
      <c r="H492" s="183"/>
      <c r="I492" s="182"/>
      <c r="AD492" s="181"/>
      <c r="AE492" s="181"/>
      <c r="AF492" s="183"/>
      <c r="AG492" s="182"/>
      <c r="AZ492" s="69"/>
    </row>
    <row r="493" spans="6:52" x14ac:dyDescent="0.25">
      <c r="F493" s="181"/>
      <c r="G493" s="181"/>
      <c r="H493" s="183"/>
      <c r="I493" s="182"/>
      <c r="AD493" s="181"/>
      <c r="AE493" s="181"/>
      <c r="AF493" s="183"/>
      <c r="AG493" s="182"/>
      <c r="AZ493" s="69"/>
    </row>
    <row r="494" spans="6:52" x14ac:dyDescent="0.25">
      <c r="F494" s="181"/>
      <c r="G494" s="181"/>
      <c r="H494" s="183"/>
      <c r="I494" s="182"/>
      <c r="AD494" s="181"/>
      <c r="AE494" s="181"/>
      <c r="AF494" s="183"/>
      <c r="AG494" s="182"/>
      <c r="AZ494" s="69"/>
    </row>
    <row r="495" spans="6:52" x14ac:dyDescent="0.25">
      <c r="F495" s="181"/>
      <c r="G495" s="181"/>
      <c r="H495" s="183"/>
      <c r="I495" s="182"/>
      <c r="AD495" s="181"/>
      <c r="AE495" s="181"/>
      <c r="AF495" s="183"/>
      <c r="AG495" s="182"/>
      <c r="AZ495" s="69"/>
    </row>
    <row r="496" spans="6:52" x14ac:dyDescent="0.25">
      <c r="F496" s="181"/>
      <c r="G496" s="181"/>
      <c r="H496" s="183"/>
      <c r="I496" s="182"/>
      <c r="AD496" s="181"/>
      <c r="AE496" s="181"/>
      <c r="AF496" s="183"/>
      <c r="AG496" s="182"/>
      <c r="AZ496" s="69"/>
    </row>
    <row r="497" spans="6:52" x14ac:dyDescent="0.25">
      <c r="F497" s="181"/>
      <c r="G497" s="181"/>
      <c r="H497" s="183"/>
      <c r="I497" s="182"/>
      <c r="AD497" s="181"/>
      <c r="AE497" s="181"/>
      <c r="AF497" s="183"/>
      <c r="AG497" s="182"/>
      <c r="AZ497" s="69"/>
    </row>
    <row r="498" spans="6:52" x14ac:dyDescent="0.25">
      <c r="F498" s="181"/>
      <c r="G498" s="181"/>
      <c r="H498" s="183"/>
      <c r="I498" s="182"/>
      <c r="AD498" s="181"/>
      <c r="AE498" s="181"/>
      <c r="AF498" s="183"/>
      <c r="AG498" s="182"/>
      <c r="AZ498" s="69"/>
    </row>
    <row r="499" spans="6:52" x14ac:dyDescent="0.25">
      <c r="F499" s="181"/>
      <c r="G499" s="181"/>
      <c r="H499" s="183"/>
      <c r="I499" s="182"/>
      <c r="AD499" s="181"/>
      <c r="AE499" s="181"/>
      <c r="AF499" s="183"/>
      <c r="AG499" s="182"/>
      <c r="AZ499" s="69"/>
    </row>
    <row r="500" spans="6:52" x14ac:dyDescent="0.25">
      <c r="F500" s="181"/>
      <c r="G500" s="181"/>
      <c r="H500" s="183"/>
      <c r="I500" s="182"/>
      <c r="AD500" s="181"/>
      <c r="AE500" s="181"/>
      <c r="AF500" s="183"/>
      <c r="AG500" s="182"/>
      <c r="AZ500" s="69"/>
    </row>
    <row r="501" spans="6:52" x14ac:dyDescent="0.25">
      <c r="F501" s="181"/>
      <c r="G501" s="181"/>
      <c r="H501" s="183"/>
      <c r="I501" s="182"/>
      <c r="AD501" s="181"/>
      <c r="AE501" s="181"/>
      <c r="AF501" s="183"/>
      <c r="AG501" s="182"/>
      <c r="AZ501" s="69"/>
    </row>
    <row r="502" spans="6:52" x14ac:dyDescent="0.25">
      <c r="F502" s="181"/>
      <c r="G502" s="181"/>
      <c r="H502" s="183"/>
      <c r="I502" s="182"/>
      <c r="AD502" s="181"/>
      <c r="AE502" s="181"/>
      <c r="AF502" s="183"/>
      <c r="AG502" s="182"/>
      <c r="AZ502" s="69"/>
    </row>
    <row r="503" spans="6:52" x14ac:dyDescent="0.25">
      <c r="F503" s="181"/>
      <c r="G503" s="181"/>
      <c r="H503" s="183"/>
      <c r="I503" s="182"/>
      <c r="AD503" s="181"/>
      <c r="AE503" s="181"/>
      <c r="AF503" s="183"/>
      <c r="AG503" s="182"/>
      <c r="AZ503" s="69"/>
    </row>
    <row r="504" spans="6:52" x14ac:dyDescent="0.25">
      <c r="F504" s="181"/>
      <c r="G504" s="181"/>
      <c r="H504" s="183"/>
      <c r="I504" s="182"/>
      <c r="AD504" s="181"/>
      <c r="AE504" s="181"/>
      <c r="AF504" s="183"/>
      <c r="AG504" s="182"/>
      <c r="AZ504" s="69"/>
    </row>
    <row r="505" spans="6:52" x14ac:dyDescent="0.25">
      <c r="F505" s="181"/>
      <c r="G505" s="181"/>
      <c r="H505" s="183"/>
      <c r="I505" s="182"/>
      <c r="AD505" s="181"/>
      <c r="AE505" s="181"/>
      <c r="AF505" s="183"/>
      <c r="AG505" s="182"/>
      <c r="AZ505" s="69"/>
    </row>
    <row r="506" spans="6:52" x14ac:dyDescent="0.25">
      <c r="F506" s="181"/>
      <c r="G506" s="181"/>
      <c r="H506" s="183"/>
      <c r="I506" s="182"/>
      <c r="AD506" s="181"/>
      <c r="AE506" s="181"/>
      <c r="AF506" s="183"/>
      <c r="AG506" s="182"/>
      <c r="AZ506" s="69"/>
    </row>
    <row r="507" spans="6:52" x14ac:dyDescent="0.25">
      <c r="F507" s="181"/>
      <c r="G507" s="181"/>
      <c r="H507" s="183"/>
      <c r="I507" s="182"/>
      <c r="AD507" s="181"/>
      <c r="AE507" s="181"/>
      <c r="AF507" s="183"/>
      <c r="AG507" s="182"/>
      <c r="AZ507" s="69"/>
    </row>
    <row r="508" spans="6:52" x14ac:dyDescent="0.25">
      <c r="F508" s="181"/>
      <c r="G508" s="181"/>
      <c r="H508" s="183"/>
      <c r="I508" s="182"/>
      <c r="AD508" s="181"/>
      <c r="AE508" s="181"/>
      <c r="AF508" s="183"/>
      <c r="AG508" s="182"/>
      <c r="AZ508" s="69"/>
    </row>
    <row r="509" spans="6:52" x14ac:dyDescent="0.25">
      <c r="F509" s="181"/>
      <c r="G509" s="181"/>
      <c r="H509" s="183"/>
      <c r="I509" s="182"/>
      <c r="AD509" s="181"/>
      <c r="AE509" s="181"/>
      <c r="AF509" s="183"/>
      <c r="AG509" s="182"/>
      <c r="AZ509" s="69"/>
    </row>
    <row r="510" spans="6:52" x14ac:dyDescent="0.25">
      <c r="F510" s="181"/>
      <c r="G510" s="181"/>
      <c r="H510" s="183"/>
      <c r="I510" s="182"/>
      <c r="AD510" s="215"/>
      <c r="AE510" s="215"/>
      <c r="AF510" s="215"/>
      <c r="AG510" s="215"/>
      <c r="AZ510" s="69"/>
    </row>
    <row r="511" spans="6:52" x14ac:dyDescent="0.25">
      <c r="F511" s="181"/>
      <c r="G511" s="181"/>
      <c r="H511" s="183"/>
      <c r="I511" s="182"/>
      <c r="AD511" s="215"/>
      <c r="AE511" s="215"/>
      <c r="AF511" s="215"/>
      <c r="AG511" s="215"/>
      <c r="AZ511" s="69"/>
    </row>
    <row r="512" spans="6:52" x14ac:dyDescent="0.25">
      <c r="F512" s="181"/>
      <c r="G512" s="181"/>
      <c r="H512" s="183"/>
      <c r="I512" s="182"/>
      <c r="AD512" s="215"/>
      <c r="AE512" s="215"/>
      <c r="AF512" s="215"/>
      <c r="AG512" s="215"/>
      <c r="AZ512" s="69"/>
    </row>
    <row r="513" spans="6:52" x14ac:dyDescent="0.25">
      <c r="F513" s="181"/>
      <c r="G513" s="181"/>
      <c r="H513" s="183"/>
      <c r="I513" s="182"/>
      <c r="AD513" s="215"/>
      <c r="AE513" s="215"/>
      <c r="AF513" s="216"/>
      <c r="AG513" s="217"/>
      <c r="AZ513" s="69"/>
    </row>
    <row r="514" spans="6:52" x14ac:dyDescent="0.25">
      <c r="F514" s="181"/>
      <c r="G514" s="181"/>
      <c r="H514" s="183"/>
      <c r="I514" s="182"/>
      <c r="AD514" s="215"/>
      <c r="AE514" s="215"/>
      <c r="AF514" s="216"/>
      <c r="AG514" s="217"/>
      <c r="AZ514" s="69"/>
    </row>
    <row r="515" spans="6:52" x14ac:dyDescent="0.25">
      <c r="F515" s="181"/>
      <c r="G515" s="181"/>
      <c r="H515" s="183"/>
      <c r="I515" s="182"/>
      <c r="AD515" s="215"/>
      <c r="AE515" s="215"/>
      <c r="AF515" s="216"/>
      <c r="AG515" s="217"/>
      <c r="AZ515" s="69"/>
    </row>
    <row r="516" spans="6:52" x14ac:dyDescent="0.25">
      <c r="F516" s="181"/>
      <c r="G516" s="181"/>
      <c r="H516" s="183"/>
      <c r="I516" s="182"/>
      <c r="AD516" s="215"/>
      <c r="AE516" s="215"/>
      <c r="AF516" s="217"/>
      <c r="AG516" s="216"/>
      <c r="AZ516" s="69"/>
    </row>
    <row r="517" spans="6:52" x14ac:dyDescent="0.25">
      <c r="F517" s="181"/>
      <c r="G517" s="181"/>
      <c r="H517" s="183"/>
      <c r="I517" s="182"/>
      <c r="AD517" s="215"/>
      <c r="AE517" s="215"/>
      <c r="AF517" s="217"/>
      <c r="AG517" s="216"/>
      <c r="AZ517" s="69"/>
    </row>
    <row r="518" spans="6:52" x14ac:dyDescent="0.25">
      <c r="F518" s="181"/>
      <c r="G518" s="181"/>
      <c r="H518" s="183"/>
      <c r="I518" s="182"/>
      <c r="AD518" s="215"/>
      <c r="AE518" s="215"/>
      <c r="AF518" s="217"/>
      <c r="AG518" s="216"/>
      <c r="AZ518" s="69"/>
    </row>
    <row r="519" spans="6:52" x14ac:dyDescent="0.25">
      <c r="F519" s="181"/>
      <c r="G519" s="181"/>
      <c r="H519" s="183"/>
      <c r="I519" s="182"/>
      <c r="AD519" s="215"/>
      <c r="AE519" s="215"/>
      <c r="AF519" s="216"/>
      <c r="AG519" s="217"/>
      <c r="AZ519" s="69"/>
    </row>
    <row r="520" spans="6:52" x14ac:dyDescent="0.25">
      <c r="F520" s="181"/>
      <c r="G520" s="181"/>
      <c r="H520" s="183"/>
      <c r="I520" s="182"/>
      <c r="AD520" s="215"/>
      <c r="AE520" s="215"/>
      <c r="AF520" s="216"/>
      <c r="AG520" s="216"/>
      <c r="AZ520" s="69"/>
    </row>
    <row r="521" spans="6:52" x14ac:dyDescent="0.25">
      <c r="F521" s="181"/>
      <c r="G521" s="181"/>
      <c r="H521" s="183"/>
      <c r="I521" s="182"/>
      <c r="AD521" s="215"/>
      <c r="AE521" s="215"/>
      <c r="AF521" s="216"/>
      <c r="AG521" s="217"/>
      <c r="AH521" s="212"/>
      <c r="AZ521" s="69"/>
    </row>
    <row r="522" spans="6:52" x14ac:dyDescent="0.25">
      <c r="F522" s="181"/>
      <c r="G522" s="181"/>
      <c r="H522" s="183"/>
      <c r="I522" s="182"/>
      <c r="AD522" s="215"/>
      <c r="AE522" s="215"/>
      <c r="AF522" s="216"/>
      <c r="AG522" s="217"/>
      <c r="AZ522" s="69"/>
    </row>
    <row r="523" spans="6:52" x14ac:dyDescent="0.25">
      <c r="F523" s="181"/>
      <c r="G523" s="181"/>
      <c r="H523" s="183"/>
      <c r="I523" s="182"/>
      <c r="AD523" s="215"/>
      <c r="AE523" s="215"/>
      <c r="AF523" s="216"/>
      <c r="AG523" s="216"/>
      <c r="AZ523" s="69"/>
    </row>
    <row r="524" spans="6:52" x14ac:dyDescent="0.25">
      <c r="F524" s="181"/>
      <c r="G524" s="181"/>
      <c r="H524" s="183"/>
      <c r="I524" s="182"/>
      <c r="AD524" s="215"/>
      <c r="AE524" s="215"/>
      <c r="AF524" s="217"/>
      <c r="AG524" s="216"/>
      <c r="AZ524" s="69"/>
    </row>
    <row r="525" spans="6:52" x14ac:dyDescent="0.25">
      <c r="F525" s="181"/>
      <c r="G525" s="181"/>
      <c r="H525" s="183"/>
      <c r="I525" s="182"/>
      <c r="AD525" s="215"/>
      <c r="AE525" s="215"/>
      <c r="AF525" s="217"/>
      <c r="AG525" s="216"/>
      <c r="AZ525" s="69"/>
    </row>
    <row r="526" spans="6:52" x14ac:dyDescent="0.25">
      <c r="F526" s="181"/>
      <c r="G526" s="181"/>
      <c r="H526" s="183"/>
      <c r="I526" s="182"/>
      <c r="AD526" s="215"/>
      <c r="AE526" s="215"/>
      <c r="AF526" s="216"/>
      <c r="AG526" s="218"/>
      <c r="AZ526" s="69"/>
    </row>
    <row r="527" spans="6:52" x14ac:dyDescent="0.25">
      <c r="F527" s="181"/>
      <c r="G527" s="181"/>
      <c r="H527" s="183"/>
      <c r="I527" s="182"/>
      <c r="AD527" s="215"/>
      <c r="AE527" s="215"/>
      <c r="AF527" s="216"/>
      <c r="AG527" s="216"/>
      <c r="AZ527" s="69"/>
    </row>
    <row r="528" spans="6:52" x14ac:dyDescent="0.25">
      <c r="F528" s="181"/>
      <c r="G528" s="181"/>
      <c r="H528" s="183"/>
      <c r="I528" s="182"/>
      <c r="AD528" s="215"/>
      <c r="AE528" s="215"/>
      <c r="AF528" s="216"/>
      <c r="AG528" s="217"/>
      <c r="AH528" s="212"/>
      <c r="AZ528" s="69"/>
    </row>
    <row r="529" spans="6:52" x14ac:dyDescent="0.25">
      <c r="F529" s="181"/>
      <c r="G529" s="181"/>
      <c r="H529" s="183"/>
      <c r="I529" s="182"/>
      <c r="AD529" s="215"/>
      <c r="AE529" s="215"/>
      <c r="AF529" s="216"/>
      <c r="AG529" s="216"/>
      <c r="AZ529" s="69"/>
    </row>
    <row r="530" spans="6:52" x14ac:dyDescent="0.25">
      <c r="F530" s="215"/>
      <c r="G530" s="215"/>
      <c r="H530" s="215"/>
      <c r="I530" s="215"/>
      <c r="AD530" s="215"/>
      <c r="AE530" s="215"/>
      <c r="AF530" s="216"/>
      <c r="AG530" s="217"/>
      <c r="AZ530" s="69"/>
    </row>
    <row r="531" spans="6:52" x14ac:dyDescent="0.25">
      <c r="F531" s="215"/>
      <c r="G531" s="215"/>
      <c r="H531" s="215"/>
      <c r="I531" s="215"/>
      <c r="AD531" s="215"/>
      <c r="AE531" s="215"/>
      <c r="AF531" s="216"/>
      <c r="AG531" s="216"/>
      <c r="AZ531" s="69"/>
    </row>
    <row r="532" spans="6:52" x14ac:dyDescent="0.25">
      <c r="F532" s="215"/>
      <c r="G532" s="215"/>
      <c r="H532" s="215"/>
      <c r="I532" s="215"/>
      <c r="AD532" s="215"/>
      <c r="AE532" s="215"/>
      <c r="AF532" s="216"/>
      <c r="AG532" s="217"/>
      <c r="AZ532" s="69"/>
    </row>
    <row r="533" spans="6:52" x14ac:dyDescent="0.25">
      <c r="F533" s="215"/>
      <c r="G533" s="215"/>
      <c r="H533" s="216"/>
      <c r="I533" s="217"/>
      <c r="AZ533" s="69"/>
    </row>
    <row r="534" spans="6:52" x14ac:dyDescent="0.25">
      <c r="F534" s="215"/>
      <c r="G534" s="215"/>
      <c r="H534" s="216"/>
      <c r="I534" s="217"/>
      <c r="AZ534" s="69"/>
    </row>
    <row r="535" spans="6:52" x14ac:dyDescent="0.2">
      <c r="F535" s="215"/>
      <c r="G535" s="215"/>
      <c r="H535" s="216"/>
      <c r="I535" s="217"/>
      <c r="AD535" s="219"/>
      <c r="AE535" s="219"/>
      <c r="AF535" s="219"/>
      <c r="AG535" s="219"/>
      <c r="AZ535" s="69"/>
    </row>
    <row r="536" spans="6:52" x14ac:dyDescent="0.2">
      <c r="F536" s="215"/>
      <c r="G536" s="215"/>
      <c r="H536" s="217"/>
      <c r="I536" s="216"/>
      <c r="AD536" s="219"/>
      <c r="AE536" s="219"/>
      <c r="AF536" s="219"/>
      <c r="AG536" s="219"/>
      <c r="AZ536" s="69"/>
    </row>
    <row r="537" spans="6:52" x14ac:dyDescent="0.2">
      <c r="F537" s="215"/>
      <c r="G537" s="215"/>
      <c r="H537" s="217"/>
      <c r="I537" s="216"/>
      <c r="AD537" s="219"/>
      <c r="AE537" s="219"/>
      <c r="AF537" s="219"/>
      <c r="AG537" s="219"/>
      <c r="AZ537" s="69"/>
    </row>
    <row r="538" spans="6:52" x14ac:dyDescent="0.2">
      <c r="F538" s="215"/>
      <c r="G538" s="215"/>
      <c r="H538" s="217"/>
      <c r="I538" s="216"/>
      <c r="AD538" s="215"/>
      <c r="AE538" s="215"/>
      <c r="AF538" s="219"/>
      <c r="AG538" s="219"/>
      <c r="AZ538" s="69"/>
    </row>
    <row r="539" spans="6:52" x14ac:dyDescent="0.2">
      <c r="F539" s="215"/>
      <c r="G539" s="215"/>
      <c r="H539" s="216"/>
      <c r="I539" s="217"/>
      <c r="AD539" s="219"/>
      <c r="AE539" s="219"/>
      <c r="AF539" s="219"/>
      <c r="AG539" s="219"/>
      <c r="AZ539" s="69"/>
    </row>
    <row r="540" spans="6:52" x14ac:dyDescent="0.25">
      <c r="F540" s="215"/>
      <c r="G540" s="215"/>
      <c r="H540" s="216"/>
      <c r="I540" s="216"/>
      <c r="AD540" s="215"/>
      <c r="AE540" s="215"/>
      <c r="AF540" s="215"/>
      <c r="AG540" s="215"/>
      <c r="AZ540" s="69"/>
    </row>
    <row r="541" spans="6:52" x14ac:dyDescent="0.25">
      <c r="F541" s="215"/>
      <c r="G541" s="215"/>
      <c r="H541" s="216"/>
      <c r="I541" s="217"/>
      <c r="J541" s="212"/>
      <c r="AD541" s="215"/>
      <c r="AE541" s="215"/>
      <c r="AF541" s="215"/>
      <c r="AG541" s="215"/>
      <c r="AZ541" s="69"/>
    </row>
    <row r="542" spans="6:52" x14ac:dyDescent="0.25">
      <c r="F542" s="215"/>
      <c r="G542" s="215"/>
      <c r="H542" s="216"/>
      <c r="I542" s="217"/>
      <c r="AD542" s="215"/>
      <c r="AE542" s="215"/>
      <c r="AF542" s="215"/>
      <c r="AG542" s="215"/>
      <c r="AZ542" s="69"/>
    </row>
    <row r="543" spans="6:52" x14ac:dyDescent="0.25">
      <c r="F543" s="215"/>
      <c r="G543" s="215"/>
      <c r="H543" s="216"/>
      <c r="I543" s="216"/>
      <c r="AD543" s="215"/>
      <c r="AE543" s="215"/>
      <c r="AF543" s="217"/>
      <c r="AG543" s="217"/>
      <c r="AZ543" s="69"/>
    </row>
    <row r="544" spans="6:52" x14ac:dyDescent="0.25">
      <c r="F544" s="215"/>
      <c r="G544" s="215"/>
      <c r="H544" s="217"/>
      <c r="I544" s="216"/>
      <c r="AD544" s="215"/>
      <c r="AE544" s="215"/>
      <c r="AF544" s="217"/>
      <c r="AG544" s="217"/>
      <c r="AZ544" s="69"/>
    </row>
    <row r="545" spans="6:52" x14ac:dyDescent="0.25">
      <c r="F545" s="215"/>
      <c r="G545" s="215"/>
      <c r="H545" s="217"/>
      <c r="I545" s="216"/>
      <c r="AD545" s="215"/>
      <c r="AE545" s="215"/>
      <c r="AF545" s="217"/>
      <c r="AG545" s="217"/>
      <c r="AZ545" s="69"/>
    </row>
    <row r="546" spans="6:52" x14ac:dyDescent="0.25">
      <c r="F546" s="215"/>
      <c r="G546" s="215"/>
      <c r="H546" s="216"/>
      <c r="I546" s="218"/>
      <c r="AD546" s="215"/>
      <c r="AE546" s="215"/>
      <c r="AF546" s="216"/>
      <c r="AG546" s="216"/>
      <c r="AZ546" s="69"/>
    </row>
    <row r="547" spans="6:52" x14ac:dyDescent="0.25">
      <c r="F547" s="215"/>
      <c r="G547" s="215"/>
      <c r="H547" s="216"/>
      <c r="I547" s="216"/>
      <c r="AD547" s="215"/>
      <c r="AE547" s="215"/>
      <c r="AF547" s="217"/>
      <c r="AG547" s="216"/>
      <c r="AZ547" s="69"/>
    </row>
    <row r="548" spans="6:52" x14ac:dyDescent="0.25">
      <c r="F548" s="215"/>
      <c r="G548" s="215"/>
      <c r="H548" s="216"/>
      <c r="I548" s="217"/>
      <c r="J548" s="212"/>
      <c r="AD548" s="215"/>
      <c r="AE548" s="215"/>
      <c r="AF548" s="217"/>
      <c r="AG548" s="216"/>
      <c r="AZ548" s="69"/>
    </row>
    <row r="549" spans="6:52" x14ac:dyDescent="0.25">
      <c r="F549" s="215"/>
      <c r="G549" s="215"/>
      <c r="H549" s="216"/>
      <c r="I549" s="216"/>
      <c r="AD549" s="215"/>
      <c r="AE549" s="215"/>
      <c r="AF549" s="216"/>
      <c r="AG549" s="217"/>
      <c r="AZ549" s="69"/>
    </row>
    <row r="550" spans="6:52" x14ac:dyDescent="0.25">
      <c r="F550" s="215"/>
      <c r="G550" s="215"/>
      <c r="H550" s="216"/>
      <c r="I550" s="217"/>
      <c r="AD550" s="215"/>
      <c r="AE550" s="215"/>
      <c r="AF550" s="216"/>
      <c r="AG550" s="216"/>
      <c r="AZ550" s="69"/>
    </row>
    <row r="551" spans="6:52" x14ac:dyDescent="0.25">
      <c r="F551" s="215"/>
      <c r="G551" s="215"/>
      <c r="H551" s="216"/>
      <c r="I551" s="216"/>
      <c r="AD551" s="215"/>
      <c r="AE551" s="215"/>
      <c r="AF551" s="216"/>
      <c r="AG551" s="217"/>
      <c r="AH551" s="212"/>
      <c r="AZ551" s="69"/>
    </row>
    <row r="552" spans="6:52" x14ac:dyDescent="0.25">
      <c r="F552" s="215"/>
      <c r="G552" s="215"/>
      <c r="H552" s="216"/>
      <c r="I552" s="217"/>
      <c r="AD552" s="215"/>
      <c r="AE552" s="215"/>
      <c r="AF552" s="216"/>
      <c r="AG552" s="216"/>
      <c r="AZ552" s="69"/>
    </row>
    <row r="553" spans="6:52" x14ac:dyDescent="0.25">
      <c r="AD553" s="215"/>
      <c r="AE553" s="215"/>
      <c r="AF553" s="216"/>
      <c r="AG553" s="217"/>
      <c r="AZ553" s="69"/>
    </row>
    <row r="554" spans="6:52" x14ac:dyDescent="0.25">
      <c r="AD554" s="215"/>
      <c r="AE554" s="215"/>
      <c r="AF554" s="216"/>
      <c r="AG554" s="216"/>
      <c r="AZ554" s="69"/>
    </row>
    <row r="555" spans="6:52" x14ac:dyDescent="0.2">
      <c r="F555" s="219"/>
      <c r="G555" s="219"/>
      <c r="H555" s="219"/>
      <c r="I555" s="219"/>
      <c r="AD555" s="215"/>
      <c r="AE555" s="215"/>
      <c r="AF555" s="216"/>
      <c r="AG555" s="217"/>
      <c r="AZ555" s="69"/>
    </row>
    <row r="556" spans="6:52" x14ac:dyDescent="0.2">
      <c r="F556" s="219"/>
      <c r="G556" s="219"/>
      <c r="H556" s="219"/>
      <c r="I556" s="219"/>
      <c r="AZ556" s="69"/>
    </row>
    <row r="557" spans="6:52" x14ac:dyDescent="0.2">
      <c r="F557" s="219"/>
      <c r="G557" s="219"/>
      <c r="H557" s="219"/>
      <c r="I557" s="219"/>
      <c r="AZ557" s="69"/>
    </row>
    <row r="558" spans="6:52" x14ac:dyDescent="0.2">
      <c r="F558" s="215"/>
      <c r="G558" s="215"/>
      <c r="H558" s="219"/>
      <c r="I558" s="219"/>
      <c r="AD558" s="219"/>
      <c r="AE558" s="219"/>
      <c r="AF558" s="219"/>
      <c r="AG558" s="219"/>
      <c r="AZ558" s="69"/>
    </row>
    <row r="559" spans="6:52" x14ac:dyDescent="0.2">
      <c r="F559" s="219"/>
      <c r="G559" s="219"/>
      <c r="H559" s="219"/>
      <c r="I559" s="219"/>
      <c r="AD559" s="219"/>
      <c r="AE559" s="219"/>
      <c r="AF559" s="219"/>
      <c r="AG559" s="219"/>
      <c r="AZ559" s="69"/>
    </row>
    <row r="560" spans="6:52" x14ac:dyDescent="0.2">
      <c r="F560" s="215"/>
      <c r="G560" s="215"/>
      <c r="H560" s="215"/>
      <c r="I560" s="215"/>
      <c r="AD560" s="219"/>
      <c r="AE560" s="219"/>
      <c r="AF560" s="219"/>
      <c r="AG560" s="219"/>
      <c r="AZ560" s="69"/>
    </row>
    <row r="561" spans="6:52" x14ac:dyDescent="0.2">
      <c r="F561" s="215"/>
      <c r="G561" s="215"/>
      <c r="H561" s="215"/>
      <c r="I561" s="215"/>
      <c r="AD561" s="215"/>
      <c r="AE561" s="215"/>
      <c r="AF561" s="219"/>
      <c r="AG561" s="219"/>
      <c r="AZ561" s="69"/>
    </row>
    <row r="562" spans="6:52" x14ac:dyDescent="0.2">
      <c r="F562" s="215"/>
      <c r="G562" s="215"/>
      <c r="H562" s="215"/>
      <c r="I562" s="215"/>
      <c r="AD562" s="219"/>
      <c r="AE562" s="219"/>
      <c r="AF562" s="219"/>
      <c r="AG562" s="219"/>
      <c r="AZ562" s="69"/>
    </row>
    <row r="563" spans="6:52" x14ac:dyDescent="0.25">
      <c r="F563" s="215"/>
      <c r="G563" s="215"/>
      <c r="H563" s="217"/>
      <c r="I563" s="217"/>
      <c r="AD563" s="215"/>
      <c r="AE563" s="215"/>
      <c r="AF563" s="215"/>
      <c r="AG563" s="215"/>
      <c r="AZ563" s="69"/>
    </row>
    <row r="564" spans="6:52" x14ac:dyDescent="0.25">
      <c r="F564" s="215"/>
      <c r="G564" s="215"/>
      <c r="H564" s="217"/>
      <c r="I564" s="217"/>
      <c r="AD564" s="215"/>
      <c r="AE564" s="215"/>
      <c r="AF564" s="215"/>
      <c r="AG564" s="215"/>
      <c r="AZ564" s="69"/>
    </row>
    <row r="565" spans="6:52" x14ac:dyDescent="0.25">
      <c r="F565" s="215"/>
      <c r="G565" s="215"/>
      <c r="H565" s="217"/>
      <c r="I565" s="217"/>
      <c r="AD565" s="215"/>
      <c r="AE565" s="215"/>
      <c r="AF565" s="215"/>
      <c r="AG565" s="215"/>
      <c r="AZ565" s="69"/>
    </row>
    <row r="566" spans="6:52" x14ac:dyDescent="0.25">
      <c r="F566" s="215"/>
      <c r="G566" s="215"/>
      <c r="H566" s="216"/>
      <c r="I566" s="216"/>
      <c r="AD566" s="215"/>
      <c r="AE566" s="215"/>
      <c r="AF566" s="217"/>
      <c r="AG566" s="216"/>
      <c r="AZ566" s="69"/>
    </row>
    <row r="567" spans="6:52" x14ac:dyDescent="0.25">
      <c r="F567" s="215"/>
      <c r="G567" s="215"/>
      <c r="H567" s="217"/>
      <c r="I567" s="216"/>
      <c r="AD567" s="215"/>
      <c r="AE567" s="215"/>
      <c r="AF567" s="217"/>
      <c r="AG567" s="216"/>
      <c r="AZ567" s="69"/>
    </row>
    <row r="568" spans="6:52" x14ac:dyDescent="0.25">
      <c r="F568" s="215"/>
      <c r="G568" s="215"/>
      <c r="H568" s="217"/>
      <c r="I568" s="216"/>
      <c r="AD568" s="215"/>
      <c r="AE568" s="215"/>
      <c r="AF568" s="217"/>
      <c r="AG568" s="216"/>
      <c r="AZ568" s="69"/>
    </row>
    <row r="569" spans="6:52" x14ac:dyDescent="0.25">
      <c r="F569" s="215"/>
      <c r="G569" s="215"/>
      <c r="H569" s="216"/>
      <c r="I569" s="217"/>
      <c r="AD569" s="215"/>
      <c r="AE569" s="215"/>
      <c r="AF569" s="216"/>
      <c r="AG569" s="217"/>
      <c r="AZ569" s="69"/>
    </row>
    <row r="570" spans="6:52" x14ac:dyDescent="0.25">
      <c r="F570" s="215"/>
      <c r="G570" s="215"/>
      <c r="H570" s="216"/>
      <c r="I570" s="216"/>
      <c r="AD570" s="215"/>
      <c r="AE570" s="215"/>
      <c r="AF570" s="217"/>
      <c r="AG570" s="216"/>
      <c r="AZ570" s="69"/>
    </row>
    <row r="571" spans="6:52" x14ac:dyDescent="0.25">
      <c r="F571" s="215"/>
      <c r="G571" s="215"/>
      <c r="H571" s="216"/>
      <c r="I571" s="217"/>
      <c r="J571" s="212"/>
      <c r="AD571" s="215"/>
      <c r="AE571" s="215"/>
      <c r="AF571" s="216"/>
      <c r="AG571" s="216"/>
      <c r="AZ571" s="69"/>
    </row>
    <row r="572" spans="6:52" x14ac:dyDescent="0.25">
      <c r="F572" s="215"/>
      <c r="G572" s="215"/>
      <c r="H572" s="216"/>
      <c r="I572" s="216"/>
      <c r="AD572" s="215"/>
      <c r="AE572" s="215"/>
      <c r="AF572" s="217"/>
      <c r="AG572" s="216"/>
      <c r="AH572" s="212"/>
      <c r="AZ572" s="69"/>
    </row>
    <row r="573" spans="6:52" x14ac:dyDescent="0.25">
      <c r="F573" s="215"/>
      <c r="G573" s="215"/>
      <c r="H573" s="216"/>
      <c r="I573" s="217"/>
      <c r="AD573" s="215"/>
      <c r="AE573" s="215"/>
      <c r="AF573" s="217"/>
      <c r="AG573" s="216"/>
      <c r="AZ573" s="69"/>
    </row>
    <row r="574" spans="6:52" x14ac:dyDescent="0.25">
      <c r="F574" s="215"/>
      <c r="G574" s="215"/>
      <c r="H574" s="216"/>
      <c r="I574" s="216"/>
      <c r="AD574" s="215"/>
      <c r="AE574" s="215"/>
      <c r="AF574" s="216"/>
      <c r="AG574" s="217"/>
      <c r="AZ574" s="69"/>
    </row>
    <row r="575" spans="6:52" x14ac:dyDescent="0.25">
      <c r="F575" s="215"/>
      <c r="G575" s="215"/>
      <c r="H575" s="216"/>
      <c r="I575" s="217"/>
      <c r="AD575" s="215"/>
      <c r="AE575" s="215"/>
      <c r="AF575" s="217"/>
      <c r="AG575" s="216"/>
      <c r="AZ575" s="69"/>
    </row>
    <row r="576" spans="6:52" x14ac:dyDescent="0.25">
      <c r="AD576" s="215"/>
      <c r="AE576" s="215"/>
      <c r="AF576" s="216"/>
      <c r="AG576" s="216"/>
      <c r="AZ576" s="69"/>
    </row>
    <row r="577" spans="6:52" x14ac:dyDescent="0.25">
      <c r="AD577" s="215"/>
      <c r="AE577" s="215"/>
      <c r="AF577" s="217"/>
      <c r="AG577" s="216"/>
      <c r="AH577" s="212"/>
      <c r="AZ577" s="69"/>
    </row>
    <row r="578" spans="6:52" x14ac:dyDescent="0.2">
      <c r="F578" s="219"/>
      <c r="G578" s="219"/>
      <c r="H578" s="219"/>
      <c r="I578" s="219"/>
      <c r="AD578" s="215"/>
      <c r="AE578" s="215"/>
      <c r="AF578" s="216"/>
      <c r="AG578" s="216"/>
      <c r="AZ578" s="69"/>
    </row>
    <row r="579" spans="6:52" x14ac:dyDescent="0.2">
      <c r="F579" s="219"/>
      <c r="G579" s="219"/>
      <c r="H579" s="219"/>
      <c r="I579" s="219"/>
      <c r="AD579" s="215"/>
      <c r="AE579" s="215"/>
      <c r="AF579" s="217"/>
      <c r="AG579" s="216"/>
      <c r="AZ579" s="69"/>
    </row>
    <row r="580" spans="6:52" x14ac:dyDescent="0.2">
      <c r="F580" s="219"/>
      <c r="G580" s="219"/>
      <c r="H580" s="219"/>
      <c r="I580" s="219"/>
      <c r="AD580" s="215"/>
      <c r="AE580" s="215"/>
      <c r="AF580" s="216"/>
      <c r="AG580" s="216"/>
      <c r="AZ580" s="69"/>
    </row>
    <row r="581" spans="6:52" x14ac:dyDescent="0.2">
      <c r="F581" s="215"/>
      <c r="G581" s="215"/>
      <c r="H581" s="219"/>
      <c r="I581" s="219"/>
      <c r="AD581" s="215"/>
      <c r="AE581" s="215"/>
      <c r="AF581" s="217"/>
      <c r="AG581" s="216"/>
      <c r="AZ581" s="69"/>
    </row>
    <row r="582" spans="6:52" x14ac:dyDescent="0.2">
      <c r="F582" s="219"/>
      <c r="G582" s="219"/>
      <c r="H582" s="219"/>
      <c r="I582" s="219"/>
      <c r="AZ582" s="69"/>
    </row>
    <row r="583" spans="6:52" x14ac:dyDescent="0.25">
      <c r="F583" s="215"/>
      <c r="G583" s="215"/>
      <c r="H583" s="215"/>
      <c r="I583" s="215"/>
      <c r="AE583" s="215"/>
      <c r="AF583" s="215"/>
      <c r="AG583" s="216"/>
      <c r="AH583" s="216"/>
    </row>
    <row r="584" spans="6:52" x14ac:dyDescent="0.25">
      <c r="F584" s="215"/>
      <c r="G584" s="215"/>
      <c r="H584" s="215"/>
      <c r="I584" s="215"/>
      <c r="AE584" s="215"/>
      <c r="AF584" s="215"/>
      <c r="AG584" s="217"/>
      <c r="AH584" s="216"/>
    </row>
    <row r="585" spans="6:52" x14ac:dyDescent="0.25">
      <c r="F585" s="215"/>
      <c r="G585" s="215"/>
      <c r="H585" s="215"/>
      <c r="I585" s="215"/>
      <c r="AE585" s="215"/>
      <c r="AF585" s="215"/>
      <c r="AG585" s="217"/>
      <c r="AH585" s="216"/>
    </row>
    <row r="586" spans="6:52" x14ac:dyDescent="0.25">
      <c r="F586" s="215"/>
      <c r="G586" s="215"/>
      <c r="H586" s="217"/>
      <c r="I586" s="216"/>
      <c r="AE586" s="215"/>
      <c r="AF586" s="215"/>
      <c r="AG586" s="216"/>
      <c r="AH586" s="218"/>
    </row>
    <row r="587" spans="6:52" x14ac:dyDescent="0.25">
      <c r="F587" s="215"/>
      <c r="G587" s="215"/>
      <c r="H587" s="217"/>
      <c r="I587" s="216"/>
      <c r="AE587" s="215"/>
      <c r="AF587" s="215"/>
      <c r="AG587" s="216"/>
      <c r="AH587" s="216"/>
    </row>
    <row r="588" spans="6:52" x14ac:dyDescent="0.25">
      <c r="F588" s="215"/>
      <c r="G588" s="215"/>
      <c r="H588" s="217"/>
      <c r="I588" s="216"/>
      <c r="AE588" s="215"/>
      <c r="AF588" s="215"/>
      <c r="AG588" s="216"/>
      <c r="AH588" s="217"/>
      <c r="AI588" s="212"/>
    </row>
    <row r="589" spans="6:52" x14ac:dyDescent="0.25">
      <c r="F589" s="215"/>
      <c r="G589" s="215"/>
      <c r="H589" s="216"/>
      <c r="I589" s="217"/>
      <c r="AE589" s="215"/>
      <c r="AF589" s="215"/>
      <c r="AG589" s="216"/>
      <c r="AH589" s="216"/>
    </row>
    <row r="590" spans="6:52" x14ac:dyDescent="0.25">
      <c r="F590" s="215"/>
      <c r="G590" s="215"/>
      <c r="H590" s="217"/>
      <c r="I590" s="216"/>
      <c r="AE590" s="215"/>
      <c r="AF590" s="215"/>
      <c r="AG590" s="216"/>
      <c r="AH590" s="217"/>
    </row>
    <row r="591" spans="6:52" x14ac:dyDescent="0.25">
      <c r="F591" s="215"/>
      <c r="G591" s="215"/>
      <c r="H591" s="216"/>
      <c r="I591" s="216"/>
      <c r="AE591" s="215"/>
      <c r="AF591" s="215"/>
      <c r="AG591" s="216"/>
      <c r="AH591" s="216"/>
    </row>
    <row r="592" spans="6:52" x14ac:dyDescent="0.25">
      <c r="F592" s="215"/>
      <c r="G592" s="215"/>
      <c r="H592" s="217"/>
      <c r="I592" s="216"/>
      <c r="J592" s="212"/>
      <c r="AE592" s="215"/>
      <c r="AF592" s="215"/>
      <c r="AG592" s="216"/>
      <c r="AH592" s="217"/>
    </row>
    <row r="593" spans="6:34" x14ac:dyDescent="0.25">
      <c r="F593" s="215"/>
      <c r="G593" s="215"/>
      <c r="H593" s="217"/>
      <c r="I593" s="216"/>
    </row>
    <row r="594" spans="6:34" x14ac:dyDescent="0.25">
      <c r="F594" s="215"/>
      <c r="G594" s="215"/>
      <c r="H594" s="216"/>
      <c r="I594" s="217"/>
    </row>
    <row r="595" spans="6:34" x14ac:dyDescent="0.2">
      <c r="F595" s="215"/>
      <c r="G595" s="215"/>
      <c r="H595" s="217"/>
      <c r="I595" s="216"/>
      <c r="AE595" s="219"/>
      <c r="AF595" s="219"/>
      <c r="AG595" s="219"/>
      <c r="AH595" s="219"/>
    </row>
    <row r="596" spans="6:34" x14ac:dyDescent="0.2">
      <c r="F596" s="215"/>
      <c r="G596" s="215"/>
      <c r="H596" s="216"/>
      <c r="I596" s="216"/>
      <c r="AE596" s="219"/>
      <c r="AF596" s="219"/>
      <c r="AG596" s="219"/>
      <c r="AH596" s="219"/>
    </row>
    <row r="597" spans="6:34" x14ac:dyDescent="0.2">
      <c r="F597" s="215"/>
      <c r="G597" s="215"/>
      <c r="H597" s="217"/>
      <c r="I597" s="216"/>
      <c r="J597" s="212"/>
      <c r="AE597" s="219"/>
      <c r="AF597" s="219"/>
      <c r="AG597" s="219"/>
      <c r="AH597" s="219"/>
    </row>
    <row r="598" spans="6:34" x14ac:dyDescent="0.2">
      <c r="F598" s="215"/>
      <c r="G598" s="215"/>
      <c r="H598" s="216"/>
      <c r="I598" s="216"/>
      <c r="AE598" s="215"/>
      <c r="AF598" s="215"/>
      <c r="AG598" s="219"/>
      <c r="AH598" s="219"/>
    </row>
    <row r="599" spans="6:34" x14ac:dyDescent="0.2">
      <c r="F599" s="215"/>
      <c r="G599" s="215"/>
      <c r="H599" s="217"/>
      <c r="I599" s="216"/>
      <c r="AE599" s="219"/>
      <c r="AF599" s="219"/>
      <c r="AG599" s="219"/>
      <c r="AH599" s="219"/>
    </row>
    <row r="600" spans="6:34" x14ac:dyDescent="0.25">
      <c r="F600" s="215"/>
      <c r="G600" s="215"/>
      <c r="H600" s="216"/>
      <c r="I600" s="216"/>
      <c r="AE600" s="215"/>
      <c r="AF600" s="215"/>
      <c r="AG600" s="215"/>
      <c r="AH600" s="215"/>
    </row>
    <row r="601" spans="6:34" x14ac:dyDescent="0.25">
      <c r="F601" s="215"/>
      <c r="G601" s="215"/>
      <c r="H601" s="217"/>
      <c r="I601" s="216"/>
      <c r="AE601" s="215"/>
      <c r="AF601" s="215"/>
      <c r="AG601" s="215"/>
      <c r="AH601" s="215"/>
    </row>
    <row r="602" spans="6:34" x14ac:dyDescent="0.25">
      <c r="AE602" s="215"/>
      <c r="AF602" s="215"/>
      <c r="AG602" s="215"/>
      <c r="AH602" s="215"/>
    </row>
    <row r="603" spans="6:34" x14ac:dyDescent="0.25">
      <c r="AE603" s="215"/>
      <c r="AF603" s="215"/>
      <c r="AG603" s="217"/>
      <c r="AH603" s="217"/>
    </row>
    <row r="604" spans="6:34" x14ac:dyDescent="0.2">
      <c r="F604" s="219"/>
      <c r="G604" s="219"/>
      <c r="H604" s="219"/>
      <c r="I604" s="219"/>
      <c r="AE604" s="215"/>
      <c r="AF604" s="215"/>
      <c r="AG604" s="217"/>
      <c r="AH604" s="217"/>
    </row>
    <row r="605" spans="6:34" x14ac:dyDescent="0.2">
      <c r="F605" s="219"/>
      <c r="G605" s="219"/>
      <c r="H605" s="219"/>
      <c r="I605" s="219"/>
      <c r="AE605" s="215"/>
      <c r="AF605" s="215"/>
      <c r="AG605" s="217"/>
      <c r="AH605" s="217"/>
    </row>
    <row r="606" spans="6:34" x14ac:dyDescent="0.2">
      <c r="F606" s="219"/>
      <c r="G606" s="219"/>
      <c r="H606" s="219"/>
      <c r="I606" s="219"/>
      <c r="AE606" s="215"/>
      <c r="AF606" s="215"/>
      <c r="AG606" s="216"/>
      <c r="AH606" s="216"/>
    </row>
    <row r="607" spans="6:34" x14ac:dyDescent="0.2">
      <c r="F607" s="215"/>
      <c r="G607" s="215"/>
      <c r="H607" s="219"/>
      <c r="I607" s="219"/>
      <c r="AE607" s="215"/>
      <c r="AF607" s="215"/>
      <c r="AG607" s="217"/>
      <c r="AH607" s="216"/>
    </row>
    <row r="608" spans="6:34" x14ac:dyDescent="0.2">
      <c r="F608" s="219"/>
      <c r="G608" s="219"/>
      <c r="H608" s="219"/>
      <c r="I608" s="219"/>
      <c r="AE608" s="215"/>
      <c r="AF608" s="215"/>
      <c r="AG608" s="217"/>
      <c r="AH608" s="216"/>
    </row>
    <row r="609" spans="6:35" x14ac:dyDescent="0.25">
      <c r="F609" s="215"/>
      <c r="G609" s="215"/>
      <c r="H609" s="215"/>
      <c r="I609" s="215"/>
      <c r="AE609" s="215"/>
      <c r="AF609" s="215"/>
      <c r="AG609" s="216"/>
      <c r="AH609" s="217"/>
    </row>
    <row r="610" spans="6:35" x14ac:dyDescent="0.25">
      <c r="F610" s="215"/>
      <c r="G610" s="215"/>
      <c r="H610" s="215"/>
      <c r="I610" s="215"/>
      <c r="AE610" s="215"/>
      <c r="AF610" s="215"/>
      <c r="AG610" s="216"/>
      <c r="AH610" s="216"/>
    </row>
    <row r="611" spans="6:35" x14ac:dyDescent="0.25">
      <c r="F611" s="215"/>
      <c r="G611" s="215"/>
      <c r="H611" s="217"/>
      <c r="I611" s="217"/>
      <c r="AE611" s="215"/>
      <c r="AF611" s="215"/>
      <c r="AG611" s="216"/>
      <c r="AH611" s="217"/>
      <c r="AI611" s="212"/>
    </row>
    <row r="612" spans="6:35" x14ac:dyDescent="0.25">
      <c r="F612" s="215"/>
      <c r="G612" s="215"/>
      <c r="H612" s="217"/>
      <c r="I612" s="217"/>
      <c r="AE612" s="215"/>
      <c r="AF612" s="215"/>
      <c r="AG612" s="216"/>
      <c r="AH612" s="216"/>
    </row>
    <row r="613" spans="6:35" x14ac:dyDescent="0.25">
      <c r="F613" s="215"/>
      <c r="G613" s="215"/>
      <c r="H613" s="217"/>
      <c r="I613" s="216"/>
      <c r="AE613" s="215"/>
      <c r="AF613" s="215"/>
      <c r="AG613" s="216"/>
      <c r="AH613" s="217"/>
    </row>
    <row r="614" spans="6:35" x14ac:dyDescent="0.25">
      <c r="F614" s="215"/>
      <c r="G614" s="215"/>
      <c r="H614" s="216"/>
      <c r="I614" s="217"/>
      <c r="AE614" s="215"/>
      <c r="AF614" s="215"/>
      <c r="AG614" s="216"/>
      <c r="AH614" s="216"/>
    </row>
    <row r="615" spans="6:35" x14ac:dyDescent="0.25">
      <c r="F615" s="215"/>
      <c r="G615" s="215"/>
      <c r="H615" s="216"/>
      <c r="I615" s="216"/>
      <c r="AE615" s="215"/>
      <c r="AF615" s="215"/>
      <c r="AG615" s="216"/>
      <c r="AH615" s="217"/>
    </row>
    <row r="616" spans="6:35" x14ac:dyDescent="0.25">
      <c r="F616" s="215"/>
      <c r="G616" s="215"/>
      <c r="H616" s="216"/>
      <c r="I616" s="217"/>
      <c r="J616" s="212"/>
    </row>
    <row r="617" spans="6:35" x14ac:dyDescent="0.25">
      <c r="F617" s="215"/>
      <c r="G617" s="215"/>
      <c r="H617" s="216"/>
      <c r="I617" s="217"/>
    </row>
    <row r="618" spans="6:35" x14ac:dyDescent="0.2">
      <c r="F618" s="215"/>
      <c r="G618" s="215"/>
      <c r="H618" s="217"/>
      <c r="I618" s="216"/>
      <c r="AE618" s="219"/>
      <c r="AF618" s="219"/>
      <c r="AG618" s="219"/>
      <c r="AH618" s="219"/>
    </row>
    <row r="619" spans="6:35" x14ac:dyDescent="0.2">
      <c r="F619" s="215"/>
      <c r="G619" s="215"/>
      <c r="H619" s="216"/>
      <c r="I619" s="217"/>
      <c r="AE619" s="219"/>
      <c r="AF619" s="219"/>
      <c r="AG619" s="219"/>
      <c r="AH619" s="219"/>
    </row>
    <row r="620" spans="6:35" x14ac:dyDescent="0.2">
      <c r="F620" s="215"/>
      <c r="G620" s="215"/>
      <c r="H620" s="216"/>
      <c r="I620" s="216"/>
      <c r="AE620" s="219"/>
      <c r="AF620" s="219"/>
      <c r="AG620" s="219"/>
      <c r="AH620" s="219"/>
    </row>
    <row r="621" spans="6:35" x14ac:dyDescent="0.2">
      <c r="F621" s="215"/>
      <c r="G621" s="215"/>
      <c r="H621" s="216"/>
      <c r="I621" s="217"/>
      <c r="J621" s="212"/>
      <c r="AE621" s="215"/>
      <c r="AF621" s="215"/>
      <c r="AG621" s="219"/>
      <c r="AH621" s="219"/>
    </row>
    <row r="622" spans="6:35" x14ac:dyDescent="0.2">
      <c r="F622" s="215"/>
      <c r="G622" s="215"/>
      <c r="H622" s="216"/>
      <c r="I622" s="216"/>
      <c r="J622" s="212"/>
      <c r="AE622" s="219"/>
      <c r="AF622" s="219"/>
      <c r="AG622" s="219"/>
      <c r="AH622" s="219"/>
    </row>
    <row r="623" spans="6:35" x14ac:dyDescent="0.25">
      <c r="F623" s="215"/>
      <c r="G623" s="215"/>
      <c r="H623" s="216"/>
      <c r="I623" s="217"/>
      <c r="AE623" s="215"/>
      <c r="AF623" s="215"/>
      <c r="AG623" s="215"/>
      <c r="AH623" s="215"/>
    </row>
    <row r="624" spans="6:35" x14ac:dyDescent="0.25">
      <c r="AE624" s="215"/>
      <c r="AF624" s="215"/>
      <c r="AG624" s="215"/>
      <c r="AH624" s="215"/>
    </row>
    <row r="625" spans="6:35" x14ac:dyDescent="0.25">
      <c r="AE625" s="215"/>
      <c r="AF625" s="215"/>
      <c r="AG625" s="215"/>
      <c r="AH625" s="215"/>
    </row>
    <row r="626" spans="6:35" x14ac:dyDescent="0.2">
      <c r="F626" s="219"/>
      <c r="G626" s="219"/>
      <c r="H626" s="219"/>
      <c r="I626" s="219"/>
      <c r="AE626" s="215"/>
      <c r="AF626" s="215"/>
      <c r="AG626" s="217"/>
      <c r="AH626" s="216"/>
    </row>
    <row r="627" spans="6:35" x14ac:dyDescent="0.2">
      <c r="F627" s="219"/>
      <c r="G627" s="219"/>
      <c r="H627" s="219"/>
      <c r="I627" s="219"/>
      <c r="AE627" s="215"/>
      <c r="AF627" s="215"/>
      <c r="AG627" s="217"/>
      <c r="AH627" s="216"/>
    </row>
    <row r="628" spans="6:35" x14ac:dyDescent="0.2">
      <c r="F628" s="219"/>
      <c r="G628" s="219"/>
      <c r="H628" s="219"/>
      <c r="I628" s="219"/>
      <c r="AE628" s="215"/>
      <c r="AF628" s="215"/>
      <c r="AG628" s="217"/>
      <c r="AH628" s="216"/>
    </row>
    <row r="629" spans="6:35" x14ac:dyDescent="0.2">
      <c r="F629" s="215"/>
      <c r="G629" s="215"/>
      <c r="H629" s="219"/>
      <c r="I629" s="219"/>
      <c r="AE629" s="215"/>
      <c r="AF629" s="215"/>
      <c r="AG629" s="216"/>
      <c r="AH629" s="217"/>
    </row>
    <row r="630" spans="6:35" x14ac:dyDescent="0.2">
      <c r="F630" s="219"/>
      <c r="G630" s="219"/>
      <c r="H630" s="219"/>
      <c r="I630" s="219"/>
      <c r="AE630" s="215"/>
      <c r="AF630" s="215"/>
      <c r="AG630" s="217"/>
      <c r="AH630" s="216"/>
    </row>
    <row r="631" spans="6:35" x14ac:dyDescent="0.25">
      <c r="F631" s="215"/>
      <c r="G631" s="215"/>
      <c r="H631" s="215"/>
      <c r="I631" s="215"/>
      <c r="AE631" s="215"/>
      <c r="AF631" s="215"/>
      <c r="AG631" s="216"/>
      <c r="AH631" s="216"/>
    </row>
    <row r="632" spans="6:35" x14ac:dyDescent="0.25">
      <c r="F632" s="215"/>
      <c r="G632" s="215"/>
      <c r="H632" s="215"/>
      <c r="I632" s="215"/>
      <c r="AE632" s="215"/>
      <c r="AF632" s="215"/>
      <c r="AG632" s="217"/>
      <c r="AH632" s="216"/>
      <c r="AI632" s="212"/>
    </row>
    <row r="633" spans="6:35" x14ac:dyDescent="0.25">
      <c r="F633" s="215"/>
      <c r="G633" s="215"/>
      <c r="H633" s="217"/>
      <c r="I633" s="217"/>
      <c r="AE633" s="215"/>
      <c r="AF633" s="215"/>
      <c r="AG633" s="217"/>
      <c r="AH633" s="216"/>
    </row>
    <row r="634" spans="6:35" x14ac:dyDescent="0.25">
      <c r="F634" s="215"/>
      <c r="G634" s="215"/>
      <c r="H634" s="217"/>
      <c r="I634" s="217"/>
      <c r="AE634" s="215"/>
      <c r="AF634" s="215"/>
      <c r="AG634" s="216"/>
      <c r="AH634" s="217"/>
    </row>
    <row r="635" spans="6:35" x14ac:dyDescent="0.25">
      <c r="F635" s="215"/>
      <c r="G635" s="215"/>
      <c r="H635" s="216"/>
      <c r="I635" s="217"/>
      <c r="AE635" s="215"/>
      <c r="AF635" s="215"/>
      <c r="AG635" s="217"/>
      <c r="AH635" s="216"/>
    </row>
    <row r="636" spans="6:35" x14ac:dyDescent="0.25">
      <c r="F636" s="215"/>
      <c r="G636" s="215"/>
      <c r="H636" s="217"/>
      <c r="I636" s="216"/>
      <c r="AE636" s="215"/>
      <c r="AF636" s="215"/>
      <c r="AG636" s="216"/>
      <c r="AH636" s="216"/>
    </row>
    <row r="637" spans="6:35" x14ac:dyDescent="0.25">
      <c r="F637" s="215"/>
      <c r="G637" s="215"/>
      <c r="H637" s="216"/>
      <c r="I637" s="217"/>
      <c r="AE637" s="215"/>
      <c r="AF637" s="215"/>
      <c r="AG637" s="217"/>
      <c r="AH637" s="216"/>
      <c r="AI637" s="212"/>
    </row>
    <row r="638" spans="6:35" x14ac:dyDescent="0.25">
      <c r="F638" s="215"/>
      <c r="G638" s="215"/>
      <c r="H638" s="217"/>
      <c r="I638" s="216"/>
      <c r="AE638" s="215"/>
      <c r="AF638" s="215"/>
      <c r="AG638" s="216"/>
      <c r="AH638" s="216"/>
    </row>
    <row r="639" spans="6:35" x14ac:dyDescent="0.25">
      <c r="F639" s="215"/>
      <c r="G639" s="215"/>
      <c r="H639" s="216"/>
      <c r="I639" s="216"/>
      <c r="AE639" s="215"/>
      <c r="AF639" s="215"/>
      <c r="AG639" s="217"/>
      <c r="AH639" s="216"/>
    </row>
    <row r="640" spans="6:35" x14ac:dyDescent="0.25">
      <c r="F640" s="215"/>
      <c r="G640" s="215"/>
      <c r="H640" s="217"/>
      <c r="I640" s="217"/>
      <c r="AE640" s="215"/>
      <c r="AF640" s="215"/>
      <c r="AG640" s="216"/>
      <c r="AH640" s="216"/>
    </row>
    <row r="641" spans="6:35" x14ac:dyDescent="0.25">
      <c r="F641" s="215"/>
      <c r="G641" s="215"/>
      <c r="H641" s="216"/>
      <c r="I641" s="216"/>
      <c r="AE641" s="215"/>
      <c r="AF641" s="215"/>
      <c r="AG641" s="217"/>
      <c r="AH641" s="216"/>
    </row>
    <row r="642" spans="6:35" x14ac:dyDescent="0.25">
      <c r="F642" s="215"/>
      <c r="G642" s="215"/>
      <c r="H642" s="217"/>
      <c r="I642" s="217"/>
    </row>
    <row r="644" spans="6:35" x14ac:dyDescent="0.2">
      <c r="AE644" s="219"/>
      <c r="AF644" s="219"/>
      <c r="AG644" s="219"/>
      <c r="AH644" s="219"/>
    </row>
    <row r="645" spans="6:35" x14ac:dyDescent="0.2">
      <c r="F645" s="219"/>
      <c r="G645" s="219"/>
      <c r="H645" s="219"/>
      <c r="I645" s="219"/>
      <c r="AE645" s="219"/>
      <c r="AF645" s="219"/>
      <c r="AG645" s="219"/>
      <c r="AH645" s="219"/>
    </row>
    <row r="646" spans="6:35" x14ac:dyDescent="0.2">
      <c r="F646" s="219"/>
      <c r="G646" s="219"/>
      <c r="H646" s="219"/>
      <c r="I646" s="219"/>
      <c r="AE646" s="219"/>
      <c r="AF646" s="219"/>
      <c r="AG646" s="219"/>
      <c r="AH646" s="219"/>
    </row>
    <row r="647" spans="6:35" x14ac:dyDescent="0.2">
      <c r="F647" s="219"/>
      <c r="G647" s="219"/>
      <c r="H647" s="219"/>
      <c r="I647" s="219"/>
      <c r="AE647" s="215"/>
      <c r="AF647" s="215"/>
      <c r="AG647" s="219"/>
      <c r="AH647" s="219"/>
    </row>
    <row r="648" spans="6:35" x14ac:dyDescent="0.2">
      <c r="F648" s="215"/>
      <c r="G648" s="215"/>
      <c r="H648" s="219"/>
      <c r="I648" s="219"/>
      <c r="AE648" s="219"/>
      <c r="AF648" s="219"/>
      <c r="AG648" s="219"/>
      <c r="AH648" s="219"/>
    </row>
    <row r="649" spans="6:35" x14ac:dyDescent="0.2">
      <c r="F649" s="219"/>
      <c r="G649" s="219"/>
      <c r="H649" s="219"/>
      <c r="I649" s="219"/>
      <c r="AE649" s="215"/>
      <c r="AF649" s="215"/>
      <c r="AG649" s="215"/>
      <c r="AH649" s="215"/>
    </row>
    <row r="650" spans="6:35" x14ac:dyDescent="0.25">
      <c r="F650" s="215"/>
      <c r="G650" s="215"/>
      <c r="H650" s="215"/>
      <c r="I650" s="215"/>
      <c r="AE650" s="215"/>
      <c r="AF650" s="215"/>
      <c r="AG650" s="215"/>
      <c r="AH650" s="215"/>
    </row>
    <row r="651" spans="6:35" x14ac:dyDescent="0.25">
      <c r="F651" s="215"/>
      <c r="G651" s="215"/>
      <c r="H651" s="215"/>
      <c r="I651" s="215"/>
      <c r="AE651" s="215"/>
      <c r="AF651" s="215"/>
      <c r="AG651" s="217"/>
      <c r="AH651" s="217"/>
    </row>
    <row r="652" spans="6:35" x14ac:dyDescent="0.25">
      <c r="F652" s="215"/>
      <c r="G652" s="215"/>
      <c r="H652" s="217"/>
      <c r="I652" s="217"/>
      <c r="AE652" s="215"/>
      <c r="AF652" s="215"/>
      <c r="AG652" s="217"/>
      <c r="AH652" s="217"/>
    </row>
    <row r="653" spans="6:35" x14ac:dyDescent="0.25">
      <c r="F653" s="215"/>
      <c r="G653" s="215"/>
      <c r="H653" s="217"/>
      <c r="I653" s="217"/>
      <c r="AE653" s="215"/>
      <c r="AF653" s="215"/>
      <c r="AG653" s="217"/>
      <c r="AH653" s="216"/>
    </row>
    <row r="654" spans="6:35" x14ac:dyDescent="0.25">
      <c r="F654" s="215"/>
      <c r="G654" s="215"/>
      <c r="H654" s="217"/>
      <c r="I654" s="216"/>
      <c r="AE654" s="215"/>
      <c r="AF654" s="215"/>
      <c r="AG654" s="216"/>
      <c r="AH654" s="217"/>
    </row>
    <row r="655" spans="6:35" x14ac:dyDescent="0.25">
      <c r="F655" s="215"/>
      <c r="G655" s="215"/>
      <c r="H655" s="217"/>
      <c r="I655" s="216"/>
      <c r="AE655" s="215"/>
      <c r="AF655" s="215"/>
      <c r="AG655" s="216"/>
      <c r="AH655" s="216"/>
    </row>
    <row r="656" spans="6:35" x14ac:dyDescent="0.25">
      <c r="F656" s="215"/>
      <c r="G656" s="215"/>
      <c r="H656" s="217"/>
      <c r="I656" s="216"/>
      <c r="AE656" s="215"/>
      <c r="AF656" s="215"/>
      <c r="AG656" s="216"/>
      <c r="AH656" s="217"/>
      <c r="AI656" s="212"/>
    </row>
    <row r="657" spans="6:35" x14ac:dyDescent="0.25">
      <c r="F657" s="215"/>
      <c r="G657" s="215"/>
      <c r="H657" s="216"/>
      <c r="I657" s="217"/>
      <c r="AE657" s="215"/>
      <c r="AF657" s="215"/>
      <c r="AG657" s="216"/>
      <c r="AH657" s="217"/>
    </row>
    <row r="658" spans="6:35" x14ac:dyDescent="0.25">
      <c r="F658" s="215"/>
      <c r="G658" s="215"/>
      <c r="H658" s="216"/>
      <c r="I658" s="216"/>
      <c r="AE658" s="215"/>
      <c r="AF658" s="215"/>
      <c r="AG658" s="217"/>
      <c r="AH658" s="216"/>
    </row>
    <row r="659" spans="6:35" x14ac:dyDescent="0.25">
      <c r="F659" s="215"/>
      <c r="G659" s="215"/>
      <c r="H659" s="217"/>
      <c r="I659" s="217"/>
      <c r="AE659" s="215"/>
      <c r="AF659" s="215"/>
      <c r="AG659" s="216"/>
      <c r="AH659" s="217"/>
    </row>
    <row r="660" spans="6:35" x14ac:dyDescent="0.25">
      <c r="F660" s="215"/>
      <c r="G660" s="215"/>
      <c r="H660" s="217"/>
      <c r="I660" s="217"/>
      <c r="AE660" s="215"/>
      <c r="AF660" s="215"/>
      <c r="AG660" s="216"/>
      <c r="AH660" s="216"/>
    </row>
    <row r="661" spans="6:35" x14ac:dyDescent="0.25">
      <c r="F661" s="215"/>
      <c r="G661" s="215"/>
      <c r="H661" s="217"/>
      <c r="I661" s="216"/>
      <c r="AE661" s="215"/>
      <c r="AF661" s="215"/>
      <c r="AG661" s="216"/>
      <c r="AH661" s="217"/>
      <c r="AI661" s="212"/>
    </row>
    <row r="662" spans="6:35" x14ac:dyDescent="0.25">
      <c r="F662" s="215"/>
      <c r="G662" s="215"/>
      <c r="H662" s="217"/>
      <c r="I662" s="216"/>
      <c r="AE662" s="215"/>
      <c r="AF662" s="215"/>
      <c r="AG662" s="216"/>
      <c r="AH662" s="216"/>
      <c r="AI662" s="212"/>
    </row>
    <row r="663" spans="6:35" x14ac:dyDescent="0.25">
      <c r="F663" s="215"/>
      <c r="G663" s="215"/>
      <c r="H663" s="217"/>
      <c r="I663" s="216"/>
      <c r="AE663" s="215"/>
      <c r="AF663" s="215"/>
      <c r="AG663" s="216"/>
      <c r="AH663" s="217"/>
    </row>
    <row r="664" spans="6:35" x14ac:dyDescent="0.25">
      <c r="F664" s="215"/>
      <c r="G664" s="215"/>
      <c r="H664" s="216"/>
      <c r="I664" s="217"/>
    </row>
    <row r="665" spans="6:35" x14ac:dyDescent="0.25">
      <c r="F665" s="215"/>
      <c r="G665" s="215"/>
      <c r="H665" s="216"/>
      <c r="I665" s="216"/>
    </row>
    <row r="666" spans="6:35" x14ac:dyDescent="0.2">
      <c r="F666" s="215"/>
      <c r="G666" s="215"/>
      <c r="H666" s="217"/>
      <c r="I666" s="217"/>
      <c r="AE666" s="219"/>
      <c r="AF666" s="219"/>
      <c r="AG666" s="219"/>
      <c r="AH666" s="219"/>
    </row>
    <row r="667" spans="6:35" x14ac:dyDescent="0.2">
      <c r="F667" s="215"/>
      <c r="G667" s="215"/>
      <c r="H667" s="216"/>
      <c r="I667" s="216"/>
      <c r="AE667" s="219"/>
      <c r="AF667" s="219"/>
      <c r="AG667" s="219"/>
      <c r="AH667" s="219"/>
    </row>
    <row r="668" spans="6:35" x14ac:dyDescent="0.2">
      <c r="F668" s="215"/>
      <c r="G668" s="215"/>
      <c r="H668" s="217"/>
      <c r="I668" s="217"/>
      <c r="AE668" s="219"/>
      <c r="AF668" s="219"/>
      <c r="AG668" s="219"/>
      <c r="AH668" s="219"/>
    </row>
    <row r="669" spans="6:35" x14ac:dyDescent="0.2">
      <c r="AE669" s="215"/>
      <c r="AF669" s="215"/>
      <c r="AG669" s="219"/>
      <c r="AH669" s="219"/>
    </row>
    <row r="670" spans="6:35" x14ac:dyDescent="0.2">
      <c r="AE670" s="219"/>
      <c r="AF670" s="219"/>
      <c r="AG670" s="219"/>
      <c r="AH670" s="219"/>
    </row>
    <row r="671" spans="6:35" x14ac:dyDescent="0.2">
      <c r="F671" s="219"/>
      <c r="G671" s="219"/>
      <c r="H671" s="219"/>
      <c r="I671" s="219"/>
      <c r="AE671" s="215"/>
      <c r="AF671" s="215"/>
      <c r="AG671" s="215"/>
      <c r="AH671" s="215"/>
    </row>
    <row r="672" spans="6:35" x14ac:dyDescent="0.2">
      <c r="F672" s="219"/>
      <c r="G672" s="219"/>
      <c r="H672" s="219"/>
      <c r="I672" s="219"/>
      <c r="AE672" s="215"/>
      <c r="AF672" s="215"/>
      <c r="AG672" s="215"/>
      <c r="AH672" s="215"/>
    </row>
    <row r="673" spans="6:34" x14ac:dyDescent="0.2">
      <c r="F673" s="219"/>
      <c r="G673" s="219"/>
      <c r="H673" s="219"/>
      <c r="I673" s="219"/>
      <c r="AE673" s="215"/>
      <c r="AF673" s="215"/>
      <c r="AG673" s="217"/>
      <c r="AH673" s="217"/>
    </row>
    <row r="674" spans="6:34" x14ac:dyDescent="0.2">
      <c r="F674" s="215"/>
      <c r="G674" s="215"/>
      <c r="H674" s="219"/>
      <c r="I674" s="219"/>
      <c r="AE674" s="215"/>
      <c r="AF674" s="215"/>
      <c r="AG674" s="217"/>
      <c r="AH674" s="217"/>
    </row>
    <row r="675" spans="6:34" x14ac:dyDescent="0.2">
      <c r="F675" s="219"/>
      <c r="G675" s="219"/>
      <c r="H675" s="219"/>
      <c r="I675" s="219"/>
      <c r="AE675" s="215"/>
      <c r="AF675" s="215"/>
      <c r="AG675" s="216"/>
      <c r="AH675" s="217"/>
    </row>
    <row r="676" spans="6:34" x14ac:dyDescent="0.25">
      <c r="F676" s="215"/>
      <c r="G676" s="215"/>
      <c r="H676" s="215"/>
      <c r="I676" s="215"/>
      <c r="AE676" s="215"/>
      <c r="AF676" s="215"/>
      <c r="AG676" s="217"/>
      <c r="AH676" s="216"/>
    </row>
    <row r="677" spans="6:34" x14ac:dyDescent="0.25">
      <c r="F677" s="215"/>
      <c r="G677" s="215"/>
      <c r="H677" s="215"/>
      <c r="I677" s="215"/>
      <c r="AE677" s="215"/>
      <c r="AF677" s="215"/>
      <c r="AG677" s="216"/>
      <c r="AH677" s="217"/>
    </row>
    <row r="678" spans="6:34" x14ac:dyDescent="0.25">
      <c r="F678" s="215"/>
      <c r="G678" s="215"/>
      <c r="H678" s="216"/>
      <c r="I678" s="217"/>
      <c r="AE678" s="215"/>
      <c r="AF678" s="215"/>
      <c r="AG678" s="217"/>
      <c r="AH678" s="216"/>
    </row>
    <row r="679" spans="6:34" x14ac:dyDescent="0.25">
      <c r="F679" s="215"/>
      <c r="G679" s="215"/>
      <c r="H679" s="216"/>
      <c r="I679" s="217"/>
      <c r="AE679" s="215"/>
      <c r="AF679" s="215"/>
      <c r="AG679" s="216"/>
      <c r="AH679" s="216"/>
    </row>
    <row r="680" spans="6:34" x14ac:dyDescent="0.25">
      <c r="F680" s="215"/>
      <c r="G680" s="215"/>
      <c r="H680" s="217"/>
      <c r="I680" s="216"/>
      <c r="AE680" s="215"/>
      <c r="AF680" s="215"/>
      <c r="AG680" s="217"/>
      <c r="AH680" s="217"/>
    </row>
    <row r="681" spans="6:34" x14ac:dyDescent="0.25">
      <c r="F681" s="215"/>
      <c r="G681" s="215"/>
      <c r="H681" s="217"/>
      <c r="I681" s="216"/>
      <c r="AE681" s="215"/>
      <c r="AF681" s="215"/>
      <c r="AG681" s="216"/>
      <c r="AH681" s="216"/>
    </row>
    <row r="682" spans="6:34" x14ac:dyDescent="0.25">
      <c r="F682" s="215"/>
      <c r="G682" s="215"/>
      <c r="H682" s="216"/>
      <c r="I682" s="216"/>
      <c r="AE682" s="215"/>
      <c r="AF682" s="215"/>
      <c r="AG682" s="217"/>
      <c r="AH682" s="217"/>
    </row>
    <row r="683" spans="6:34" x14ac:dyDescent="0.25">
      <c r="F683" s="215"/>
      <c r="G683" s="215"/>
      <c r="H683" s="216"/>
      <c r="I683" s="216"/>
    </row>
    <row r="684" spans="6:34" x14ac:dyDescent="0.25">
      <c r="F684" s="215"/>
      <c r="G684" s="215"/>
      <c r="H684" s="217"/>
      <c r="I684" s="216"/>
    </row>
    <row r="685" spans="6:34" x14ac:dyDescent="0.2">
      <c r="F685" s="215"/>
      <c r="G685" s="215"/>
      <c r="H685" s="217"/>
      <c r="I685" s="216"/>
      <c r="AE685" s="219"/>
      <c r="AF685" s="219"/>
      <c r="AG685" s="219"/>
      <c r="AH685" s="219"/>
    </row>
    <row r="686" spans="6:34" x14ac:dyDescent="0.2">
      <c r="F686" s="215"/>
      <c r="G686" s="215"/>
      <c r="H686" s="216"/>
      <c r="I686" s="217"/>
      <c r="AE686" s="219"/>
      <c r="AF686" s="219"/>
      <c r="AG686" s="219"/>
      <c r="AH686" s="219"/>
    </row>
    <row r="687" spans="6:34" x14ac:dyDescent="0.2">
      <c r="F687" s="215"/>
      <c r="G687" s="215"/>
      <c r="H687" s="216"/>
      <c r="I687" s="217"/>
      <c r="AE687" s="219"/>
      <c r="AF687" s="219"/>
      <c r="AG687" s="219"/>
      <c r="AH687" s="219"/>
    </row>
    <row r="688" spans="6:34" x14ac:dyDescent="0.2">
      <c r="F688" s="215"/>
      <c r="G688" s="215"/>
      <c r="H688" s="217"/>
      <c r="I688" s="216"/>
      <c r="AE688" s="215"/>
      <c r="AF688" s="215"/>
      <c r="AG688" s="219"/>
      <c r="AH688" s="219"/>
    </row>
    <row r="689" spans="6:34" x14ac:dyDescent="0.2">
      <c r="F689" s="215"/>
      <c r="G689" s="215"/>
      <c r="H689" s="217"/>
      <c r="I689" s="218"/>
      <c r="AE689" s="219"/>
      <c r="AF689" s="219"/>
      <c r="AG689" s="219"/>
      <c r="AH689" s="219"/>
    </row>
    <row r="690" spans="6:34" x14ac:dyDescent="0.25">
      <c r="F690" s="215"/>
      <c r="G690" s="215"/>
      <c r="H690" s="216"/>
      <c r="I690" s="216"/>
      <c r="AE690" s="215"/>
      <c r="AF690" s="215"/>
      <c r="AG690" s="215"/>
      <c r="AH690" s="215"/>
    </row>
    <row r="691" spans="6:34" x14ac:dyDescent="0.25">
      <c r="F691" s="215"/>
      <c r="G691" s="215"/>
      <c r="H691" s="216"/>
      <c r="I691" s="217"/>
      <c r="J691" s="212"/>
      <c r="AE691" s="215"/>
      <c r="AF691" s="215"/>
      <c r="AG691" s="215"/>
      <c r="AH691" s="215"/>
    </row>
    <row r="692" spans="6:34" x14ac:dyDescent="0.25">
      <c r="F692" s="215"/>
      <c r="G692" s="215"/>
      <c r="H692" s="216"/>
      <c r="I692" s="217"/>
      <c r="AE692" s="215"/>
      <c r="AF692" s="215"/>
      <c r="AG692" s="217"/>
      <c r="AH692" s="217"/>
    </row>
    <row r="693" spans="6:34" x14ac:dyDescent="0.25">
      <c r="F693" s="215"/>
      <c r="G693" s="215"/>
      <c r="H693" s="217"/>
      <c r="I693" s="216"/>
      <c r="AE693" s="215"/>
      <c r="AF693" s="215"/>
      <c r="AG693" s="217"/>
      <c r="AH693" s="217"/>
    </row>
    <row r="694" spans="6:34" x14ac:dyDescent="0.25">
      <c r="F694" s="215"/>
      <c r="G694" s="215"/>
      <c r="H694" s="216"/>
      <c r="I694" s="216"/>
      <c r="AE694" s="215"/>
      <c r="AF694" s="215"/>
      <c r="AG694" s="217"/>
      <c r="AH694" s="216"/>
    </row>
    <row r="695" spans="6:34" x14ac:dyDescent="0.25">
      <c r="F695" s="215"/>
      <c r="G695" s="215"/>
      <c r="H695" s="217"/>
      <c r="I695" s="216"/>
      <c r="AE695" s="215"/>
      <c r="AF695" s="215"/>
      <c r="AG695" s="217"/>
      <c r="AH695" s="216"/>
    </row>
    <row r="696" spans="6:34" x14ac:dyDescent="0.25">
      <c r="F696" s="215"/>
      <c r="G696" s="215"/>
      <c r="H696" s="217"/>
      <c r="I696" s="216"/>
      <c r="AE696" s="215"/>
      <c r="AF696" s="215"/>
      <c r="AG696" s="217"/>
      <c r="AH696" s="216"/>
    </row>
    <row r="697" spans="6:34" x14ac:dyDescent="0.25">
      <c r="F697" s="215"/>
      <c r="G697" s="215"/>
      <c r="H697" s="217"/>
      <c r="I697" s="216"/>
      <c r="AE697" s="215"/>
      <c r="AF697" s="215"/>
      <c r="AG697" s="216"/>
      <c r="AH697" s="217"/>
    </row>
    <row r="698" spans="6:34" x14ac:dyDescent="0.25">
      <c r="F698" s="215"/>
      <c r="G698" s="215"/>
      <c r="H698" s="216"/>
      <c r="I698" s="218"/>
      <c r="AE698" s="215"/>
      <c r="AF698" s="215"/>
      <c r="AG698" s="216"/>
      <c r="AH698" s="216"/>
    </row>
    <row r="699" spans="6:34" x14ac:dyDescent="0.25">
      <c r="F699" s="215"/>
      <c r="G699" s="215"/>
      <c r="H699" s="216"/>
      <c r="I699" s="217"/>
      <c r="AE699" s="215"/>
      <c r="AF699" s="215"/>
      <c r="AG699" s="217"/>
      <c r="AH699" s="217"/>
    </row>
    <row r="700" spans="6:34" x14ac:dyDescent="0.25">
      <c r="F700" s="215"/>
      <c r="G700" s="215"/>
      <c r="H700" s="217"/>
      <c r="I700" s="218"/>
      <c r="AE700" s="215"/>
      <c r="AF700" s="215"/>
      <c r="AG700" s="217"/>
      <c r="AH700" s="217"/>
    </row>
    <row r="701" spans="6:34" x14ac:dyDescent="0.25">
      <c r="F701" s="215"/>
      <c r="G701" s="215"/>
      <c r="H701" s="217"/>
      <c r="I701" s="216"/>
      <c r="AE701" s="215"/>
      <c r="AF701" s="215"/>
      <c r="AG701" s="217"/>
      <c r="AH701" s="216"/>
    </row>
    <row r="702" spans="6:34" x14ac:dyDescent="0.25">
      <c r="F702" s="215"/>
      <c r="G702" s="215"/>
      <c r="H702" s="216"/>
      <c r="I702" s="216"/>
      <c r="AE702" s="215"/>
      <c r="AF702" s="215"/>
      <c r="AG702" s="217"/>
      <c r="AH702" s="216"/>
    </row>
    <row r="703" spans="6:34" x14ac:dyDescent="0.25">
      <c r="F703" s="215"/>
      <c r="G703" s="215"/>
      <c r="H703" s="216"/>
      <c r="I703" s="217"/>
      <c r="J703" s="212"/>
      <c r="AE703" s="215"/>
      <c r="AF703" s="215"/>
      <c r="AG703" s="217"/>
      <c r="AH703" s="216"/>
    </row>
    <row r="704" spans="6:34" x14ac:dyDescent="0.25">
      <c r="F704" s="215"/>
      <c r="G704" s="215"/>
      <c r="H704" s="216"/>
      <c r="I704" s="216"/>
      <c r="AE704" s="215"/>
      <c r="AF704" s="215"/>
      <c r="AG704" s="216"/>
      <c r="AH704" s="217"/>
    </row>
    <row r="705" spans="6:34" x14ac:dyDescent="0.25">
      <c r="F705" s="215"/>
      <c r="G705" s="215"/>
      <c r="H705" s="216"/>
      <c r="I705" s="217"/>
      <c r="AE705" s="215"/>
      <c r="AF705" s="215"/>
      <c r="AG705" s="216"/>
      <c r="AH705" s="216"/>
    </row>
    <row r="706" spans="6:34" x14ac:dyDescent="0.25">
      <c r="AE706" s="215"/>
      <c r="AF706" s="215"/>
      <c r="AG706" s="217"/>
      <c r="AH706" s="217"/>
    </row>
    <row r="707" spans="6:34" x14ac:dyDescent="0.25">
      <c r="AE707" s="215"/>
      <c r="AF707" s="215"/>
      <c r="AG707" s="216"/>
      <c r="AH707" s="216"/>
    </row>
    <row r="708" spans="6:34" x14ac:dyDescent="0.2">
      <c r="F708" s="219"/>
      <c r="G708" s="219"/>
      <c r="H708" s="219"/>
      <c r="I708" s="219"/>
      <c r="AE708" s="215"/>
      <c r="AF708" s="215"/>
      <c r="AG708" s="217"/>
      <c r="AH708" s="217"/>
    </row>
    <row r="709" spans="6:34" x14ac:dyDescent="0.2">
      <c r="F709" s="219"/>
      <c r="G709" s="219"/>
      <c r="H709" s="219"/>
      <c r="I709" s="219"/>
    </row>
    <row r="710" spans="6:34" x14ac:dyDescent="0.2">
      <c r="F710" s="219"/>
      <c r="G710" s="219"/>
      <c r="H710" s="219"/>
      <c r="I710" s="219"/>
    </row>
    <row r="711" spans="6:34" x14ac:dyDescent="0.2">
      <c r="F711" s="215"/>
      <c r="G711" s="215"/>
      <c r="H711" s="219"/>
      <c r="I711" s="219"/>
      <c r="AE711" s="219"/>
      <c r="AF711" s="219"/>
      <c r="AG711" s="219"/>
      <c r="AH711" s="219"/>
    </row>
    <row r="712" spans="6:34" x14ac:dyDescent="0.2">
      <c r="F712" s="219"/>
      <c r="G712" s="219"/>
      <c r="H712" s="219"/>
      <c r="I712" s="219"/>
      <c r="AE712" s="219"/>
      <c r="AF712" s="219"/>
      <c r="AG712" s="219"/>
      <c r="AH712" s="219"/>
    </row>
    <row r="713" spans="6:34" x14ac:dyDescent="0.2">
      <c r="F713" s="215"/>
      <c r="G713" s="215"/>
      <c r="H713" s="215"/>
      <c r="I713" s="215"/>
      <c r="AE713" s="219"/>
      <c r="AF713" s="219"/>
      <c r="AG713" s="219"/>
      <c r="AH713" s="219"/>
    </row>
    <row r="714" spans="6:34" x14ac:dyDescent="0.2">
      <c r="F714" s="215"/>
      <c r="G714" s="215"/>
      <c r="H714" s="215"/>
      <c r="I714" s="215"/>
      <c r="AE714" s="215"/>
      <c r="AF714" s="215"/>
      <c r="AG714" s="219"/>
      <c r="AH714" s="219"/>
    </row>
    <row r="715" spans="6:34" x14ac:dyDescent="0.2">
      <c r="F715" s="215"/>
      <c r="G715" s="215"/>
      <c r="H715" s="216"/>
      <c r="I715" s="217"/>
      <c r="AE715" s="219"/>
      <c r="AF715" s="219"/>
      <c r="AG715" s="219"/>
      <c r="AH715" s="219"/>
    </row>
    <row r="716" spans="6:34" x14ac:dyDescent="0.25">
      <c r="F716" s="215"/>
      <c r="G716" s="215"/>
      <c r="H716" s="216"/>
      <c r="I716" s="217"/>
      <c r="AE716" s="215"/>
      <c r="AF716" s="215"/>
      <c r="AG716" s="215"/>
      <c r="AH716" s="215"/>
    </row>
    <row r="717" spans="6:34" x14ac:dyDescent="0.25">
      <c r="F717" s="215"/>
      <c r="G717" s="215"/>
      <c r="H717" s="216"/>
      <c r="I717" s="216"/>
      <c r="AE717" s="215"/>
      <c r="AF717" s="215"/>
      <c r="AG717" s="215"/>
      <c r="AH717" s="215"/>
    </row>
    <row r="718" spans="6:34" x14ac:dyDescent="0.25">
      <c r="F718" s="215"/>
      <c r="G718" s="215"/>
      <c r="H718" s="216"/>
      <c r="I718" s="216"/>
      <c r="AE718" s="215"/>
      <c r="AF718" s="215"/>
      <c r="AG718" s="216"/>
      <c r="AH718" s="217"/>
    </row>
    <row r="719" spans="6:34" x14ac:dyDescent="0.25">
      <c r="F719" s="215"/>
      <c r="G719" s="215"/>
      <c r="H719" s="216"/>
      <c r="I719" s="216"/>
      <c r="AE719" s="215"/>
      <c r="AF719" s="215"/>
      <c r="AG719" s="216"/>
      <c r="AH719" s="217"/>
    </row>
    <row r="720" spans="6:34" x14ac:dyDescent="0.25">
      <c r="F720" s="215"/>
      <c r="G720" s="215"/>
      <c r="H720" s="216"/>
      <c r="I720" s="217"/>
      <c r="AE720" s="215"/>
      <c r="AF720" s="215"/>
      <c r="AG720" s="217"/>
      <c r="AH720" s="216"/>
    </row>
    <row r="721" spans="6:35" x14ac:dyDescent="0.25">
      <c r="F721" s="215"/>
      <c r="G721" s="215"/>
      <c r="H721" s="217"/>
      <c r="I721" s="216"/>
      <c r="AE721" s="215"/>
      <c r="AF721" s="215"/>
      <c r="AG721" s="217"/>
      <c r="AH721" s="216"/>
    </row>
    <row r="722" spans="6:35" x14ac:dyDescent="0.25">
      <c r="F722" s="215"/>
      <c r="G722" s="215"/>
      <c r="H722" s="216"/>
      <c r="I722" s="216"/>
      <c r="AE722" s="215"/>
      <c r="AF722" s="215"/>
      <c r="AG722" s="216"/>
      <c r="AH722" s="216"/>
    </row>
    <row r="723" spans="6:35" x14ac:dyDescent="0.25">
      <c r="F723" s="215"/>
      <c r="G723" s="215"/>
      <c r="H723" s="216"/>
      <c r="I723" s="217"/>
      <c r="J723" s="212"/>
      <c r="AE723" s="215"/>
      <c r="AF723" s="215"/>
      <c r="AG723" s="216"/>
      <c r="AH723" s="216"/>
    </row>
    <row r="724" spans="6:35" x14ac:dyDescent="0.25">
      <c r="F724" s="215"/>
      <c r="G724" s="215"/>
      <c r="H724" s="216"/>
      <c r="I724" s="217"/>
      <c r="AE724" s="215"/>
      <c r="AF724" s="215"/>
      <c r="AG724" s="217"/>
      <c r="AH724" s="216"/>
    </row>
    <row r="725" spans="6:35" x14ac:dyDescent="0.25">
      <c r="F725" s="215"/>
      <c r="G725" s="215"/>
      <c r="H725" s="216"/>
      <c r="I725" s="216"/>
      <c r="AE725" s="215"/>
      <c r="AF725" s="215"/>
      <c r="AG725" s="217"/>
      <c r="AH725" s="216"/>
    </row>
    <row r="726" spans="6:35" x14ac:dyDescent="0.25">
      <c r="F726" s="215"/>
      <c r="G726" s="215"/>
      <c r="H726" s="216"/>
      <c r="I726" s="216"/>
      <c r="AE726" s="215"/>
      <c r="AF726" s="215"/>
      <c r="AG726" s="216"/>
      <c r="AH726" s="217"/>
    </row>
    <row r="727" spans="6:35" x14ac:dyDescent="0.25">
      <c r="F727" s="215"/>
      <c r="G727" s="215"/>
      <c r="H727" s="216"/>
      <c r="I727" s="217"/>
      <c r="AE727" s="215"/>
      <c r="AF727" s="215"/>
      <c r="AG727" s="216"/>
      <c r="AH727" s="217"/>
    </row>
    <row r="728" spans="6:35" x14ac:dyDescent="0.25">
      <c r="F728" s="215"/>
      <c r="G728" s="215"/>
      <c r="H728" s="217"/>
      <c r="I728" s="218"/>
      <c r="AE728" s="215"/>
      <c r="AF728" s="215"/>
      <c r="AG728" s="217"/>
      <c r="AH728" s="216"/>
    </row>
    <row r="729" spans="6:35" x14ac:dyDescent="0.25">
      <c r="F729" s="215"/>
      <c r="G729" s="215"/>
      <c r="H729" s="216"/>
      <c r="I729" s="217"/>
      <c r="AE729" s="215"/>
      <c r="AF729" s="215"/>
      <c r="AG729" s="217"/>
      <c r="AH729" s="218"/>
    </row>
    <row r="730" spans="6:35" x14ac:dyDescent="0.25">
      <c r="F730" s="215"/>
      <c r="G730" s="215"/>
      <c r="H730" s="217"/>
      <c r="I730" s="216"/>
      <c r="AE730" s="215"/>
      <c r="AF730" s="215"/>
      <c r="AG730" s="216"/>
      <c r="AH730" s="216"/>
    </row>
    <row r="731" spans="6:35" x14ac:dyDescent="0.25">
      <c r="F731" s="215"/>
      <c r="G731" s="215"/>
      <c r="H731" s="216"/>
      <c r="I731" s="216"/>
      <c r="AE731" s="215"/>
      <c r="AF731" s="215"/>
      <c r="AG731" s="216"/>
      <c r="AH731" s="217"/>
      <c r="AI731" s="212"/>
    </row>
    <row r="732" spans="6:35" x14ac:dyDescent="0.25">
      <c r="F732" s="215"/>
      <c r="G732" s="215"/>
      <c r="H732" s="216"/>
      <c r="I732" s="217"/>
      <c r="J732" s="212"/>
      <c r="AE732" s="215"/>
      <c r="AF732" s="215"/>
      <c r="AG732" s="216"/>
      <c r="AH732" s="217"/>
    </row>
    <row r="733" spans="6:35" x14ac:dyDescent="0.25">
      <c r="F733" s="215"/>
      <c r="G733" s="215"/>
      <c r="H733" s="216"/>
      <c r="I733" s="216"/>
      <c r="AE733" s="215"/>
      <c r="AF733" s="215"/>
      <c r="AG733" s="217"/>
      <c r="AH733" s="216"/>
    </row>
    <row r="734" spans="6:35" x14ac:dyDescent="0.25">
      <c r="F734" s="215"/>
      <c r="G734" s="215"/>
      <c r="H734" s="216"/>
      <c r="I734" s="217"/>
      <c r="AE734" s="215"/>
      <c r="AF734" s="215"/>
      <c r="AG734" s="216"/>
      <c r="AH734" s="216"/>
    </row>
    <row r="735" spans="6:35" x14ac:dyDescent="0.25">
      <c r="AE735" s="215"/>
      <c r="AF735" s="215"/>
      <c r="AG735" s="217"/>
      <c r="AH735" s="216"/>
    </row>
    <row r="736" spans="6:35" x14ac:dyDescent="0.25">
      <c r="AE736" s="215"/>
      <c r="AF736" s="215"/>
      <c r="AG736" s="217"/>
      <c r="AH736" s="216"/>
    </row>
    <row r="737" spans="6:35" x14ac:dyDescent="0.2">
      <c r="F737" s="219"/>
      <c r="G737" s="219"/>
      <c r="H737" s="219"/>
      <c r="I737" s="219"/>
      <c r="AE737" s="215"/>
      <c r="AF737" s="215"/>
      <c r="AG737" s="217"/>
      <c r="AH737" s="216"/>
    </row>
    <row r="738" spans="6:35" x14ac:dyDescent="0.2">
      <c r="F738" s="219"/>
      <c r="G738" s="219"/>
      <c r="H738" s="219"/>
      <c r="I738" s="219"/>
      <c r="AE738" s="215"/>
      <c r="AF738" s="215"/>
      <c r="AG738" s="216"/>
      <c r="AH738" s="218"/>
    </row>
    <row r="739" spans="6:35" x14ac:dyDescent="0.2">
      <c r="F739" s="219"/>
      <c r="G739" s="219"/>
      <c r="H739" s="219"/>
      <c r="I739" s="219"/>
      <c r="AE739" s="215"/>
      <c r="AF739" s="215"/>
      <c r="AG739" s="216"/>
      <c r="AH739" s="217"/>
    </row>
    <row r="740" spans="6:35" x14ac:dyDescent="0.2">
      <c r="F740" s="215"/>
      <c r="G740" s="215"/>
      <c r="H740" s="219"/>
      <c r="I740" s="219"/>
      <c r="AE740" s="215"/>
      <c r="AF740" s="215"/>
      <c r="AG740" s="217"/>
      <c r="AH740" s="218"/>
    </row>
    <row r="741" spans="6:35" x14ac:dyDescent="0.2">
      <c r="F741" s="219"/>
      <c r="G741" s="219"/>
      <c r="H741" s="219"/>
      <c r="I741" s="219"/>
      <c r="AE741" s="215"/>
      <c r="AF741" s="215"/>
      <c r="AG741" s="217"/>
      <c r="AH741" s="216"/>
    </row>
    <row r="742" spans="6:35" x14ac:dyDescent="0.25">
      <c r="F742" s="215"/>
      <c r="G742" s="215"/>
      <c r="H742" s="215"/>
      <c r="I742" s="215"/>
      <c r="AE742" s="215"/>
      <c r="AF742" s="215"/>
      <c r="AG742" s="216"/>
      <c r="AH742" s="216"/>
    </row>
    <row r="743" spans="6:35" x14ac:dyDescent="0.25">
      <c r="F743" s="215"/>
      <c r="G743" s="215"/>
      <c r="H743" s="215"/>
      <c r="I743" s="215"/>
      <c r="AE743" s="215"/>
      <c r="AF743" s="215"/>
      <c r="AG743" s="216"/>
      <c r="AH743" s="217"/>
      <c r="AI743" s="212"/>
    </row>
    <row r="744" spans="6:35" x14ac:dyDescent="0.25">
      <c r="F744" s="215"/>
      <c r="G744" s="215"/>
      <c r="H744" s="217"/>
      <c r="I744" s="217"/>
      <c r="AE744" s="215"/>
      <c r="AF744" s="215"/>
      <c r="AG744" s="216"/>
      <c r="AH744" s="216"/>
    </row>
    <row r="745" spans="6:35" x14ac:dyDescent="0.25">
      <c r="F745" s="215"/>
      <c r="G745" s="215"/>
      <c r="H745" s="217"/>
      <c r="I745" s="217"/>
      <c r="AE745" s="215"/>
      <c r="AF745" s="215"/>
      <c r="AG745" s="216"/>
      <c r="AH745" s="217"/>
    </row>
    <row r="746" spans="6:35" x14ac:dyDescent="0.25">
      <c r="F746" s="215"/>
      <c r="G746" s="215"/>
      <c r="H746" s="216"/>
      <c r="I746" s="217"/>
    </row>
    <row r="747" spans="6:35" x14ac:dyDescent="0.25">
      <c r="F747" s="215"/>
      <c r="G747" s="215"/>
      <c r="H747" s="217"/>
      <c r="I747" s="216"/>
    </row>
    <row r="748" spans="6:35" x14ac:dyDescent="0.2">
      <c r="F748" s="215"/>
      <c r="G748" s="215"/>
      <c r="H748" s="216"/>
      <c r="I748" s="217"/>
      <c r="AE748" s="219"/>
      <c r="AF748" s="219"/>
      <c r="AG748" s="219"/>
      <c r="AH748" s="219"/>
    </row>
    <row r="749" spans="6:35" x14ac:dyDescent="0.2">
      <c r="F749" s="215"/>
      <c r="G749" s="215"/>
      <c r="H749" s="216"/>
      <c r="I749" s="217"/>
      <c r="AE749" s="219"/>
      <c r="AF749" s="219"/>
      <c r="AG749" s="219"/>
      <c r="AH749" s="219"/>
    </row>
    <row r="750" spans="6:35" x14ac:dyDescent="0.2">
      <c r="F750" s="215"/>
      <c r="G750" s="215"/>
      <c r="H750" s="217"/>
      <c r="I750" s="216"/>
      <c r="AE750" s="219"/>
      <c r="AF750" s="219"/>
      <c r="AG750" s="219"/>
      <c r="AH750" s="219"/>
    </row>
    <row r="751" spans="6:35" x14ac:dyDescent="0.2">
      <c r="F751" s="215"/>
      <c r="G751" s="215"/>
      <c r="H751" s="216"/>
      <c r="I751" s="216"/>
      <c r="AE751" s="215"/>
      <c r="AF751" s="215"/>
      <c r="AG751" s="219"/>
      <c r="AH751" s="219"/>
    </row>
    <row r="752" spans="6:35" x14ac:dyDescent="0.2">
      <c r="F752" s="215"/>
      <c r="G752" s="215"/>
      <c r="H752" s="217"/>
      <c r="I752" s="217"/>
      <c r="AE752" s="219"/>
      <c r="AF752" s="219"/>
      <c r="AG752" s="219"/>
      <c r="AH752" s="219"/>
    </row>
    <row r="753" spans="6:35" x14ac:dyDescent="0.25">
      <c r="F753" s="215"/>
      <c r="G753" s="215"/>
      <c r="H753" s="216"/>
      <c r="I753" s="216"/>
      <c r="AE753" s="215"/>
      <c r="AF753" s="215"/>
      <c r="AG753" s="215"/>
      <c r="AH753" s="215"/>
    </row>
    <row r="754" spans="6:35" x14ac:dyDescent="0.25">
      <c r="F754" s="215"/>
      <c r="G754" s="215"/>
      <c r="H754" s="217"/>
      <c r="I754" s="217"/>
      <c r="AE754" s="215"/>
      <c r="AF754" s="215"/>
      <c r="AG754" s="215"/>
      <c r="AH754" s="215"/>
    </row>
    <row r="755" spans="6:35" x14ac:dyDescent="0.25">
      <c r="AE755" s="215"/>
      <c r="AF755" s="215"/>
      <c r="AG755" s="216"/>
      <c r="AH755" s="217"/>
    </row>
    <row r="756" spans="6:35" x14ac:dyDescent="0.25">
      <c r="AE756" s="215"/>
      <c r="AF756" s="215"/>
      <c r="AG756" s="216"/>
      <c r="AH756" s="217"/>
    </row>
    <row r="757" spans="6:35" x14ac:dyDescent="0.2">
      <c r="F757" s="219"/>
      <c r="G757" s="219"/>
      <c r="H757" s="219"/>
      <c r="I757" s="219"/>
      <c r="AE757" s="215"/>
      <c r="AF757" s="215"/>
      <c r="AG757" s="216"/>
      <c r="AH757" s="216"/>
    </row>
    <row r="758" spans="6:35" x14ac:dyDescent="0.2">
      <c r="F758" s="219"/>
      <c r="G758" s="219"/>
      <c r="H758" s="219"/>
      <c r="I758" s="219"/>
      <c r="AE758" s="215"/>
      <c r="AF758" s="215"/>
      <c r="AG758" s="216"/>
      <c r="AH758" s="216"/>
    </row>
    <row r="759" spans="6:35" x14ac:dyDescent="0.2">
      <c r="F759" s="219"/>
      <c r="G759" s="219"/>
      <c r="H759" s="219"/>
      <c r="I759" s="219"/>
      <c r="AE759" s="215"/>
      <c r="AF759" s="215"/>
      <c r="AG759" s="216"/>
      <c r="AH759" s="216"/>
    </row>
    <row r="760" spans="6:35" x14ac:dyDescent="0.2">
      <c r="F760" s="215"/>
      <c r="G760" s="215"/>
      <c r="H760" s="219"/>
      <c r="I760" s="219"/>
      <c r="AE760" s="215"/>
      <c r="AF760" s="215"/>
      <c r="AG760" s="216"/>
      <c r="AH760" s="217"/>
    </row>
    <row r="761" spans="6:35" x14ac:dyDescent="0.2">
      <c r="F761" s="219"/>
      <c r="G761" s="219"/>
      <c r="H761" s="219"/>
      <c r="I761" s="219"/>
      <c r="AE761" s="215"/>
      <c r="AF761" s="215"/>
      <c r="AG761" s="217"/>
      <c r="AH761" s="216"/>
    </row>
    <row r="762" spans="6:35" x14ac:dyDescent="0.25">
      <c r="F762" s="215"/>
      <c r="G762" s="215"/>
      <c r="H762" s="215"/>
      <c r="I762" s="215"/>
      <c r="AE762" s="215"/>
      <c r="AF762" s="215"/>
      <c r="AG762" s="216"/>
      <c r="AH762" s="216"/>
    </row>
    <row r="763" spans="6:35" x14ac:dyDescent="0.25">
      <c r="F763" s="215"/>
      <c r="G763" s="215"/>
      <c r="H763" s="215"/>
      <c r="I763" s="215"/>
      <c r="AE763" s="215"/>
      <c r="AF763" s="215"/>
      <c r="AG763" s="216"/>
      <c r="AH763" s="217"/>
      <c r="AI763" s="212"/>
    </row>
    <row r="764" spans="6:35" x14ac:dyDescent="0.25">
      <c r="AE764" s="215"/>
      <c r="AF764" s="215"/>
      <c r="AG764" s="216"/>
      <c r="AH764" s="217"/>
    </row>
    <row r="765" spans="6:35" x14ac:dyDescent="0.25">
      <c r="AE765" s="215"/>
      <c r="AF765" s="215"/>
      <c r="AG765" s="216"/>
      <c r="AH765" s="216"/>
    </row>
    <row r="766" spans="6:35" x14ac:dyDescent="0.2">
      <c r="F766" s="219"/>
      <c r="G766" s="219"/>
      <c r="H766" s="219"/>
      <c r="I766" s="219"/>
      <c r="AE766" s="215"/>
      <c r="AF766" s="215"/>
      <c r="AG766" s="216"/>
      <c r="AH766" s="216"/>
    </row>
    <row r="767" spans="6:35" x14ac:dyDescent="0.2">
      <c r="F767" s="219"/>
      <c r="G767" s="219"/>
      <c r="H767" s="219"/>
      <c r="I767" s="219"/>
      <c r="AE767" s="215"/>
      <c r="AF767" s="215"/>
      <c r="AG767" s="216"/>
      <c r="AH767" s="217"/>
    </row>
    <row r="768" spans="6:35" x14ac:dyDescent="0.2">
      <c r="F768" s="219"/>
      <c r="G768" s="219"/>
      <c r="H768" s="219"/>
      <c r="I768" s="219"/>
      <c r="AE768" s="215"/>
      <c r="AF768" s="215"/>
      <c r="AG768" s="217"/>
      <c r="AH768" s="218"/>
    </row>
    <row r="769" spans="6:35" x14ac:dyDescent="0.2">
      <c r="F769" s="215"/>
      <c r="G769" s="215"/>
      <c r="H769" s="219"/>
      <c r="I769" s="219"/>
      <c r="AE769" s="215"/>
      <c r="AF769" s="215"/>
      <c r="AG769" s="216"/>
      <c r="AH769" s="217"/>
    </row>
    <row r="770" spans="6:35" x14ac:dyDescent="0.2">
      <c r="F770" s="219"/>
      <c r="G770" s="219"/>
      <c r="H770" s="219"/>
      <c r="I770" s="219"/>
      <c r="AE770" s="215"/>
      <c r="AF770" s="215"/>
      <c r="AG770" s="217"/>
      <c r="AH770" s="216"/>
    </row>
    <row r="771" spans="6:35" x14ac:dyDescent="0.25">
      <c r="F771" s="215"/>
      <c r="G771" s="215"/>
      <c r="H771" s="215"/>
      <c r="I771" s="215"/>
      <c r="AE771" s="215"/>
      <c r="AF771" s="215"/>
      <c r="AG771" s="216"/>
      <c r="AH771" s="216"/>
    </row>
    <row r="772" spans="6:35" x14ac:dyDescent="0.25">
      <c r="F772" s="215"/>
      <c r="G772" s="215"/>
      <c r="H772" s="215"/>
      <c r="I772" s="215"/>
      <c r="AE772" s="215"/>
      <c r="AF772" s="215"/>
      <c r="AG772" s="216"/>
      <c r="AH772" s="217"/>
      <c r="AI772" s="212"/>
    </row>
    <row r="773" spans="6:35" x14ac:dyDescent="0.25">
      <c r="F773" s="215"/>
      <c r="G773" s="215"/>
      <c r="H773" s="217"/>
      <c r="I773" s="216"/>
      <c r="AE773" s="215"/>
      <c r="AF773" s="215"/>
      <c r="AG773" s="216"/>
      <c r="AH773" s="216"/>
    </row>
    <row r="774" spans="6:35" x14ac:dyDescent="0.25">
      <c r="F774" s="215"/>
      <c r="G774" s="215"/>
      <c r="H774" s="217"/>
      <c r="I774" s="216"/>
      <c r="AE774" s="215"/>
      <c r="AF774" s="215"/>
      <c r="AG774" s="216"/>
      <c r="AH774" s="217"/>
    </row>
    <row r="775" spans="6:35" x14ac:dyDescent="0.25">
      <c r="F775" s="215"/>
      <c r="G775" s="215"/>
      <c r="H775" s="216"/>
      <c r="I775" s="216"/>
    </row>
    <row r="776" spans="6:35" x14ac:dyDescent="0.25">
      <c r="F776" s="215"/>
      <c r="G776" s="215"/>
      <c r="H776" s="217"/>
      <c r="I776" s="216"/>
    </row>
    <row r="777" spans="6:35" x14ac:dyDescent="0.2">
      <c r="F777" s="215"/>
      <c r="G777" s="215"/>
      <c r="H777" s="217"/>
      <c r="I777" s="216"/>
      <c r="AE777" s="219"/>
      <c r="AF777" s="219"/>
      <c r="AG777" s="219"/>
      <c r="AH777" s="219"/>
    </row>
    <row r="778" spans="6:35" x14ac:dyDescent="0.2">
      <c r="F778" s="215"/>
      <c r="G778" s="215"/>
      <c r="H778" s="216"/>
      <c r="I778" s="216"/>
      <c r="AE778" s="219"/>
      <c r="AF778" s="219"/>
      <c r="AG778" s="219"/>
      <c r="AH778" s="219"/>
    </row>
    <row r="779" spans="6:35" x14ac:dyDescent="0.2">
      <c r="F779" s="215"/>
      <c r="G779" s="215"/>
      <c r="H779" s="216"/>
      <c r="I779" s="217"/>
      <c r="AE779" s="219"/>
      <c r="AF779" s="219"/>
      <c r="AG779" s="219"/>
      <c r="AH779" s="219"/>
    </row>
    <row r="780" spans="6:35" x14ac:dyDescent="0.2">
      <c r="F780" s="215"/>
      <c r="G780" s="215"/>
      <c r="H780" s="218"/>
      <c r="I780" s="217"/>
      <c r="AE780" s="215"/>
      <c r="AF780" s="215"/>
      <c r="AG780" s="219"/>
      <c r="AH780" s="219"/>
    </row>
    <row r="781" spans="6:35" x14ac:dyDescent="0.2">
      <c r="F781" s="215"/>
      <c r="G781" s="215"/>
      <c r="H781" s="217"/>
      <c r="I781" s="216"/>
      <c r="AE781" s="219"/>
      <c r="AF781" s="219"/>
      <c r="AG781" s="219"/>
      <c r="AH781" s="219"/>
    </row>
    <row r="782" spans="6:35" x14ac:dyDescent="0.25">
      <c r="F782" s="215"/>
      <c r="G782" s="215"/>
      <c r="H782" s="216"/>
      <c r="I782" s="216"/>
      <c r="AE782" s="215"/>
      <c r="AF782" s="215"/>
      <c r="AG782" s="215"/>
      <c r="AH782" s="215"/>
    </row>
    <row r="783" spans="6:35" x14ac:dyDescent="0.25">
      <c r="F783" s="215"/>
      <c r="G783" s="215"/>
      <c r="H783" s="217"/>
      <c r="I783" s="216"/>
      <c r="J783" s="212"/>
      <c r="AE783" s="215"/>
      <c r="AF783" s="215"/>
      <c r="AG783" s="215"/>
      <c r="AH783" s="215"/>
    </row>
    <row r="784" spans="6:35" x14ac:dyDescent="0.25">
      <c r="F784" s="215"/>
      <c r="G784" s="215"/>
      <c r="H784" s="217"/>
      <c r="I784" s="216"/>
      <c r="AE784" s="215"/>
      <c r="AF784" s="215"/>
      <c r="AG784" s="217"/>
      <c r="AH784" s="217"/>
    </row>
    <row r="785" spans="6:34" x14ac:dyDescent="0.25">
      <c r="F785" s="215"/>
      <c r="G785" s="215"/>
      <c r="H785" s="216"/>
      <c r="I785" s="217"/>
      <c r="AE785" s="215"/>
      <c r="AF785" s="215"/>
      <c r="AG785" s="217"/>
      <c r="AH785" s="217"/>
    </row>
    <row r="786" spans="6:34" x14ac:dyDescent="0.25">
      <c r="F786" s="215"/>
      <c r="G786" s="215"/>
      <c r="H786" s="216"/>
      <c r="I786" s="216"/>
      <c r="AE786" s="215"/>
      <c r="AF786" s="215"/>
      <c r="AG786" s="216"/>
      <c r="AH786" s="217"/>
    </row>
    <row r="787" spans="6:34" x14ac:dyDescent="0.25">
      <c r="F787" s="215"/>
      <c r="G787" s="215"/>
      <c r="H787" s="217"/>
      <c r="I787" s="216"/>
      <c r="AE787" s="215"/>
      <c r="AF787" s="215"/>
      <c r="AG787" s="217"/>
      <c r="AH787" s="216"/>
    </row>
    <row r="788" spans="6:34" x14ac:dyDescent="0.25">
      <c r="F788" s="215"/>
      <c r="G788" s="215"/>
      <c r="H788" s="217"/>
      <c r="I788" s="216"/>
      <c r="AE788" s="215"/>
      <c r="AF788" s="215"/>
      <c r="AG788" s="216"/>
      <c r="AH788" s="217"/>
    </row>
    <row r="789" spans="6:34" x14ac:dyDescent="0.25">
      <c r="F789" s="215"/>
      <c r="G789" s="215"/>
      <c r="H789" s="217"/>
      <c r="I789" s="216"/>
      <c r="AE789" s="215"/>
      <c r="AF789" s="215"/>
      <c r="AG789" s="216"/>
      <c r="AH789" s="217"/>
    </row>
    <row r="790" spans="6:34" x14ac:dyDescent="0.25">
      <c r="F790" s="215"/>
      <c r="G790" s="215"/>
      <c r="H790" s="216"/>
      <c r="I790" s="216"/>
      <c r="AE790" s="215"/>
      <c r="AF790" s="215"/>
      <c r="AG790" s="217"/>
      <c r="AH790" s="216"/>
    </row>
    <row r="791" spans="6:34" x14ac:dyDescent="0.25">
      <c r="F791" s="215"/>
      <c r="G791" s="215"/>
      <c r="H791" s="216"/>
      <c r="I791" s="217"/>
      <c r="AE791" s="215"/>
      <c r="AF791" s="215"/>
      <c r="AG791" s="216"/>
      <c r="AH791" s="216"/>
    </row>
    <row r="792" spans="6:34" x14ac:dyDescent="0.25">
      <c r="F792" s="215"/>
      <c r="G792" s="215"/>
      <c r="H792" s="218"/>
      <c r="I792" s="217"/>
      <c r="AE792" s="215"/>
      <c r="AF792" s="215"/>
      <c r="AG792" s="217"/>
      <c r="AH792" s="217"/>
    </row>
    <row r="793" spans="6:34" x14ac:dyDescent="0.25">
      <c r="F793" s="215"/>
      <c r="G793" s="215"/>
      <c r="H793" s="217"/>
      <c r="I793" s="216"/>
      <c r="AE793" s="215"/>
      <c r="AF793" s="215"/>
      <c r="AG793" s="216"/>
      <c r="AH793" s="216"/>
    </row>
    <row r="794" spans="6:34" x14ac:dyDescent="0.25">
      <c r="F794" s="215"/>
      <c r="G794" s="215"/>
      <c r="H794" s="217"/>
      <c r="I794" s="218"/>
      <c r="AE794" s="215"/>
      <c r="AF794" s="215"/>
      <c r="AG794" s="217"/>
      <c r="AH794" s="217"/>
    </row>
    <row r="795" spans="6:34" x14ac:dyDescent="0.25">
      <c r="F795" s="215"/>
      <c r="G795" s="215"/>
      <c r="H795" s="216"/>
      <c r="I795" s="216"/>
      <c r="L795" s="212"/>
    </row>
    <row r="796" spans="6:34" x14ac:dyDescent="0.25">
      <c r="F796" s="215"/>
      <c r="G796" s="215"/>
      <c r="H796" s="217"/>
      <c r="I796" s="216"/>
      <c r="J796" s="212"/>
    </row>
    <row r="797" spans="6:34" x14ac:dyDescent="0.2">
      <c r="F797" s="215"/>
      <c r="G797" s="215"/>
      <c r="H797" s="216"/>
      <c r="I797" s="216"/>
      <c r="AE797" s="219"/>
      <c r="AF797" s="219"/>
      <c r="AG797" s="219"/>
      <c r="AH797" s="219"/>
    </row>
    <row r="798" spans="6:34" x14ac:dyDescent="0.2">
      <c r="F798" s="215"/>
      <c r="G798" s="215"/>
      <c r="H798" s="217"/>
      <c r="I798" s="216"/>
      <c r="AE798" s="219"/>
      <c r="AF798" s="219"/>
      <c r="AG798" s="219"/>
      <c r="AH798" s="219"/>
    </row>
    <row r="799" spans="6:34" x14ac:dyDescent="0.2">
      <c r="AE799" s="219"/>
      <c r="AF799" s="219"/>
      <c r="AG799" s="219"/>
      <c r="AH799" s="219"/>
    </row>
    <row r="800" spans="6:34" x14ac:dyDescent="0.2">
      <c r="AE800" s="215"/>
      <c r="AF800" s="215"/>
      <c r="AG800" s="219"/>
      <c r="AH800" s="219"/>
    </row>
    <row r="801" spans="6:34" x14ac:dyDescent="0.2">
      <c r="F801" s="219"/>
      <c r="G801" s="219"/>
      <c r="H801" s="219"/>
      <c r="I801" s="219"/>
      <c r="AE801" s="219"/>
      <c r="AF801" s="219"/>
      <c r="AG801" s="219"/>
      <c r="AH801" s="219"/>
    </row>
    <row r="802" spans="6:34" x14ac:dyDescent="0.2">
      <c r="F802" s="219"/>
      <c r="G802" s="219"/>
      <c r="H802" s="219"/>
      <c r="I802" s="219"/>
      <c r="AE802" s="215"/>
      <c r="AF802" s="215"/>
      <c r="AG802" s="215"/>
      <c r="AH802" s="215"/>
    </row>
    <row r="803" spans="6:34" x14ac:dyDescent="0.2">
      <c r="F803" s="219"/>
      <c r="G803" s="219"/>
      <c r="H803" s="219"/>
      <c r="I803" s="219"/>
      <c r="AE803" s="215"/>
      <c r="AF803" s="215"/>
      <c r="AG803" s="215"/>
      <c r="AH803" s="215"/>
    </row>
    <row r="804" spans="6:34" x14ac:dyDescent="0.2">
      <c r="F804" s="215"/>
      <c r="G804" s="215"/>
      <c r="H804" s="219"/>
      <c r="I804" s="219"/>
    </row>
    <row r="805" spans="6:34" x14ac:dyDescent="0.2">
      <c r="F805" s="219"/>
      <c r="G805" s="219"/>
      <c r="H805" s="219"/>
      <c r="I805" s="219"/>
    </row>
    <row r="806" spans="6:34" x14ac:dyDescent="0.2">
      <c r="F806" s="215"/>
      <c r="G806" s="215"/>
      <c r="H806" s="215"/>
      <c r="I806" s="215"/>
      <c r="K806" s="212"/>
      <c r="AE806" s="219"/>
      <c r="AF806" s="219"/>
      <c r="AG806" s="219"/>
      <c r="AH806" s="219"/>
    </row>
    <row r="807" spans="6:34" x14ac:dyDescent="0.2">
      <c r="F807" s="215"/>
      <c r="G807" s="215"/>
      <c r="H807" s="215"/>
      <c r="I807" s="215"/>
      <c r="AE807" s="219"/>
      <c r="AF807" s="219"/>
      <c r="AG807" s="219"/>
      <c r="AH807" s="219"/>
    </row>
    <row r="808" spans="6:34" x14ac:dyDescent="0.2">
      <c r="F808" s="215"/>
      <c r="G808" s="215"/>
      <c r="H808" s="216"/>
      <c r="I808" s="217"/>
      <c r="AE808" s="219"/>
      <c r="AF808" s="219"/>
      <c r="AG808" s="219"/>
      <c r="AH808" s="219"/>
    </row>
    <row r="809" spans="6:34" x14ac:dyDescent="0.2">
      <c r="F809" s="215"/>
      <c r="G809" s="215"/>
      <c r="H809" s="216"/>
      <c r="I809" s="217"/>
      <c r="AE809" s="215"/>
      <c r="AF809" s="215"/>
      <c r="AG809" s="219"/>
      <c r="AH809" s="219"/>
    </row>
    <row r="810" spans="6:34" x14ac:dyDescent="0.2">
      <c r="F810" s="215"/>
      <c r="G810" s="215"/>
      <c r="H810" s="216"/>
      <c r="I810" s="216"/>
      <c r="AE810" s="219"/>
      <c r="AF810" s="219"/>
      <c r="AG810" s="219"/>
      <c r="AH810" s="219"/>
    </row>
    <row r="811" spans="6:34" x14ac:dyDescent="0.25">
      <c r="F811" s="215"/>
      <c r="G811" s="215"/>
      <c r="H811" s="216"/>
      <c r="I811" s="216"/>
      <c r="AE811" s="215"/>
      <c r="AF811" s="215"/>
      <c r="AG811" s="215"/>
      <c r="AH811" s="215"/>
    </row>
    <row r="812" spans="6:34" x14ac:dyDescent="0.25">
      <c r="F812" s="215"/>
      <c r="G812" s="215"/>
      <c r="H812" s="216"/>
      <c r="I812" s="217"/>
      <c r="AE812" s="215"/>
      <c r="AF812" s="215"/>
      <c r="AG812" s="215"/>
      <c r="AH812" s="215"/>
    </row>
    <row r="813" spans="6:34" x14ac:dyDescent="0.25">
      <c r="F813" s="215"/>
      <c r="G813" s="215"/>
      <c r="H813" s="216"/>
      <c r="I813" s="216"/>
      <c r="AE813" s="215"/>
      <c r="AF813" s="215"/>
      <c r="AG813" s="217"/>
      <c r="AH813" s="216"/>
    </row>
    <row r="814" spans="6:34" x14ac:dyDescent="0.25">
      <c r="F814" s="215"/>
      <c r="G814" s="215"/>
      <c r="H814" s="217"/>
      <c r="I814" s="216"/>
      <c r="AE814" s="215"/>
      <c r="AF814" s="215"/>
      <c r="AG814" s="217"/>
      <c r="AH814" s="216"/>
    </row>
    <row r="815" spans="6:34" x14ac:dyDescent="0.25">
      <c r="F815" s="215"/>
      <c r="G815" s="215"/>
      <c r="H815" s="217"/>
      <c r="I815" s="218"/>
      <c r="AE815" s="215"/>
      <c r="AF815" s="215"/>
      <c r="AG815" s="216"/>
      <c r="AH815" s="216"/>
    </row>
    <row r="816" spans="6:34" x14ac:dyDescent="0.25">
      <c r="F816" s="215"/>
      <c r="G816" s="215"/>
      <c r="H816" s="216"/>
      <c r="I816" s="216"/>
      <c r="AE816" s="215"/>
      <c r="AF816" s="215"/>
      <c r="AG816" s="217"/>
      <c r="AH816" s="216"/>
    </row>
    <row r="817" spans="6:37" x14ac:dyDescent="0.25">
      <c r="F817" s="215"/>
      <c r="G817" s="215"/>
      <c r="H817" s="216"/>
      <c r="I817" s="217"/>
      <c r="J817" s="212"/>
      <c r="AE817" s="215"/>
      <c r="AF817" s="215"/>
      <c r="AG817" s="217"/>
      <c r="AH817" s="216"/>
    </row>
    <row r="818" spans="6:37" x14ac:dyDescent="0.25">
      <c r="F818" s="215"/>
      <c r="G818" s="215"/>
      <c r="H818" s="216"/>
      <c r="I818" s="217"/>
      <c r="AE818" s="215"/>
      <c r="AF818" s="215"/>
      <c r="AG818" s="216"/>
      <c r="AH818" s="216"/>
    </row>
    <row r="819" spans="6:37" x14ac:dyDescent="0.25">
      <c r="F819" s="215"/>
      <c r="G819" s="215"/>
      <c r="H819" s="216"/>
      <c r="I819" s="216"/>
      <c r="AE819" s="215"/>
      <c r="AF819" s="215"/>
      <c r="AG819" s="216"/>
      <c r="AH819" s="217"/>
      <c r="AK819" s="212"/>
    </row>
    <row r="820" spans="6:37" x14ac:dyDescent="0.25">
      <c r="F820" s="215"/>
      <c r="G820" s="215"/>
      <c r="H820" s="216"/>
      <c r="I820" s="217"/>
      <c r="AE820" s="215"/>
      <c r="AF820" s="215"/>
      <c r="AG820" s="218"/>
      <c r="AH820" s="217"/>
    </row>
    <row r="821" spans="6:37" x14ac:dyDescent="0.25">
      <c r="F821" s="215"/>
      <c r="G821" s="215"/>
      <c r="H821" s="216"/>
      <c r="I821" s="216"/>
      <c r="AE821" s="215"/>
      <c r="AF821" s="215"/>
      <c r="AG821" s="217"/>
      <c r="AH821" s="216"/>
    </row>
    <row r="822" spans="6:37" x14ac:dyDescent="0.25">
      <c r="F822" s="215"/>
      <c r="G822" s="215"/>
      <c r="H822" s="216"/>
      <c r="I822" s="217"/>
      <c r="AE822" s="215"/>
      <c r="AF822" s="215"/>
      <c r="AG822" s="216"/>
      <c r="AH822" s="216"/>
    </row>
    <row r="823" spans="6:37" x14ac:dyDescent="0.25">
      <c r="F823" s="215"/>
      <c r="G823" s="215"/>
      <c r="H823" s="216"/>
      <c r="I823" s="216"/>
      <c r="AE823" s="215"/>
      <c r="AF823" s="215"/>
      <c r="AG823" s="217"/>
      <c r="AH823" s="216"/>
      <c r="AI823" s="212"/>
    </row>
    <row r="824" spans="6:37" x14ac:dyDescent="0.25">
      <c r="F824" s="215"/>
      <c r="G824" s="215"/>
      <c r="H824" s="217"/>
      <c r="I824" s="216"/>
      <c r="AE824" s="215"/>
      <c r="AF824" s="215"/>
      <c r="AG824" s="217"/>
      <c r="AH824" s="216"/>
    </row>
    <row r="825" spans="6:37" x14ac:dyDescent="0.25">
      <c r="F825" s="215"/>
      <c r="G825" s="215"/>
      <c r="H825" s="216"/>
      <c r="I825" s="216"/>
      <c r="AE825" s="215"/>
      <c r="AF825" s="215"/>
      <c r="AG825" s="216"/>
      <c r="AH825" s="217"/>
    </row>
    <row r="826" spans="6:37" x14ac:dyDescent="0.25">
      <c r="F826" s="215"/>
      <c r="G826" s="215"/>
      <c r="H826" s="216"/>
      <c r="I826" s="217"/>
      <c r="J826" s="212"/>
      <c r="AE826" s="215"/>
      <c r="AF826" s="215"/>
      <c r="AG826" s="216"/>
      <c r="AH826" s="216"/>
    </row>
    <row r="827" spans="6:37" x14ac:dyDescent="0.25">
      <c r="F827" s="215"/>
      <c r="G827" s="215"/>
      <c r="H827" s="216"/>
      <c r="I827" s="216"/>
      <c r="AE827" s="215"/>
      <c r="AF827" s="215"/>
      <c r="AG827" s="217"/>
      <c r="AH827" s="216"/>
    </row>
    <row r="828" spans="6:37" x14ac:dyDescent="0.25">
      <c r="F828" s="215"/>
      <c r="G828" s="215"/>
      <c r="H828" s="216"/>
      <c r="I828" s="217"/>
      <c r="AE828" s="215"/>
      <c r="AF828" s="215"/>
      <c r="AG828" s="217"/>
      <c r="AH828" s="216"/>
    </row>
    <row r="829" spans="6:37" x14ac:dyDescent="0.25">
      <c r="AE829" s="215"/>
      <c r="AF829" s="215"/>
      <c r="AG829" s="217"/>
      <c r="AH829" s="216"/>
    </row>
    <row r="830" spans="6:37" x14ac:dyDescent="0.25">
      <c r="AE830" s="215"/>
      <c r="AF830" s="215"/>
      <c r="AG830" s="216"/>
      <c r="AH830" s="216"/>
    </row>
    <row r="831" spans="6:37" x14ac:dyDescent="0.2">
      <c r="F831" s="219"/>
      <c r="G831" s="219"/>
      <c r="H831" s="219"/>
      <c r="I831" s="219"/>
      <c r="AE831" s="215"/>
      <c r="AF831" s="215"/>
      <c r="AG831" s="216"/>
      <c r="AH831" s="217"/>
    </row>
    <row r="832" spans="6:37" x14ac:dyDescent="0.2">
      <c r="F832" s="219"/>
      <c r="G832" s="219"/>
      <c r="H832" s="219"/>
      <c r="I832" s="219"/>
      <c r="AE832" s="215"/>
      <c r="AF832" s="215"/>
      <c r="AG832" s="218"/>
      <c r="AH832" s="217"/>
    </row>
    <row r="833" spans="6:36" x14ac:dyDescent="0.2">
      <c r="F833" s="219"/>
      <c r="G833" s="219"/>
      <c r="H833" s="219"/>
      <c r="I833" s="219"/>
      <c r="AE833" s="215"/>
      <c r="AF833" s="215"/>
      <c r="AG833" s="217"/>
      <c r="AH833" s="216"/>
    </row>
    <row r="834" spans="6:36" x14ac:dyDescent="0.2">
      <c r="F834" s="215"/>
      <c r="G834" s="215"/>
      <c r="H834" s="219"/>
      <c r="I834" s="219"/>
      <c r="AE834" s="215"/>
      <c r="AF834" s="215"/>
      <c r="AG834" s="217"/>
      <c r="AH834" s="218"/>
    </row>
    <row r="835" spans="6:36" x14ac:dyDescent="0.2">
      <c r="F835" s="219"/>
      <c r="G835" s="219"/>
      <c r="H835" s="219"/>
      <c r="I835" s="219"/>
      <c r="AE835" s="215"/>
      <c r="AF835" s="215"/>
      <c r="AG835" s="216"/>
      <c r="AH835" s="216"/>
    </row>
    <row r="836" spans="6:36" x14ac:dyDescent="0.25">
      <c r="F836" s="215"/>
      <c r="G836" s="215"/>
      <c r="H836" s="215"/>
      <c r="I836" s="215"/>
      <c r="AE836" s="215"/>
      <c r="AF836" s="215"/>
      <c r="AG836" s="217"/>
      <c r="AH836" s="216"/>
      <c r="AI836" s="212"/>
    </row>
    <row r="837" spans="6:36" x14ac:dyDescent="0.25">
      <c r="F837" s="215"/>
      <c r="G837" s="215"/>
      <c r="H837" s="215"/>
      <c r="I837" s="215"/>
      <c r="AE837" s="215"/>
      <c r="AF837" s="215"/>
      <c r="AG837" s="216"/>
      <c r="AH837" s="216"/>
    </row>
    <row r="838" spans="6:36" x14ac:dyDescent="0.25">
      <c r="F838" s="215"/>
      <c r="G838" s="215"/>
      <c r="H838" s="217"/>
      <c r="I838" s="217"/>
      <c r="AE838" s="215"/>
      <c r="AF838" s="215"/>
      <c r="AG838" s="217"/>
      <c r="AH838" s="216"/>
    </row>
    <row r="839" spans="6:36" x14ac:dyDescent="0.25">
      <c r="F839" s="215"/>
      <c r="G839" s="215"/>
      <c r="H839" s="217"/>
      <c r="I839" s="217"/>
    </row>
    <row r="840" spans="6:36" x14ac:dyDescent="0.25">
      <c r="F840" s="215"/>
      <c r="G840" s="215"/>
      <c r="H840" s="217"/>
      <c r="I840" s="216"/>
    </row>
    <row r="841" spans="6:36" x14ac:dyDescent="0.2">
      <c r="F841" s="215"/>
      <c r="G841" s="215"/>
      <c r="H841" s="216"/>
      <c r="I841" s="217"/>
      <c r="AE841" s="219"/>
      <c r="AF841" s="219"/>
      <c r="AG841" s="219"/>
      <c r="AH841" s="219"/>
    </row>
    <row r="842" spans="6:36" x14ac:dyDescent="0.2">
      <c r="F842" s="215"/>
      <c r="G842" s="215"/>
      <c r="H842" s="217"/>
      <c r="I842" s="216"/>
      <c r="AE842" s="219"/>
      <c r="AF842" s="219"/>
      <c r="AG842" s="219"/>
      <c r="AH842" s="219"/>
      <c r="AJ842" s="212"/>
    </row>
    <row r="843" spans="6:36" x14ac:dyDescent="0.2">
      <c r="F843" s="215"/>
      <c r="G843" s="215"/>
      <c r="H843" s="216"/>
      <c r="I843" s="217"/>
      <c r="AE843" s="219"/>
      <c r="AF843" s="219"/>
      <c r="AG843" s="219"/>
      <c r="AH843" s="219"/>
    </row>
    <row r="844" spans="6:36" x14ac:dyDescent="0.2">
      <c r="F844" s="215"/>
      <c r="G844" s="215"/>
      <c r="H844" s="216"/>
      <c r="I844" s="216"/>
      <c r="AE844" s="215"/>
      <c r="AF844" s="215"/>
      <c r="AG844" s="219"/>
      <c r="AH844" s="219"/>
    </row>
    <row r="845" spans="6:36" x14ac:dyDescent="0.2">
      <c r="F845" s="215"/>
      <c r="G845" s="215"/>
      <c r="H845" s="216"/>
      <c r="I845" s="217"/>
      <c r="AE845" s="219"/>
      <c r="AF845" s="219"/>
      <c r="AG845" s="219"/>
      <c r="AH845" s="219"/>
    </row>
    <row r="846" spans="6:36" x14ac:dyDescent="0.25">
      <c r="F846" s="215"/>
      <c r="G846" s="215"/>
      <c r="H846" s="216"/>
      <c r="I846" s="217"/>
      <c r="AE846" s="215"/>
      <c r="AF846" s="215"/>
      <c r="AG846" s="215"/>
      <c r="AH846" s="215"/>
    </row>
    <row r="847" spans="6:36" x14ac:dyDescent="0.25">
      <c r="F847" s="215"/>
      <c r="G847" s="215"/>
      <c r="H847" s="216"/>
      <c r="I847" s="217"/>
      <c r="AE847" s="215"/>
      <c r="AF847" s="215"/>
      <c r="AG847" s="215"/>
      <c r="AH847" s="215"/>
    </row>
    <row r="848" spans="6:36" x14ac:dyDescent="0.25">
      <c r="F848" s="215"/>
      <c r="G848" s="215"/>
      <c r="H848" s="217"/>
      <c r="I848" s="216"/>
      <c r="AE848" s="215"/>
      <c r="AF848" s="215"/>
      <c r="AG848" s="216"/>
      <c r="AH848" s="217"/>
    </row>
    <row r="849" spans="6:35" x14ac:dyDescent="0.25">
      <c r="F849" s="215"/>
      <c r="G849" s="215"/>
      <c r="H849" s="217"/>
      <c r="I849" s="216"/>
      <c r="AE849" s="215"/>
      <c r="AF849" s="215"/>
      <c r="AG849" s="216"/>
      <c r="AH849" s="217"/>
    </row>
    <row r="850" spans="6:35" x14ac:dyDescent="0.25">
      <c r="F850" s="215"/>
      <c r="G850" s="215"/>
      <c r="H850" s="216"/>
      <c r="I850" s="216"/>
      <c r="J850" s="212"/>
      <c r="AE850" s="215"/>
      <c r="AF850" s="215"/>
      <c r="AG850" s="216"/>
      <c r="AH850" s="216"/>
    </row>
    <row r="851" spans="6:35" x14ac:dyDescent="0.25">
      <c r="F851" s="215"/>
      <c r="G851" s="215"/>
      <c r="H851" s="216"/>
      <c r="I851" s="217"/>
      <c r="J851" s="212"/>
      <c r="AE851" s="215"/>
      <c r="AF851" s="215"/>
      <c r="AG851" s="216"/>
      <c r="AH851" s="216"/>
    </row>
    <row r="852" spans="6:35" x14ac:dyDescent="0.25">
      <c r="F852" s="215"/>
      <c r="G852" s="215"/>
      <c r="H852" s="216"/>
      <c r="I852" s="216"/>
      <c r="AE852" s="215"/>
      <c r="AF852" s="215"/>
      <c r="AG852" s="216"/>
      <c r="AH852" s="217"/>
    </row>
    <row r="853" spans="6:35" x14ac:dyDescent="0.25">
      <c r="F853" s="215"/>
      <c r="G853" s="215"/>
      <c r="H853" s="216"/>
      <c r="I853" s="217"/>
      <c r="AE853" s="215"/>
      <c r="AF853" s="215"/>
      <c r="AG853" s="216"/>
      <c r="AH853" s="216"/>
    </row>
    <row r="854" spans="6:35" x14ac:dyDescent="0.25">
      <c r="AE854" s="215"/>
      <c r="AF854" s="215"/>
      <c r="AG854" s="217"/>
      <c r="AH854" s="216"/>
    </row>
    <row r="855" spans="6:35" x14ac:dyDescent="0.25">
      <c r="AE855" s="215"/>
      <c r="AF855" s="215"/>
      <c r="AG855" s="217"/>
      <c r="AH855" s="218"/>
    </row>
    <row r="856" spans="6:35" x14ac:dyDescent="0.2">
      <c r="F856" s="219"/>
      <c r="G856" s="219"/>
      <c r="H856" s="219"/>
      <c r="I856" s="219"/>
      <c r="AE856" s="215"/>
      <c r="AF856" s="215"/>
      <c r="AG856" s="216"/>
      <c r="AH856" s="216"/>
    </row>
    <row r="857" spans="6:35" x14ac:dyDescent="0.2">
      <c r="F857" s="219"/>
      <c r="G857" s="219"/>
      <c r="H857" s="219"/>
      <c r="I857" s="219"/>
      <c r="AE857" s="215"/>
      <c r="AF857" s="215"/>
      <c r="AG857" s="216"/>
      <c r="AH857" s="217"/>
      <c r="AI857" s="212"/>
    </row>
    <row r="858" spans="6:35" x14ac:dyDescent="0.2">
      <c r="F858" s="219"/>
      <c r="G858" s="219"/>
      <c r="H858" s="219"/>
      <c r="I858" s="219"/>
      <c r="AE858" s="215"/>
      <c r="AF858" s="215"/>
      <c r="AG858" s="216"/>
      <c r="AH858" s="217"/>
    </row>
    <row r="859" spans="6:35" x14ac:dyDescent="0.2">
      <c r="F859" s="215"/>
      <c r="G859" s="215"/>
      <c r="H859" s="219"/>
      <c r="I859" s="219"/>
      <c r="AE859" s="215"/>
      <c r="AF859" s="215"/>
      <c r="AG859" s="216"/>
      <c r="AH859" s="216"/>
    </row>
    <row r="860" spans="6:35" x14ac:dyDescent="0.2">
      <c r="F860" s="219"/>
      <c r="G860" s="219"/>
      <c r="H860" s="219"/>
      <c r="I860" s="219"/>
      <c r="AE860" s="215"/>
      <c r="AF860" s="215"/>
      <c r="AG860" s="216"/>
      <c r="AH860" s="217"/>
    </row>
    <row r="861" spans="6:35" x14ac:dyDescent="0.25">
      <c r="F861" s="215"/>
      <c r="G861" s="215"/>
      <c r="H861" s="215"/>
      <c r="I861" s="215"/>
      <c r="AE861" s="215"/>
      <c r="AF861" s="215"/>
      <c r="AG861" s="216"/>
      <c r="AH861" s="216"/>
    </row>
    <row r="862" spans="6:35" x14ac:dyDescent="0.25">
      <c r="F862" s="215"/>
      <c r="G862" s="215"/>
      <c r="H862" s="215"/>
      <c r="I862" s="215"/>
      <c r="AE862" s="215"/>
      <c r="AF862" s="215"/>
      <c r="AG862" s="216"/>
      <c r="AH862" s="217"/>
    </row>
    <row r="863" spans="6:35" x14ac:dyDescent="0.25">
      <c r="F863" s="215"/>
      <c r="G863" s="215"/>
      <c r="H863" s="217"/>
      <c r="I863" s="217"/>
      <c r="AE863" s="215"/>
      <c r="AF863" s="215"/>
      <c r="AG863" s="216"/>
      <c r="AH863" s="216"/>
    </row>
    <row r="864" spans="6:35" x14ac:dyDescent="0.25">
      <c r="F864" s="215"/>
      <c r="G864" s="215"/>
      <c r="H864" s="217"/>
      <c r="I864" s="217"/>
      <c r="AE864" s="215"/>
      <c r="AF864" s="215"/>
      <c r="AG864" s="217"/>
      <c r="AH864" s="216"/>
    </row>
    <row r="865" spans="6:35" x14ac:dyDescent="0.25">
      <c r="F865" s="215"/>
      <c r="G865" s="215"/>
      <c r="H865" s="217"/>
      <c r="I865" s="216"/>
      <c r="AE865" s="215"/>
      <c r="AF865" s="215"/>
      <c r="AG865" s="216"/>
      <c r="AH865" s="216"/>
    </row>
    <row r="866" spans="6:35" x14ac:dyDescent="0.25">
      <c r="F866" s="215"/>
      <c r="G866" s="215"/>
      <c r="H866" s="216"/>
      <c r="I866" s="217"/>
      <c r="AE866" s="215"/>
      <c r="AF866" s="215"/>
      <c r="AG866" s="216"/>
      <c r="AH866" s="217"/>
      <c r="AI866" s="212"/>
    </row>
    <row r="867" spans="6:35" x14ac:dyDescent="0.25">
      <c r="F867" s="215"/>
      <c r="G867" s="215"/>
      <c r="H867" s="217"/>
      <c r="I867" s="216"/>
      <c r="AE867" s="215"/>
      <c r="AF867" s="215"/>
      <c r="AG867" s="216"/>
      <c r="AH867" s="216"/>
    </row>
    <row r="868" spans="6:35" x14ac:dyDescent="0.25">
      <c r="F868" s="215"/>
      <c r="G868" s="215"/>
      <c r="H868" s="216"/>
      <c r="I868" s="217"/>
      <c r="AE868" s="215"/>
      <c r="AF868" s="215"/>
      <c r="AG868" s="216"/>
      <c r="AH868" s="217"/>
    </row>
    <row r="869" spans="6:35" x14ac:dyDescent="0.25">
      <c r="F869" s="215"/>
      <c r="G869" s="215"/>
      <c r="H869" s="217"/>
      <c r="I869" s="216"/>
    </row>
    <row r="870" spans="6:35" x14ac:dyDescent="0.25">
      <c r="F870" s="215"/>
      <c r="G870" s="215"/>
      <c r="H870" s="217"/>
      <c r="I870" s="216"/>
    </row>
    <row r="871" spans="6:35" x14ac:dyDescent="0.2">
      <c r="F871" s="215"/>
      <c r="G871" s="215"/>
      <c r="H871" s="217"/>
      <c r="I871" s="216"/>
      <c r="AE871" s="219"/>
      <c r="AF871" s="219"/>
      <c r="AG871" s="219"/>
      <c r="AH871" s="219"/>
    </row>
    <row r="872" spans="6:35" x14ac:dyDescent="0.2">
      <c r="F872" s="215"/>
      <c r="G872" s="215"/>
      <c r="H872" s="216"/>
      <c r="I872" s="216"/>
      <c r="J872" s="212"/>
      <c r="AE872" s="219"/>
      <c r="AF872" s="219"/>
      <c r="AG872" s="219"/>
      <c r="AH872" s="219"/>
    </row>
    <row r="873" spans="6:35" x14ac:dyDescent="0.2">
      <c r="F873" s="215"/>
      <c r="G873" s="215"/>
      <c r="H873" s="217"/>
      <c r="I873" s="217"/>
      <c r="J873" s="212"/>
      <c r="AE873" s="219"/>
      <c r="AF873" s="219"/>
      <c r="AG873" s="219"/>
      <c r="AH873" s="219"/>
    </row>
    <row r="874" spans="6:35" x14ac:dyDescent="0.2">
      <c r="F874" s="215"/>
      <c r="G874" s="215"/>
      <c r="H874" s="216"/>
      <c r="I874" s="216"/>
      <c r="AE874" s="215"/>
      <c r="AF874" s="215"/>
      <c r="AG874" s="219"/>
      <c r="AH874" s="219"/>
    </row>
    <row r="875" spans="6:35" x14ac:dyDescent="0.2">
      <c r="F875" s="215"/>
      <c r="G875" s="215"/>
      <c r="H875" s="217"/>
      <c r="I875" s="217"/>
      <c r="AE875" s="219"/>
      <c r="AF875" s="219"/>
      <c r="AG875" s="219"/>
      <c r="AH875" s="219"/>
    </row>
    <row r="876" spans="6:35" x14ac:dyDescent="0.25">
      <c r="AE876" s="215"/>
      <c r="AF876" s="215"/>
      <c r="AG876" s="215"/>
      <c r="AH876" s="215"/>
    </row>
    <row r="877" spans="6:35" x14ac:dyDescent="0.25">
      <c r="AE877" s="215"/>
      <c r="AF877" s="215"/>
      <c r="AG877" s="215"/>
      <c r="AH877" s="215"/>
    </row>
    <row r="878" spans="6:35" x14ac:dyDescent="0.2">
      <c r="F878" s="219"/>
      <c r="G878" s="219"/>
      <c r="H878" s="219"/>
      <c r="I878" s="219"/>
      <c r="AE878" s="215"/>
      <c r="AF878" s="215"/>
      <c r="AG878" s="217"/>
      <c r="AH878" s="217"/>
    </row>
    <row r="879" spans="6:35" x14ac:dyDescent="0.2">
      <c r="F879" s="219"/>
      <c r="G879" s="219"/>
      <c r="H879" s="219"/>
      <c r="I879" s="219"/>
      <c r="AE879" s="215"/>
      <c r="AF879" s="215"/>
      <c r="AG879" s="217"/>
      <c r="AH879" s="217"/>
    </row>
    <row r="880" spans="6:35" x14ac:dyDescent="0.2">
      <c r="F880" s="219"/>
      <c r="G880" s="219"/>
      <c r="H880" s="219"/>
      <c r="I880" s="219"/>
      <c r="AE880" s="215"/>
      <c r="AF880" s="215"/>
      <c r="AG880" s="217"/>
      <c r="AH880" s="216"/>
    </row>
    <row r="881" spans="6:35" x14ac:dyDescent="0.2">
      <c r="F881" s="215"/>
      <c r="G881" s="215"/>
      <c r="H881" s="219"/>
      <c r="I881" s="219"/>
      <c r="AE881" s="215"/>
      <c r="AF881" s="215"/>
      <c r="AG881" s="216"/>
      <c r="AH881" s="217"/>
    </row>
    <row r="882" spans="6:35" x14ac:dyDescent="0.2">
      <c r="F882" s="219"/>
      <c r="G882" s="219"/>
      <c r="H882" s="219"/>
      <c r="I882" s="219"/>
      <c r="AE882" s="215"/>
      <c r="AF882" s="215"/>
      <c r="AG882" s="217"/>
      <c r="AH882" s="216"/>
    </row>
    <row r="883" spans="6:35" x14ac:dyDescent="0.25">
      <c r="F883" s="215"/>
      <c r="G883" s="215"/>
      <c r="H883" s="215"/>
      <c r="I883" s="215"/>
      <c r="AE883" s="215"/>
      <c r="AF883" s="215"/>
      <c r="AG883" s="216"/>
      <c r="AH883" s="217"/>
    </row>
    <row r="884" spans="6:35" x14ac:dyDescent="0.25">
      <c r="F884" s="215"/>
      <c r="G884" s="215"/>
      <c r="H884" s="215"/>
      <c r="I884" s="215"/>
      <c r="AE884" s="215"/>
      <c r="AF884" s="215"/>
      <c r="AG884" s="216"/>
      <c r="AH884" s="216"/>
    </row>
    <row r="885" spans="6:35" x14ac:dyDescent="0.25">
      <c r="F885" s="215"/>
      <c r="G885" s="215"/>
      <c r="H885" s="216"/>
      <c r="I885" s="217"/>
      <c r="AE885" s="215"/>
      <c r="AF885" s="215"/>
      <c r="AG885" s="216"/>
      <c r="AH885" s="217"/>
    </row>
    <row r="886" spans="6:35" x14ac:dyDescent="0.25">
      <c r="F886" s="215"/>
      <c r="G886" s="215"/>
      <c r="H886" s="216"/>
      <c r="I886" s="217"/>
      <c r="AE886" s="215"/>
      <c r="AF886" s="215"/>
      <c r="AG886" s="216"/>
      <c r="AH886" s="217"/>
    </row>
    <row r="887" spans="6:35" x14ac:dyDescent="0.25">
      <c r="F887" s="215"/>
      <c r="G887" s="215"/>
      <c r="H887" s="216"/>
      <c r="I887" s="216"/>
      <c r="AE887" s="215"/>
      <c r="AF887" s="215"/>
      <c r="AG887" s="216"/>
      <c r="AH887" s="217"/>
    </row>
    <row r="888" spans="6:35" x14ac:dyDescent="0.25">
      <c r="F888" s="215"/>
      <c r="G888" s="215"/>
      <c r="H888" s="217"/>
      <c r="I888" s="216"/>
      <c r="AE888" s="215"/>
      <c r="AF888" s="215"/>
      <c r="AG888" s="217"/>
      <c r="AH888" s="216"/>
    </row>
    <row r="889" spans="6:35" x14ac:dyDescent="0.25">
      <c r="F889" s="215"/>
      <c r="G889" s="215"/>
      <c r="H889" s="216"/>
      <c r="I889" s="217"/>
      <c r="AE889" s="215"/>
      <c r="AF889" s="215"/>
      <c r="AG889" s="217"/>
      <c r="AH889" s="216"/>
    </row>
    <row r="890" spans="6:35" x14ac:dyDescent="0.25">
      <c r="F890" s="215"/>
      <c r="G890" s="215"/>
      <c r="H890" s="217"/>
      <c r="I890" s="216"/>
      <c r="AE890" s="215"/>
      <c r="AF890" s="215"/>
      <c r="AG890" s="216"/>
      <c r="AH890" s="216"/>
      <c r="AI890" s="212"/>
    </row>
    <row r="891" spans="6:35" x14ac:dyDescent="0.25">
      <c r="F891" s="215"/>
      <c r="G891" s="215"/>
      <c r="H891" s="216"/>
      <c r="I891" s="217"/>
      <c r="AE891" s="215"/>
      <c r="AF891" s="215"/>
      <c r="AG891" s="216"/>
      <c r="AH891" s="217"/>
      <c r="AI891" s="212"/>
    </row>
    <row r="892" spans="6:35" x14ac:dyDescent="0.25">
      <c r="F892" s="215"/>
      <c r="G892" s="215"/>
      <c r="H892" s="216"/>
      <c r="I892" s="216"/>
      <c r="AE892" s="215"/>
      <c r="AF892" s="215"/>
      <c r="AG892" s="216"/>
      <c r="AH892" s="216"/>
    </row>
    <row r="893" spans="6:35" x14ac:dyDescent="0.25">
      <c r="F893" s="215"/>
      <c r="G893" s="215"/>
      <c r="H893" s="216"/>
      <c r="I893" s="217"/>
      <c r="AE893" s="215"/>
      <c r="AF893" s="215"/>
      <c r="AG893" s="216"/>
      <c r="AH893" s="217"/>
    </row>
    <row r="894" spans="6:35" x14ac:dyDescent="0.25">
      <c r="F894" s="215"/>
      <c r="G894" s="215"/>
      <c r="H894" s="216"/>
      <c r="I894" s="217"/>
    </row>
    <row r="895" spans="6:35" x14ac:dyDescent="0.25">
      <c r="F895" s="215"/>
      <c r="G895" s="215"/>
      <c r="H895" s="216"/>
      <c r="I895" s="217"/>
    </row>
    <row r="896" spans="6:35" x14ac:dyDescent="0.2">
      <c r="F896" s="215"/>
      <c r="G896" s="215"/>
      <c r="H896" s="216"/>
      <c r="I896" s="217"/>
      <c r="AE896" s="219"/>
      <c r="AF896" s="219"/>
      <c r="AG896" s="219"/>
      <c r="AH896" s="219"/>
    </row>
    <row r="897" spans="6:35" x14ac:dyDescent="0.2">
      <c r="F897" s="215"/>
      <c r="G897" s="215"/>
      <c r="H897" s="217"/>
      <c r="I897" s="216"/>
      <c r="AE897" s="219"/>
      <c r="AF897" s="219"/>
      <c r="AG897" s="219"/>
      <c r="AH897" s="219"/>
    </row>
    <row r="898" spans="6:35" x14ac:dyDescent="0.2">
      <c r="F898" s="215"/>
      <c r="G898" s="215"/>
      <c r="H898" s="217"/>
      <c r="I898" s="216"/>
      <c r="AE898" s="219"/>
      <c r="AF898" s="219"/>
      <c r="AG898" s="219"/>
      <c r="AH898" s="219"/>
    </row>
    <row r="899" spans="6:35" x14ac:dyDescent="0.2">
      <c r="F899" s="215"/>
      <c r="G899" s="215"/>
      <c r="H899" s="216"/>
      <c r="I899" s="216"/>
      <c r="J899" s="212"/>
      <c r="AE899" s="215"/>
      <c r="AF899" s="215"/>
      <c r="AG899" s="219"/>
      <c r="AH899" s="219"/>
    </row>
    <row r="900" spans="6:35" x14ac:dyDescent="0.2">
      <c r="F900" s="215"/>
      <c r="G900" s="215"/>
      <c r="H900" s="216"/>
      <c r="I900" s="217"/>
      <c r="AE900" s="219"/>
      <c r="AF900" s="219"/>
      <c r="AG900" s="219"/>
      <c r="AH900" s="219"/>
    </row>
    <row r="901" spans="6:35" x14ac:dyDescent="0.25">
      <c r="F901" s="215"/>
      <c r="G901" s="215"/>
      <c r="H901" s="216"/>
      <c r="I901" s="217"/>
      <c r="AE901" s="215"/>
      <c r="AF901" s="215"/>
      <c r="AG901" s="215"/>
      <c r="AH901" s="215"/>
    </row>
    <row r="902" spans="6:35" x14ac:dyDescent="0.25">
      <c r="F902" s="215"/>
      <c r="G902" s="215"/>
      <c r="H902" s="217"/>
      <c r="I902" s="216"/>
      <c r="AE902" s="215"/>
      <c r="AF902" s="215"/>
      <c r="AG902" s="215"/>
      <c r="AH902" s="215"/>
    </row>
    <row r="903" spans="6:35" x14ac:dyDescent="0.25">
      <c r="F903" s="215"/>
      <c r="G903" s="215"/>
      <c r="H903" s="216"/>
      <c r="I903" s="216"/>
      <c r="AE903" s="215"/>
      <c r="AF903" s="215"/>
      <c r="AG903" s="217"/>
      <c r="AH903" s="217"/>
    </row>
    <row r="904" spans="6:35" x14ac:dyDescent="0.25">
      <c r="F904" s="215"/>
      <c r="G904" s="215"/>
      <c r="H904" s="216"/>
      <c r="I904" s="217"/>
      <c r="AE904" s="215"/>
      <c r="AF904" s="215"/>
      <c r="AG904" s="217"/>
      <c r="AH904" s="217"/>
    </row>
    <row r="905" spans="6:35" x14ac:dyDescent="0.25">
      <c r="F905" s="215"/>
      <c r="G905" s="215"/>
      <c r="H905" s="216"/>
      <c r="I905" s="217"/>
      <c r="AE905" s="215"/>
      <c r="AF905" s="215"/>
      <c r="AG905" s="217"/>
      <c r="AH905" s="216"/>
    </row>
    <row r="906" spans="6:35" x14ac:dyDescent="0.25">
      <c r="F906" s="215"/>
      <c r="G906" s="215"/>
      <c r="H906" s="216"/>
      <c r="I906" s="217"/>
      <c r="AE906" s="215"/>
      <c r="AF906" s="215"/>
      <c r="AG906" s="216"/>
      <c r="AH906" s="217"/>
    </row>
    <row r="907" spans="6:35" x14ac:dyDescent="0.25">
      <c r="F907" s="215"/>
      <c r="G907" s="215"/>
      <c r="H907" s="217"/>
      <c r="I907" s="218"/>
      <c r="AE907" s="215"/>
      <c r="AF907" s="215"/>
      <c r="AG907" s="217"/>
      <c r="AH907" s="216"/>
    </row>
    <row r="908" spans="6:35" x14ac:dyDescent="0.25">
      <c r="F908" s="215"/>
      <c r="G908" s="215"/>
      <c r="H908" s="217"/>
      <c r="I908" s="218"/>
      <c r="AE908" s="215"/>
      <c r="AF908" s="215"/>
      <c r="AG908" s="216"/>
      <c r="AH908" s="217"/>
    </row>
    <row r="909" spans="6:35" x14ac:dyDescent="0.25">
      <c r="F909" s="215"/>
      <c r="G909" s="215"/>
      <c r="H909" s="216"/>
      <c r="I909" s="216"/>
      <c r="J909" s="212"/>
      <c r="AE909" s="215"/>
      <c r="AF909" s="215"/>
      <c r="AG909" s="217"/>
      <c r="AH909" s="216"/>
    </row>
    <row r="910" spans="6:35" x14ac:dyDescent="0.25">
      <c r="F910" s="215"/>
      <c r="G910" s="215"/>
      <c r="H910" s="217"/>
      <c r="I910" s="217"/>
      <c r="AE910" s="215"/>
      <c r="AF910" s="215"/>
      <c r="AG910" s="217"/>
      <c r="AH910" s="216"/>
    </row>
    <row r="911" spans="6:35" x14ac:dyDescent="0.25">
      <c r="F911" s="215"/>
      <c r="G911" s="215"/>
      <c r="H911" s="216"/>
      <c r="I911" s="216"/>
      <c r="AE911" s="215"/>
      <c r="AF911" s="215"/>
      <c r="AG911" s="217"/>
      <c r="AH911" s="216"/>
    </row>
    <row r="912" spans="6:35" x14ac:dyDescent="0.25">
      <c r="F912" s="215"/>
      <c r="G912" s="215"/>
      <c r="H912" s="217"/>
      <c r="I912" s="217"/>
      <c r="AE912" s="215"/>
      <c r="AF912" s="215"/>
      <c r="AG912" s="216"/>
      <c r="AH912" s="216"/>
      <c r="AI912" s="212"/>
    </row>
    <row r="913" spans="6:35" x14ac:dyDescent="0.25">
      <c r="AE913" s="215"/>
      <c r="AF913" s="215"/>
      <c r="AG913" s="217"/>
      <c r="AH913" s="217"/>
      <c r="AI913" s="212"/>
    </row>
    <row r="914" spans="6:35" x14ac:dyDescent="0.25">
      <c r="AE914" s="215"/>
      <c r="AF914" s="215"/>
      <c r="AG914" s="216"/>
      <c r="AH914" s="216"/>
    </row>
    <row r="915" spans="6:35" x14ac:dyDescent="0.2">
      <c r="F915" s="219"/>
      <c r="G915" s="219"/>
      <c r="H915" s="219"/>
      <c r="I915" s="219"/>
      <c r="AE915" s="215"/>
      <c r="AF915" s="215"/>
      <c r="AG915" s="217"/>
      <c r="AH915" s="217"/>
    </row>
    <row r="916" spans="6:35" x14ac:dyDescent="0.2">
      <c r="F916" s="219"/>
      <c r="G916" s="219"/>
      <c r="H916" s="219"/>
      <c r="I916" s="219"/>
    </row>
    <row r="917" spans="6:35" x14ac:dyDescent="0.2">
      <c r="F917" s="219"/>
      <c r="G917" s="219"/>
      <c r="H917" s="219"/>
      <c r="I917" s="219"/>
    </row>
    <row r="918" spans="6:35" x14ac:dyDescent="0.2">
      <c r="F918" s="215"/>
      <c r="G918" s="215"/>
      <c r="H918" s="219"/>
      <c r="I918" s="219"/>
      <c r="AE918" s="219"/>
      <c r="AF918" s="219"/>
      <c r="AG918" s="219"/>
      <c r="AH918" s="219"/>
    </row>
    <row r="919" spans="6:35" x14ac:dyDescent="0.2">
      <c r="F919" s="219"/>
      <c r="G919" s="219"/>
      <c r="H919" s="219"/>
      <c r="I919" s="219"/>
      <c r="AE919" s="219"/>
      <c r="AF919" s="219"/>
      <c r="AG919" s="219"/>
      <c r="AH919" s="219"/>
    </row>
    <row r="920" spans="6:35" x14ac:dyDescent="0.2">
      <c r="F920" s="215"/>
      <c r="G920" s="215"/>
      <c r="H920" s="215"/>
      <c r="I920" s="215"/>
      <c r="AE920" s="219"/>
      <c r="AF920" s="219"/>
      <c r="AG920" s="219"/>
      <c r="AH920" s="219"/>
    </row>
    <row r="921" spans="6:35" x14ac:dyDescent="0.2">
      <c r="F921" s="215"/>
      <c r="G921" s="215"/>
      <c r="H921" s="215"/>
      <c r="I921" s="215"/>
      <c r="AE921" s="215"/>
      <c r="AF921" s="215"/>
      <c r="AG921" s="219"/>
      <c r="AH921" s="219"/>
    </row>
    <row r="922" spans="6:35" x14ac:dyDescent="0.2">
      <c r="F922" s="215"/>
      <c r="G922" s="215"/>
      <c r="H922" s="216"/>
      <c r="I922" s="217"/>
      <c r="AE922" s="219"/>
      <c r="AF922" s="219"/>
      <c r="AG922" s="219"/>
      <c r="AH922" s="219"/>
    </row>
    <row r="923" spans="6:35" x14ac:dyDescent="0.25">
      <c r="F923" s="215"/>
      <c r="G923" s="215"/>
      <c r="H923" s="216"/>
      <c r="I923" s="217"/>
      <c r="AE923" s="215"/>
      <c r="AF923" s="215"/>
      <c r="AG923" s="215"/>
      <c r="AH923" s="215"/>
    </row>
    <row r="924" spans="6:35" x14ac:dyDescent="0.25">
      <c r="F924" s="215"/>
      <c r="G924" s="215"/>
      <c r="H924" s="217"/>
      <c r="I924" s="216"/>
      <c r="AE924" s="215"/>
      <c r="AF924" s="215"/>
      <c r="AG924" s="215"/>
      <c r="AH924" s="215"/>
    </row>
    <row r="925" spans="6:35" x14ac:dyDescent="0.25">
      <c r="F925" s="215"/>
      <c r="G925" s="215"/>
      <c r="H925" s="216"/>
      <c r="I925" s="216"/>
      <c r="AE925" s="215"/>
      <c r="AF925" s="215"/>
      <c r="AG925" s="216"/>
      <c r="AH925" s="217"/>
    </row>
    <row r="926" spans="6:35" x14ac:dyDescent="0.25">
      <c r="F926" s="215"/>
      <c r="G926" s="215"/>
      <c r="H926" s="216"/>
      <c r="I926" s="216"/>
      <c r="AE926" s="215"/>
      <c r="AF926" s="215"/>
      <c r="AG926" s="216"/>
      <c r="AH926" s="217"/>
    </row>
    <row r="927" spans="6:35" x14ac:dyDescent="0.25">
      <c r="F927" s="215"/>
      <c r="G927" s="215"/>
      <c r="H927" s="216"/>
      <c r="I927" s="216"/>
      <c r="AE927" s="215"/>
      <c r="AF927" s="215"/>
      <c r="AG927" s="216"/>
      <c r="AH927" s="216"/>
    </row>
    <row r="928" spans="6:35" x14ac:dyDescent="0.25">
      <c r="F928" s="215"/>
      <c r="G928" s="215"/>
      <c r="H928" s="216"/>
      <c r="I928" s="216"/>
      <c r="AE928" s="215"/>
      <c r="AF928" s="215"/>
      <c r="AG928" s="217"/>
      <c r="AH928" s="216"/>
    </row>
    <row r="929" spans="6:35" x14ac:dyDescent="0.25">
      <c r="F929" s="215"/>
      <c r="G929" s="215"/>
      <c r="H929" s="216"/>
      <c r="I929" s="217"/>
      <c r="AE929" s="215"/>
      <c r="AF929" s="215"/>
      <c r="AG929" s="216"/>
      <c r="AH929" s="217"/>
    </row>
    <row r="930" spans="6:35" x14ac:dyDescent="0.25">
      <c r="F930" s="215"/>
      <c r="G930" s="215"/>
      <c r="H930" s="216"/>
      <c r="I930" s="216"/>
      <c r="AE930" s="215"/>
      <c r="AF930" s="215"/>
      <c r="AG930" s="217"/>
      <c r="AH930" s="216"/>
    </row>
    <row r="931" spans="6:35" x14ac:dyDescent="0.25">
      <c r="F931" s="215"/>
      <c r="G931" s="215"/>
      <c r="H931" s="216"/>
      <c r="I931" s="216"/>
      <c r="AE931" s="215"/>
      <c r="AF931" s="215"/>
      <c r="AG931" s="216"/>
      <c r="AH931" s="217"/>
    </row>
    <row r="932" spans="6:35" x14ac:dyDescent="0.25">
      <c r="F932" s="215"/>
      <c r="G932" s="215"/>
      <c r="H932" s="216"/>
      <c r="I932" s="217"/>
      <c r="AE932" s="215"/>
      <c r="AF932" s="215"/>
      <c r="AG932" s="216"/>
      <c r="AH932" s="216"/>
    </row>
    <row r="933" spans="6:35" x14ac:dyDescent="0.25">
      <c r="F933" s="215"/>
      <c r="G933" s="215"/>
      <c r="H933" s="216"/>
      <c r="I933" s="217"/>
      <c r="AE933" s="215"/>
      <c r="AF933" s="215"/>
      <c r="AG933" s="216"/>
      <c r="AH933" s="217"/>
    </row>
    <row r="934" spans="6:35" x14ac:dyDescent="0.25">
      <c r="F934" s="215"/>
      <c r="G934" s="215"/>
      <c r="H934" s="216"/>
      <c r="I934" s="217"/>
      <c r="AE934" s="215"/>
      <c r="AF934" s="215"/>
      <c r="AG934" s="216"/>
      <c r="AH934" s="217"/>
    </row>
    <row r="935" spans="6:35" x14ac:dyDescent="0.25">
      <c r="F935" s="215"/>
      <c r="G935" s="215"/>
      <c r="H935" s="217"/>
      <c r="I935" s="216"/>
      <c r="AE935" s="215"/>
      <c r="AF935" s="215"/>
      <c r="AG935" s="216"/>
      <c r="AH935" s="217"/>
    </row>
    <row r="936" spans="6:35" x14ac:dyDescent="0.25">
      <c r="F936" s="215"/>
      <c r="G936" s="215"/>
      <c r="H936" s="217"/>
      <c r="I936" s="216"/>
      <c r="AE936" s="215"/>
      <c r="AF936" s="215"/>
      <c r="AG936" s="216"/>
      <c r="AH936" s="217"/>
    </row>
    <row r="937" spans="6:35" x14ac:dyDescent="0.25">
      <c r="F937" s="215"/>
      <c r="G937" s="215"/>
      <c r="H937" s="216"/>
      <c r="I937" s="216"/>
      <c r="J937" s="212"/>
      <c r="AE937" s="215"/>
      <c r="AF937" s="215"/>
      <c r="AG937" s="217"/>
      <c r="AH937" s="216"/>
    </row>
    <row r="938" spans="6:35" x14ac:dyDescent="0.25">
      <c r="F938" s="215"/>
      <c r="G938" s="215"/>
      <c r="H938" s="216"/>
      <c r="I938" s="217"/>
      <c r="AE938" s="215"/>
      <c r="AF938" s="215"/>
      <c r="AG938" s="217"/>
      <c r="AH938" s="216"/>
    </row>
    <row r="939" spans="6:35" x14ac:dyDescent="0.25">
      <c r="F939" s="215"/>
      <c r="G939" s="215"/>
      <c r="H939" s="216"/>
      <c r="I939" s="217"/>
      <c r="AE939" s="215"/>
      <c r="AF939" s="215"/>
      <c r="AG939" s="216"/>
      <c r="AH939" s="216"/>
      <c r="AI939" s="212"/>
    </row>
    <row r="940" spans="6:35" x14ac:dyDescent="0.25">
      <c r="F940" s="215"/>
      <c r="G940" s="215"/>
      <c r="H940" s="217"/>
      <c r="I940" s="216"/>
      <c r="AE940" s="215"/>
      <c r="AF940" s="215"/>
      <c r="AG940" s="216"/>
      <c r="AH940" s="217"/>
    </row>
    <row r="941" spans="6:35" x14ac:dyDescent="0.25">
      <c r="F941" s="215"/>
      <c r="G941" s="215"/>
      <c r="H941" s="217"/>
      <c r="I941" s="216"/>
      <c r="AE941" s="215"/>
      <c r="AF941" s="215"/>
      <c r="AG941" s="216"/>
      <c r="AH941" s="217"/>
    </row>
    <row r="942" spans="6:35" x14ac:dyDescent="0.25">
      <c r="F942" s="215"/>
      <c r="G942" s="215"/>
      <c r="H942" s="216"/>
      <c r="I942" s="216"/>
      <c r="AE942" s="215"/>
      <c r="AF942" s="215"/>
      <c r="AG942" s="217"/>
      <c r="AH942" s="216"/>
    </row>
    <row r="943" spans="6:35" x14ac:dyDescent="0.25">
      <c r="F943" s="215"/>
      <c r="G943" s="215"/>
      <c r="H943" s="216"/>
      <c r="I943" s="216"/>
      <c r="AE943" s="215"/>
      <c r="AF943" s="215"/>
      <c r="AG943" s="216"/>
      <c r="AH943" s="216"/>
    </row>
    <row r="944" spans="6:35" x14ac:dyDescent="0.25">
      <c r="F944" s="215"/>
      <c r="G944" s="215"/>
      <c r="H944" s="216"/>
      <c r="I944" s="216"/>
      <c r="AE944" s="215"/>
      <c r="AF944" s="215"/>
      <c r="AG944" s="216"/>
      <c r="AH944" s="217"/>
    </row>
    <row r="945" spans="6:35" x14ac:dyDescent="0.25">
      <c r="F945" s="215"/>
      <c r="G945" s="215"/>
      <c r="H945" s="216"/>
      <c r="I945" s="216"/>
      <c r="AE945" s="215"/>
      <c r="AF945" s="215"/>
      <c r="AG945" s="216"/>
      <c r="AH945" s="217"/>
    </row>
    <row r="946" spans="6:35" x14ac:dyDescent="0.25">
      <c r="F946" s="215"/>
      <c r="G946" s="215"/>
      <c r="H946" s="217"/>
      <c r="I946" s="216"/>
      <c r="AE946" s="215"/>
      <c r="AF946" s="215"/>
      <c r="AG946" s="216"/>
      <c r="AH946" s="217"/>
    </row>
    <row r="947" spans="6:35" x14ac:dyDescent="0.25">
      <c r="F947" s="215"/>
      <c r="G947" s="215"/>
      <c r="H947" s="216"/>
      <c r="I947" s="216"/>
      <c r="AE947" s="215"/>
      <c r="AF947" s="215"/>
      <c r="AG947" s="217"/>
      <c r="AH947" s="218"/>
    </row>
    <row r="948" spans="6:35" x14ac:dyDescent="0.25">
      <c r="F948" s="215"/>
      <c r="G948" s="215"/>
      <c r="H948" s="216"/>
      <c r="I948" s="217"/>
      <c r="AE948" s="215"/>
      <c r="AF948" s="215"/>
      <c r="AG948" s="217"/>
      <c r="AH948" s="218"/>
    </row>
    <row r="949" spans="6:35" x14ac:dyDescent="0.25">
      <c r="F949" s="215"/>
      <c r="G949" s="215"/>
      <c r="H949" s="216"/>
      <c r="I949" s="217"/>
      <c r="AE949" s="215"/>
      <c r="AF949" s="215"/>
      <c r="AG949" s="216"/>
      <c r="AH949" s="216"/>
      <c r="AI949" s="212"/>
    </row>
    <row r="950" spans="6:35" x14ac:dyDescent="0.25">
      <c r="F950" s="215"/>
      <c r="G950" s="215"/>
      <c r="H950" s="216"/>
      <c r="I950" s="217"/>
      <c r="AE950" s="215"/>
      <c r="AF950" s="215"/>
      <c r="AG950" s="217"/>
      <c r="AH950" s="217"/>
    </row>
    <row r="951" spans="6:35" x14ac:dyDescent="0.25">
      <c r="F951" s="215"/>
      <c r="G951" s="215"/>
      <c r="H951" s="216"/>
      <c r="I951" s="218"/>
      <c r="AE951" s="215"/>
      <c r="AF951" s="215"/>
      <c r="AG951" s="216"/>
      <c r="AH951" s="216"/>
    </row>
    <row r="952" spans="6:35" x14ac:dyDescent="0.25">
      <c r="F952" s="215"/>
      <c r="G952" s="215"/>
      <c r="H952" s="217"/>
      <c r="I952" s="216"/>
      <c r="AE952" s="215"/>
      <c r="AF952" s="215"/>
      <c r="AG952" s="217"/>
      <c r="AH952" s="217"/>
    </row>
    <row r="953" spans="6:35" x14ac:dyDescent="0.25">
      <c r="F953" s="215"/>
      <c r="G953" s="215"/>
      <c r="H953" s="217"/>
      <c r="I953" s="216"/>
    </row>
    <row r="954" spans="6:35" x14ac:dyDescent="0.25">
      <c r="F954" s="215"/>
      <c r="G954" s="215"/>
      <c r="H954" s="216"/>
      <c r="I954" s="216"/>
      <c r="J954" s="212"/>
    </row>
    <row r="955" spans="6:35" x14ac:dyDescent="0.2">
      <c r="F955" s="215"/>
      <c r="G955" s="215"/>
      <c r="H955" s="216"/>
      <c r="I955" s="217"/>
      <c r="AE955" s="219"/>
      <c r="AF955" s="219"/>
      <c r="AG955" s="219"/>
      <c r="AH955" s="219"/>
    </row>
    <row r="956" spans="6:35" x14ac:dyDescent="0.2">
      <c r="F956" s="215"/>
      <c r="G956" s="215"/>
      <c r="H956" s="216"/>
      <c r="I956" s="216"/>
      <c r="AE956" s="219"/>
      <c r="AF956" s="219"/>
      <c r="AG956" s="219"/>
      <c r="AH956" s="219"/>
    </row>
    <row r="957" spans="6:35" x14ac:dyDescent="0.2">
      <c r="F957" s="215"/>
      <c r="G957" s="215"/>
      <c r="H957" s="216"/>
      <c r="I957" s="217"/>
      <c r="AE957" s="219"/>
      <c r="AF957" s="219"/>
      <c r="AG957" s="219"/>
      <c r="AH957" s="219"/>
    </row>
    <row r="958" spans="6:35" x14ac:dyDescent="0.2">
      <c r="AE958" s="215"/>
      <c r="AF958" s="215"/>
      <c r="AG958" s="219"/>
      <c r="AH958" s="219"/>
    </row>
    <row r="959" spans="6:35" x14ac:dyDescent="0.2">
      <c r="AE959" s="219"/>
      <c r="AF959" s="219"/>
      <c r="AG959" s="219"/>
      <c r="AH959" s="219"/>
    </row>
    <row r="960" spans="6:35" x14ac:dyDescent="0.2">
      <c r="F960" s="219"/>
      <c r="G960" s="219"/>
      <c r="H960" s="219"/>
      <c r="I960" s="219"/>
      <c r="AE960" s="215"/>
      <c r="AF960" s="215"/>
      <c r="AG960" s="215"/>
      <c r="AH960" s="215"/>
    </row>
    <row r="961" spans="6:34" x14ac:dyDescent="0.2">
      <c r="F961" s="219"/>
      <c r="G961" s="219"/>
      <c r="H961" s="219"/>
      <c r="I961" s="219"/>
      <c r="AE961" s="215"/>
      <c r="AF961" s="215"/>
      <c r="AG961" s="215"/>
      <c r="AH961" s="215"/>
    </row>
    <row r="962" spans="6:34" x14ac:dyDescent="0.2">
      <c r="F962" s="219"/>
      <c r="G962" s="219"/>
      <c r="H962" s="219"/>
      <c r="I962" s="219"/>
      <c r="AE962" s="215"/>
      <c r="AF962" s="215"/>
      <c r="AG962" s="216"/>
      <c r="AH962" s="217"/>
    </row>
    <row r="963" spans="6:34" x14ac:dyDescent="0.2">
      <c r="F963" s="215"/>
      <c r="G963" s="215"/>
      <c r="H963" s="219"/>
      <c r="I963" s="219"/>
      <c r="AE963" s="215"/>
      <c r="AF963" s="215"/>
      <c r="AG963" s="216"/>
      <c r="AH963" s="217"/>
    </row>
    <row r="964" spans="6:34" x14ac:dyDescent="0.2">
      <c r="F964" s="219"/>
      <c r="G964" s="219"/>
      <c r="H964" s="219"/>
      <c r="I964" s="219"/>
      <c r="AE964" s="215"/>
      <c r="AF964" s="215"/>
      <c r="AG964" s="217"/>
      <c r="AH964" s="216"/>
    </row>
    <row r="965" spans="6:34" x14ac:dyDescent="0.25">
      <c r="F965" s="215"/>
      <c r="G965" s="215"/>
      <c r="H965" s="215"/>
      <c r="I965" s="215"/>
      <c r="AE965" s="215"/>
      <c r="AF965" s="215"/>
      <c r="AG965" s="216"/>
      <c r="AH965" s="216"/>
    </row>
    <row r="966" spans="6:34" x14ac:dyDescent="0.25">
      <c r="F966" s="215"/>
      <c r="G966" s="215"/>
      <c r="H966" s="215"/>
      <c r="I966" s="215"/>
      <c r="AE966" s="215"/>
      <c r="AF966" s="215"/>
      <c r="AG966" s="216"/>
      <c r="AH966" s="216"/>
    </row>
    <row r="967" spans="6:34" x14ac:dyDescent="0.25">
      <c r="F967" s="215"/>
      <c r="G967" s="215"/>
      <c r="H967" s="217"/>
      <c r="I967" s="216"/>
      <c r="AE967" s="215"/>
      <c r="AF967" s="215"/>
      <c r="AG967" s="216"/>
      <c r="AH967" s="216"/>
    </row>
    <row r="968" spans="6:34" x14ac:dyDescent="0.25">
      <c r="F968" s="215"/>
      <c r="G968" s="215"/>
      <c r="H968" s="217"/>
      <c r="I968" s="216"/>
      <c r="AE968" s="215"/>
      <c r="AF968" s="215"/>
      <c r="AG968" s="216"/>
      <c r="AH968" s="216"/>
    </row>
    <row r="969" spans="6:34" x14ac:dyDescent="0.25">
      <c r="F969" s="215"/>
      <c r="G969" s="215"/>
      <c r="H969" s="216"/>
      <c r="I969" s="217"/>
      <c r="AE969" s="215"/>
      <c r="AF969" s="215"/>
      <c r="AG969" s="216"/>
      <c r="AH969" s="217"/>
    </row>
    <row r="970" spans="6:34" x14ac:dyDescent="0.25">
      <c r="F970" s="215"/>
      <c r="G970" s="215"/>
      <c r="H970" s="217"/>
      <c r="I970" s="216"/>
      <c r="AE970" s="215"/>
      <c r="AF970" s="215"/>
      <c r="AG970" s="216"/>
      <c r="AH970" s="216"/>
    </row>
    <row r="971" spans="6:34" x14ac:dyDescent="0.25">
      <c r="F971" s="215"/>
      <c r="G971" s="215"/>
      <c r="H971" s="217"/>
      <c r="I971" s="216"/>
      <c r="AE971" s="215"/>
      <c r="AF971" s="215"/>
      <c r="AG971" s="216"/>
      <c r="AH971" s="216"/>
    </row>
    <row r="972" spans="6:34" x14ac:dyDescent="0.25">
      <c r="F972" s="215"/>
      <c r="G972" s="215"/>
      <c r="H972" s="216"/>
      <c r="I972" s="216"/>
      <c r="AE972" s="215"/>
      <c r="AF972" s="215"/>
      <c r="AG972" s="216"/>
      <c r="AH972" s="217"/>
    </row>
    <row r="973" spans="6:34" x14ac:dyDescent="0.25">
      <c r="F973" s="215"/>
      <c r="G973" s="215"/>
      <c r="H973" s="217"/>
      <c r="I973" s="216"/>
      <c r="AE973" s="215"/>
      <c r="AF973" s="215"/>
      <c r="AG973" s="216"/>
      <c r="AH973" s="217"/>
    </row>
    <row r="974" spans="6:34" x14ac:dyDescent="0.25">
      <c r="F974" s="215"/>
      <c r="G974" s="215"/>
      <c r="H974" s="217"/>
      <c r="I974" s="216"/>
      <c r="AE974" s="215"/>
      <c r="AF974" s="215"/>
      <c r="AG974" s="216"/>
      <c r="AH974" s="217"/>
    </row>
    <row r="975" spans="6:34" x14ac:dyDescent="0.25">
      <c r="F975" s="215"/>
      <c r="G975" s="215"/>
      <c r="H975" s="216"/>
      <c r="I975" s="217"/>
      <c r="AE975" s="215"/>
      <c r="AF975" s="215"/>
      <c r="AG975" s="217"/>
      <c r="AH975" s="216"/>
    </row>
    <row r="976" spans="6:34" x14ac:dyDescent="0.25">
      <c r="F976" s="215"/>
      <c r="G976" s="215"/>
      <c r="H976" s="216"/>
      <c r="I976" s="217"/>
      <c r="AE976" s="215"/>
      <c r="AF976" s="215"/>
      <c r="AG976" s="217"/>
      <c r="AH976" s="216"/>
    </row>
    <row r="977" spans="6:35" x14ac:dyDescent="0.25">
      <c r="F977" s="215"/>
      <c r="G977" s="215"/>
      <c r="H977" s="216"/>
      <c r="I977" s="217"/>
      <c r="AE977" s="215"/>
      <c r="AF977" s="215"/>
      <c r="AG977" s="216"/>
      <c r="AH977" s="216"/>
      <c r="AI977" s="212"/>
    </row>
    <row r="978" spans="6:35" x14ac:dyDescent="0.25">
      <c r="F978" s="215"/>
      <c r="G978" s="215"/>
      <c r="H978" s="216"/>
      <c r="I978" s="217"/>
      <c r="AE978" s="215"/>
      <c r="AF978" s="215"/>
      <c r="AG978" s="216"/>
      <c r="AH978" s="217"/>
    </row>
    <row r="979" spans="6:35" x14ac:dyDescent="0.25">
      <c r="F979" s="215"/>
      <c r="G979" s="215"/>
      <c r="H979" s="216"/>
      <c r="I979" s="217"/>
      <c r="AE979" s="215"/>
      <c r="AF979" s="215"/>
      <c r="AG979" s="216"/>
      <c r="AH979" s="217"/>
    </row>
    <row r="980" spans="6:35" x14ac:dyDescent="0.25">
      <c r="F980" s="215"/>
      <c r="G980" s="215"/>
      <c r="H980" s="217"/>
      <c r="I980" s="216"/>
      <c r="AE980" s="215"/>
      <c r="AF980" s="215"/>
      <c r="AG980" s="217"/>
      <c r="AH980" s="216"/>
    </row>
    <row r="981" spans="6:35" x14ac:dyDescent="0.25">
      <c r="F981" s="215"/>
      <c r="G981" s="215"/>
      <c r="H981" s="216"/>
      <c r="I981" s="216"/>
      <c r="AE981" s="215"/>
      <c r="AF981" s="215"/>
      <c r="AG981" s="217"/>
      <c r="AH981" s="216"/>
    </row>
    <row r="982" spans="6:35" x14ac:dyDescent="0.25">
      <c r="F982" s="215"/>
      <c r="G982" s="215"/>
      <c r="H982" s="217"/>
      <c r="I982" s="216"/>
      <c r="AE982" s="215"/>
      <c r="AF982" s="215"/>
      <c r="AG982" s="216"/>
      <c r="AH982" s="216"/>
    </row>
    <row r="983" spans="6:35" x14ac:dyDescent="0.25">
      <c r="F983" s="215"/>
      <c r="G983" s="215"/>
      <c r="H983" s="217"/>
      <c r="I983" s="216"/>
      <c r="AE983" s="215"/>
      <c r="AF983" s="215"/>
      <c r="AG983" s="216"/>
      <c r="AH983" s="216"/>
    </row>
    <row r="984" spans="6:35" x14ac:dyDescent="0.25">
      <c r="F984" s="215"/>
      <c r="G984" s="215"/>
      <c r="H984" s="216"/>
      <c r="I984" s="216"/>
      <c r="AE984" s="215"/>
      <c r="AF984" s="215"/>
      <c r="AG984" s="216"/>
      <c r="AH984" s="216"/>
    </row>
    <row r="985" spans="6:35" x14ac:dyDescent="0.25">
      <c r="F985" s="215"/>
      <c r="G985" s="215"/>
      <c r="H985" s="217"/>
      <c r="I985" s="216"/>
      <c r="J985" s="212"/>
      <c r="AE985" s="215"/>
      <c r="AF985" s="215"/>
      <c r="AG985" s="216"/>
      <c r="AH985" s="216"/>
    </row>
    <row r="986" spans="6:35" x14ac:dyDescent="0.25">
      <c r="F986" s="215"/>
      <c r="G986" s="215"/>
      <c r="H986" s="216"/>
      <c r="I986" s="216"/>
      <c r="AE986" s="215"/>
      <c r="AF986" s="215"/>
      <c r="AG986" s="217"/>
      <c r="AH986" s="216"/>
    </row>
    <row r="987" spans="6:35" x14ac:dyDescent="0.25">
      <c r="F987" s="215"/>
      <c r="G987" s="215"/>
      <c r="H987" s="217"/>
      <c r="I987" s="216"/>
      <c r="AE987" s="215"/>
      <c r="AF987" s="215"/>
      <c r="AG987" s="216"/>
      <c r="AH987" s="216"/>
    </row>
    <row r="988" spans="6:35" x14ac:dyDescent="0.25">
      <c r="AE988" s="215"/>
      <c r="AF988" s="215"/>
      <c r="AG988" s="216"/>
      <c r="AH988" s="217"/>
    </row>
    <row r="989" spans="6:35" x14ac:dyDescent="0.25">
      <c r="AE989" s="215"/>
      <c r="AF989" s="215"/>
      <c r="AG989" s="216"/>
      <c r="AH989" s="217"/>
    </row>
    <row r="990" spans="6:35" x14ac:dyDescent="0.2">
      <c r="F990" s="219"/>
      <c r="G990" s="219"/>
      <c r="H990" s="219"/>
      <c r="I990" s="219"/>
      <c r="AE990" s="215"/>
      <c r="AF990" s="215"/>
      <c r="AG990" s="216"/>
      <c r="AH990" s="217"/>
    </row>
    <row r="991" spans="6:35" x14ac:dyDescent="0.2">
      <c r="F991" s="219"/>
      <c r="G991" s="219"/>
      <c r="H991" s="219"/>
      <c r="I991" s="219"/>
      <c r="AE991" s="215"/>
      <c r="AF991" s="215"/>
      <c r="AG991" s="216"/>
      <c r="AH991" s="218"/>
    </row>
    <row r="992" spans="6:35" x14ac:dyDescent="0.2">
      <c r="F992" s="219"/>
      <c r="G992" s="219"/>
      <c r="H992" s="219"/>
      <c r="I992" s="219"/>
      <c r="AE992" s="215"/>
      <c r="AF992" s="215"/>
      <c r="AG992" s="217"/>
      <c r="AH992" s="216"/>
    </row>
    <row r="993" spans="6:35" x14ac:dyDescent="0.2">
      <c r="F993" s="215"/>
      <c r="G993" s="215"/>
      <c r="H993" s="219"/>
      <c r="I993" s="219"/>
      <c r="AE993" s="215"/>
      <c r="AF993" s="215"/>
      <c r="AG993" s="217"/>
      <c r="AH993" s="216"/>
    </row>
    <row r="994" spans="6:35" x14ac:dyDescent="0.2">
      <c r="F994" s="219"/>
      <c r="G994" s="219"/>
      <c r="H994" s="219"/>
      <c r="I994" s="219"/>
      <c r="AE994" s="215"/>
      <c r="AF994" s="215"/>
      <c r="AG994" s="216"/>
      <c r="AH994" s="216"/>
      <c r="AI994" s="212"/>
    </row>
    <row r="995" spans="6:35" x14ac:dyDescent="0.25">
      <c r="F995" s="215"/>
      <c r="G995" s="215"/>
      <c r="H995" s="215"/>
      <c r="I995" s="215"/>
      <c r="AE995" s="215"/>
      <c r="AF995" s="215"/>
      <c r="AG995" s="216"/>
      <c r="AH995" s="217"/>
    </row>
    <row r="996" spans="6:35" x14ac:dyDescent="0.25">
      <c r="F996" s="215"/>
      <c r="G996" s="215"/>
      <c r="H996" s="215"/>
      <c r="I996" s="215"/>
      <c r="AE996" s="215"/>
      <c r="AF996" s="215"/>
      <c r="AG996" s="216"/>
      <c r="AH996" s="216"/>
    </row>
    <row r="997" spans="6:35" x14ac:dyDescent="0.25">
      <c r="F997" s="215"/>
      <c r="G997" s="215"/>
      <c r="H997" s="217"/>
      <c r="I997" s="216"/>
      <c r="AE997" s="215"/>
      <c r="AF997" s="215"/>
      <c r="AG997" s="216"/>
      <c r="AH997" s="217"/>
    </row>
    <row r="998" spans="6:35" x14ac:dyDescent="0.25">
      <c r="F998" s="215"/>
      <c r="G998" s="215"/>
      <c r="H998" s="217"/>
      <c r="I998" s="216"/>
      <c r="L998" s="212"/>
    </row>
    <row r="999" spans="6:35" x14ac:dyDescent="0.25">
      <c r="F999" s="215"/>
      <c r="G999" s="215"/>
      <c r="H999" s="216"/>
      <c r="I999" s="217"/>
    </row>
    <row r="1000" spans="6:35" x14ac:dyDescent="0.2">
      <c r="F1000" s="215"/>
      <c r="G1000" s="215"/>
      <c r="H1000" s="216"/>
      <c r="I1000" s="217"/>
      <c r="AE1000" s="219"/>
      <c r="AF1000" s="219"/>
      <c r="AG1000" s="219"/>
      <c r="AH1000" s="219"/>
    </row>
    <row r="1001" spans="6:35" x14ac:dyDescent="0.2">
      <c r="F1001" s="215"/>
      <c r="G1001" s="215"/>
      <c r="H1001" s="218"/>
      <c r="I1001" s="217"/>
      <c r="AE1001" s="219"/>
      <c r="AF1001" s="219"/>
      <c r="AG1001" s="219"/>
      <c r="AH1001" s="219"/>
    </row>
    <row r="1002" spans="6:35" x14ac:dyDescent="0.2">
      <c r="F1002" s="215"/>
      <c r="G1002" s="215"/>
      <c r="H1002" s="217"/>
      <c r="I1002" s="216"/>
      <c r="AE1002" s="219"/>
      <c r="AF1002" s="219"/>
      <c r="AG1002" s="219"/>
      <c r="AH1002" s="219"/>
    </row>
    <row r="1003" spans="6:35" x14ac:dyDescent="0.2">
      <c r="F1003" s="215"/>
      <c r="G1003" s="215"/>
      <c r="H1003" s="217"/>
      <c r="I1003" s="218"/>
      <c r="AE1003" s="215"/>
      <c r="AF1003" s="215"/>
      <c r="AG1003" s="219"/>
      <c r="AH1003" s="219"/>
    </row>
    <row r="1004" spans="6:35" x14ac:dyDescent="0.2">
      <c r="F1004" s="215"/>
      <c r="G1004" s="215"/>
      <c r="H1004" s="216"/>
      <c r="I1004" s="216"/>
      <c r="AE1004" s="219"/>
      <c r="AF1004" s="219"/>
      <c r="AG1004" s="219"/>
      <c r="AH1004" s="219"/>
    </row>
    <row r="1005" spans="6:35" x14ac:dyDescent="0.25">
      <c r="F1005" s="215"/>
      <c r="G1005" s="215"/>
      <c r="H1005" s="217"/>
      <c r="I1005" s="216"/>
      <c r="J1005" s="212"/>
      <c r="AE1005" s="215"/>
      <c r="AF1005" s="215"/>
      <c r="AG1005" s="215"/>
      <c r="AH1005" s="215"/>
    </row>
    <row r="1006" spans="6:35" x14ac:dyDescent="0.25">
      <c r="F1006" s="215"/>
      <c r="G1006" s="215"/>
      <c r="H1006" s="217"/>
      <c r="I1006" s="216"/>
      <c r="AE1006" s="215"/>
      <c r="AF1006" s="215"/>
      <c r="AG1006" s="215"/>
      <c r="AH1006" s="215"/>
    </row>
    <row r="1007" spans="6:35" x14ac:dyDescent="0.25">
      <c r="F1007" s="215"/>
      <c r="G1007" s="215"/>
      <c r="H1007" s="216"/>
      <c r="I1007" s="217"/>
      <c r="AE1007" s="215"/>
      <c r="AF1007" s="215"/>
      <c r="AG1007" s="217"/>
      <c r="AH1007" s="216"/>
    </row>
    <row r="1008" spans="6:35" x14ac:dyDescent="0.25">
      <c r="F1008" s="215"/>
      <c r="G1008" s="215"/>
      <c r="H1008" s="216"/>
      <c r="I1008" s="217"/>
      <c r="AE1008" s="215"/>
      <c r="AF1008" s="215"/>
      <c r="AG1008" s="217"/>
      <c r="AH1008" s="216"/>
    </row>
    <row r="1009" spans="6:37" x14ac:dyDescent="0.25">
      <c r="F1009" s="215"/>
      <c r="G1009" s="215"/>
      <c r="H1009" s="217"/>
      <c r="I1009" s="216"/>
      <c r="K1009" s="212"/>
      <c r="AE1009" s="215"/>
      <c r="AF1009" s="215"/>
      <c r="AG1009" s="216"/>
      <c r="AH1009" s="217"/>
    </row>
    <row r="1010" spans="6:37" x14ac:dyDescent="0.25">
      <c r="F1010" s="215"/>
      <c r="G1010" s="215"/>
      <c r="H1010" s="217"/>
      <c r="I1010" s="216"/>
      <c r="AE1010" s="215"/>
      <c r="AF1010" s="215"/>
      <c r="AG1010" s="217"/>
      <c r="AH1010" s="216"/>
    </row>
    <row r="1011" spans="6:37" x14ac:dyDescent="0.25">
      <c r="F1011" s="215"/>
      <c r="G1011" s="215"/>
      <c r="H1011" s="216"/>
      <c r="I1011" s="216"/>
      <c r="AE1011" s="215"/>
      <c r="AF1011" s="215"/>
      <c r="AG1011" s="217"/>
      <c r="AH1011" s="216"/>
    </row>
    <row r="1012" spans="6:37" x14ac:dyDescent="0.25">
      <c r="F1012" s="215"/>
      <c r="G1012" s="215"/>
      <c r="H1012" s="217"/>
      <c r="I1012" s="216"/>
      <c r="J1012" s="212"/>
      <c r="AE1012" s="215"/>
      <c r="AF1012" s="215"/>
      <c r="AG1012" s="216"/>
      <c r="AH1012" s="216"/>
    </row>
    <row r="1013" spans="6:37" x14ac:dyDescent="0.25">
      <c r="F1013" s="215"/>
      <c r="G1013" s="215"/>
      <c r="H1013" s="216"/>
      <c r="I1013" s="216"/>
      <c r="AE1013" s="215"/>
      <c r="AF1013" s="215"/>
      <c r="AG1013" s="217"/>
      <c r="AH1013" s="216"/>
    </row>
    <row r="1014" spans="6:37" x14ac:dyDescent="0.25">
      <c r="F1014" s="215"/>
      <c r="G1014" s="215"/>
      <c r="H1014" s="217"/>
      <c r="I1014" s="216"/>
      <c r="AE1014" s="215"/>
      <c r="AF1014" s="215"/>
      <c r="AG1014" s="217"/>
      <c r="AH1014" s="216"/>
    </row>
    <row r="1015" spans="6:37" x14ac:dyDescent="0.25">
      <c r="L1015" s="212"/>
      <c r="AE1015" s="215"/>
      <c r="AF1015" s="215"/>
      <c r="AG1015" s="216"/>
      <c r="AH1015" s="217"/>
    </row>
    <row r="1016" spans="6:37" x14ac:dyDescent="0.25">
      <c r="AE1016" s="215"/>
      <c r="AF1016" s="215"/>
      <c r="AG1016" s="216"/>
      <c r="AH1016" s="217"/>
    </row>
    <row r="1017" spans="6:37" x14ac:dyDescent="0.2">
      <c r="F1017" s="219"/>
      <c r="G1017" s="219"/>
      <c r="H1017" s="219"/>
      <c r="I1017" s="219"/>
      <c r="AE1017" s="215"/>
      <c r="AF1017" s="215"/>
      <c r="AG1017" s="216"/>
      <c r="AH1017" s="217"/>
    </row>
    <row r="1018" spans="6:37" x14ac:dyDescent="0.2">
      <c r="F1018" s="219"/>
      <c r="G1018" s="219"/>
      <c r="H1018" s="219"/>
      <c r="I1018" s="219"/>
      <c r="AE1018" s="215"/>
      <c r="AF1018" s="215"/>
      <c r="AG1018" s="216"/>
      <c r="AH1018" s="217"/>
    </row>
    <row r="1019" spans="6:37" x14ac:dyDescent="0.2">
      <c r="F1019" s="219"/>
      <c r="G1019" s="219"/>
      <c r="H1019" s="219"/>
      <c r="I1019" s="219"/>
      <c r="AE1019" s="215"/>
      <c r="AF1019" s="215"/>
      <c r="AG1019" s="216"/>
      <c r="AH1019" s="217"/>
    </row>
    <row r="1020" spans="6:37" x14ac:dyDescent="0.2">
      <c r="F1020" s="215"/>
      <c r="G1020" s="215"/>
      <c r="H1020" s="219"/>
      <c r="I1020" s="219"/>
      <c r="AE1020" s="215"/>
      <c r="AF1020" s="215"/>
      <c r="AG1020" s="217"/>
      <c r="AH1020" s="216"/>
    </row>
    <row r="1021" spans="6:37" x14ac:dyDescent="0.2">
      <c r="F1021" s="219"/>
      <c r="G1021" s="219"/>
      <c r="H1021" s="219"/>
      <c r="I1021" s="219"/>
      <c r="L1021" s="212"/>
      <c r="AE1021" s="215"/>
      <c r="AF1021" s="215"/>
      <c r="AG1021" s="216"/>
      <c r="AH1021" s="216"/>
    </row>
    <row r="1022" spans="6:37" x14ac:dyDescent="0.25">
      <c r="F1022" s="215"/>
      <c r="G1022" s="215"/>
      <c r="H1022" s="215"/>
      <c r="I1022" s="215"/>
      <c r="AE1022" s="215"/>
      <c r="AF1022" s="215"/>
      <c r="AG1022" s="217"/>
      <c r="AH1022" s="216"/>
      <c r="AK1022" s="212"/>
    </row>
    <row r="1023" spans="6:37" x14ac:dyDescent="0.25">
      <c r="F1023" s="215"/>
      <c r="G1023" s="215"/>
      <c r="H1023" s="215"/>
      <c r="I1023" s="215"/>
      <c r="AE1023" s="215"/>
      <c r="AF1023" s="215"/>
      <c r="AG1023" s="217"/>
      <c r="AH1023" s="216"/>
    </row>
    <row r="1024" spans="6:37" x14ac:dyDescent="0.25">
      <c r="F1024" s="215"/>
      <c r="G1024" s="215"/>
      <c r="H1024" s="217"/>
      <c r="I1024" s="216"/>
      <c r="AE1024" s="215"/>
      <c r="AF1024" s="215"/>
      <c r="AG1024" s="216"/>
      <c r="AH1024" s="216"/>
    </row>
    <row r="1025" spans="6:37" x14ac:dyDescent="0.25">
      <c r="F1025" s="215"/>
      <c r="G1025" s="215"/>
      <c r="H1025" s="217"/>
      <c r="I1025" s="216"/>
      <c r="AE1025" s="215"/>
      <c r="AF1025" s="215"/>
      <c r="AG1025" s="217"/>
      <c r="AH1025" s="216"/>
      <c r="AI1025" s="212"/>
    </row>
    <row r="1026" spans="6:37" x14ac:dyDescent="0.25">
      <c r="F1026" s="215"/>
      <c r="G1026" s="215"/>
      <c r="H1026" s="216"/>
      <c r="I1026" s="216"/>
      <c r="K1026" s="212"/>
      <c r="AE1026" s="215"/>
      <c r="AF1026" s="215"/>
      <c r="AG1026" s="216"/>
      <c r="AH1026" s="216"/>
    </row>
    <row r="1027" spans="6:37" x14ac:dyDescent="0.25">
      <c r="F1027" s="215"/>
      <c r="G1027" s="215"/>
      <c r="H1027" s="216"/>
      <c r="I1027" s="216"/>
      <c r="J1027" s="212"/>
      <c r="AE1027" s="215"/>
      <c r="AF1027" s="215"/>
      <c r="AG1027" s="217"/>
      <c r="AH1027" s="216"/>
    </row>
    <row r="1028" spans="6:37" x14ac:dyDescent="0.25">
      <c r="F1028" s="215"/>
      <c r="G1028" s="215"/>
      <c r="H1028" s="216"/>
      <c r="I1028" s="217"/>
    </row>
    <row r="1029" spans="6:37" x14ac:dyDescent="0.25">
      <c r="F1029" s="215"/>
      <c r="G1029" s="215"/>
      <c r="H1029" s="217"/>
      <c r="I1029" s="216"/>
    </row>
    <row r="1030" spans="6:37" x14ac:dyDescent="0.2">
      <c r="F1030" s="215"/>
      <c r="G1030" s="215"/>
      <c r="H1030" s="216"/>
      <c r="I1030" s="216"/>
      <c r="AE1030" s="219"/>
      <c r="AF1030" s="219"/>
      <c r="AG1030" s="219"/>
      <c r="AH1030" s="219"/>
    </row>
    <row r="1031" spans="6:37" x14ac:dyDescent="0.2">
      <c r="F1031" s="215"/>
      <c r="G1031" s="215"/>
      <c r="H1031" s="217"/>
      <c r="I1031" s="216"/>
      <c r="AE1031" s="219"/>
      <c r="AF1031" s="219"/>
      <c r="AG1031" s="219"/>
      <c r="AH1031" s="219"/>
    </row>
    <row r="1032" spans="6:37" x14ac:dyDescent="0.2">
      <c r="F1032" s="215"/>
      <c r="G1032" s="215"/>
      <c r="H1032" s="217"/>
      <c r="I1032" s="216"/>
      <c r="K1032" s="212"/>
      <c r="AE1032" s="219"/>
      <c r="AF1032" s="219"/>
      <c r="AG1032" s="219"/>
      <c r="AH1032" s="219"/>
    </row>
    <row r="1033" spans="6:37" x14ac:dyDescent="0.2">
      <c r="F1033" s="215"/>
      <c r="G1033" s="215"/>
      <c r="H1033" s="216"/>
      <c r="I1033" s="216"/>
      <c r="J1033" s="212"/>
      <c r="AE1033" s="215"/>
      <c r="AF1033" s="215"/>
      <c r="AG1033" s="219"/>
      <c r="AH1033" s="219"/>
    </row>
    <row r="1034" spans="6:37" x14ac:dyDescent="0.2">
      <c r="F1034" s="215"/>
      <c r="G1034" s="215"/>
      <c r="H1034" s="216"/>
      <c r="I1034" s="217"/>
      <c r="AE1034" s="219"/>
      <c r="AF1034" s="219"/>
      <c r="AG1034" s="219"/>
      <c r="AH1034" s="219"/>
    </row>
    <row r="1035" spans="6:37" x14ac:dyDescent="0.25">
      <c r="F1035" s="215"/>
      <c r="G1035" s="215"/>
      <c r="H1035" s="218"/>
      <c r="I1035" s="218"/>
      <c r="AE1035" s="215"/>
      <c r="AF1035" s="215"/>
      <c r="AG1035" s="215"/>
      <c r="AH1035" s="215"/>
    </row>
    <row r="1036" spans="6:37" x14ac:dyDescent="0.25">
      <c r="F1036" s="215"/>
      <c r="G1036" s="215"/>
      <c r="H1036" s="217"/>
      <c r="I1036" s="216"/>
      <c r="AE1036" s="215"/>
      <c r="AF1036" s="215"/>
      <c r="AG1036" s="215"/>
      <c r="AH1036" s="215"/>
    </row>
    <row r="1037" spans="6:37" x14ac:dyDescent="0.25">
      <c r="F1037" s="215"/>
      <c r="G1037" s="215"/>
      <c r="H1037" s="216"/>
      <c r="I1037" s="216"/>
      <c r="AE1037" s="215"/>
      <c r="AF1037" s="215"/>
      <c r="AG1037" s="217"/>
      <c r="AH1037" s="216"/>
    </row>
    <row r="1038" spans="6:37" x14ac:dyDescent="0.25">
      <c r="F1038" s="215"/>
      <c r="G1038" s="215"/>
      <c r="H1038" s="217"/>
      <c r="I1038" s="216"/>
      <c r="AE1038" s="215"/>
      <c r="AF1038" s="215"/>
      <c r="AG1038" s="217"/>
      <c r="AH1038" s="216"/>
    </row>
    <row r="1039" spans="6:37" x14ac:dyDescent="0.25">
      <c r="F1039" s="215"/>
      <c r="G1039" s="215"/>
      <c r="H1039" s="216"/>
      <c r="I1039" s="216"/>
      <c r="AE1039" s="215"/>
      <c r="AF1039" s="215"/>
      <c r="AG1039" s="216"/>
      <c r="AH1039" s="217"/>
      <c r="AK1039" s="212"/>
    </row>
    <row r="1040" spans="6:37" x14ac:dyDescent="0.25">
      <c r="F1040" s="215"/>
      <c r="G1040" s="215"/>
      <c r="H1040" s="217"/>
      <c r="I1040" s="216"/>
      <c r="AE1040" s="215"/>
      <c r="AF1040" s="215"/>
      <c r="AG1040" s="216"/>
      <c r="AH1040" s="217"/>
    </row>
    <row r="1041" spans="6:37" x14ac:dyDescent="0.25">
      <c r="AE1041" s="215"/>
      <c r="AF1041" s="215"/>
      <c r="AG1041" s="218"/>
      <c r="AH1041" s="217"/>
    </row>
    <row r="1042" spans="6:37" x14ac:dyDescent="0.25">
      <c r="AE1042" s="215"/>
      <c r="AF1042" s="215"/>
      <c r="AG1042" s="217"/>
      <c r="AH1042" s="216"/>
    </row>
    <row r="1043" spans="6:37" x14ac:dyDescent="0.2">
      <c r="F1043" s="219"/>
      <c r="G1043" s="219"/>
      <c r="H1043" s="219"/>
      <c r="I1043" s="219"/>
      <c r="AE1043" s="215"/>
      <c r="AF1043" s="215"/>
      <c r="AG1043" s="217"/>
      <c r="AH1043" s="218"/>
    </row>
    <row r="1044" spans="6:37" x14ac:dyDescent="0.2">
      <c r="F1044" s="219"/>
      <c r="G1044" s="219"/>
      <c r="H1044" s="219"/>
      <c r="I1044" s="219"/>
      <c r="AE1044" s="215"/>
      <c r="AF1044" s="215"/>
      <c r="AG1044" s="216"/>
      <c r="AH1044" s="216"/>
    </row>
    <row r="1045" spans="6:37" x14ac:dyDescent="0.2">
      <c r="F1045" s="219"/>
      <c r="G1045" s="219"/>
      <c r="H1045" s="219"/>
      <c r="I1045" s="219"/>
      <c r="AE1045" s="215"/>
      <c r="AF1045" s="215"/>
      <c r="AG1045" s="217"/>
      <c r="AH1045" s="216"/>
      <c r="AI1045" s="212"/>
      <c r="AJ1045" s="212"/>
      <c r="AK1045" s="212"/>
    </row>
    <row r="1046" spans="6:37" x14ac:dyDescent="0.2">
      <c r="F1046" s="215"/>
      <c r="G1046" s="215"/>
      <c r="H1046" s="219"/>
      <c r="I1046" s="219"/>
      <c r="AE1046" s="215"/>
      <c r="AF1046" s="215"/>
      <c r="AG1046" s="217"/>
      <c r="AH1046" s="216"/>
    </row>
    <row r="1047" spans="6:37" x14ac:dyDescent="0.2">
      <c r="F1047" s="219"/>
      <c r="G1047" s="219"/>
      <c r="H1047" s="219"/>
      <c r="I1047" s="219"/>
      <c r="AE1047" s="215"/>
      <c r="AF1047" s="215"/>
      <c r="AG1047" s="216"/>
      <c r="AH1047" s="217"/>
    </row>
    <row r="1048" spans="6:37" x14ac:dyDescent="0.25">
      <c r="F1048" s="215"/>
      <c r="G1048" s="215"/>
      <c r="H1048" s="215"/>
      <c r="I1048" s="215"/>
      <c r="AE1048" s="215"/>
      <c r="AF1048" s="215"/>
      <c r="AG1048" s="216"/>
      <c r="AH1048" s="217"/>
    </row>
    <row r="1049" spans="6:37" x14ac:dyDescent="0.25">
      <c r="F1049" s="215"/>
      <c r="G1049" s="215"/>
      <c r="H1049" s="215"/>
      <c r="I1049" s="215"/>
      <c r="AE1049" s="215"/>
      <c r="AF1049" s="215"/>
      <c r="AG1049" s="217"/>
      <c r="AH1049" s="216"/>
    </row>
    <row r="1050" spans="6:37" x14ac:dyDescent="0.25">
      <c r="F1050" s="215"/>
      <c r="G1050" s="215"/>
      <c r="H1050" s="217"/>
      <c r="I1050" s="216"/>
      <c r="AE1050" s="215"/>
      <c r="AF1050" s="215"/>
      <c r="AG1050" s="217"/>
      <c r="AH1050" s="216"/>
    </row>
    <row r="1051" spans="6:37" x14ac:dyDescent="0.25">
      <c r="F1051" s="215"/>
      <c r="G1051" s="215"/>
      <c r="H1051" s="217"/>
      <c r="I1051" s="216"/>
      <c r="AE1051" s="215"/>
      <c r="AF1051" s="215"/>
      <c r="AG1051" s="216"/>
      <c r="AH1051" s="216"/>
    </row>
    <row r="1052" spans="6:37" x14ac:dyDescent="0.25">
      <c r="F1052" s="215"/>
      <c r="G1052" s="215"/>
      <c r="H1052" s="216"/>
      <c r="I1052" s="216"/>
      <c r="J1052" s="212"/>
      <c r="AE1052" s="215"/>
      <c r="AF1052" s="215"/>
      <c r="AG1052" s="217"/>
      <c r="AH1052" s="216"/>
      <c r="AI1052" s="212"/>
    </row>
    <row r="1053" spans="6:37" x14ac:dyDescent="0.25">
      <c r="F1053" s="215"/>
      <c r="G1053" s="215"/>
      <c r="H1053" s="216"/>
      <c r="I1053" s="217"/>
      <c r="J1053" s="212"/>
      <c r="AE1053" s="215"/>
      <c r="AF1053" s="215"/>
      <c r="AG1053" s="216"/>
      <c r="AH1053" s="216"/>
    </row>
    <row r="1054" spans="6:37" x14ac:dyDescent="0.25">
      <c r="F1054" s="215"/>
      <c r="G1054" s="215"/>
      <c r="H1054" s="216"/>
      <c r="I1054" s="216"/>
      <c r="AE1054" s="215"/>
      <c r="AF1054" s="215"/>
      <c r="AG1054" s="217"/>
      <c r="AH1054" s="216"/>
    </row>
    <row r="1055" spans="6:37" x14ac:dyDescent="0.25">
      <c r="F1055" s="215"/>
      <c r="G1055" s="215"/>
      <c r="H1055" s="216"/>
      <c r="I1055" s="217"/>
    </row>
    <row r="1056" spans="6:37" x14ac:dyDescent="0.25">
      <c r="F1056" s="215"/>
      <c r="G1056" s="215"/>
      <c r="H1056" s="216"/>
      <c r="I1056" s="217"/>
    </row>
    <row r="1057" spans="6:36" x14ac:dyDescent="0.2">
      <c r="F1057" s="215"/>
      <c r="G1057" s="215"/>
      <c r="H1057" s="217"/>
      <c r="I1057" s="216"/>
      <c r="J1057" s="212"/>
      <c r="AE1057" s="219"/>
      <c r="AF1057" s="219"/>
      <c r="AG1057" s="219"/>
      <c r="AH1057" s="219"/>
    </row>
    <row r="1058" spans="6:36" x14ac:dyDescent="0.2">
      <c r="F1058" s="215"/>
      <c r="G1058" s="215"/>
      <c r="H1058" s="216"/>
      <c r="I1058" s="216"/>
      <c r="AE1058" s="219"/>
      <c r="AF1058" s="219"/>
      <c r="AG1058" s="219"/>
      <c r="AH1058" s="219"/>
    </row>
    <row r="1059" spans="6:36" x14ac:dyDescent="0.2">
      <c r="F1059" s="215"/>
      <c r="G1059" s="215"/>
      <c r="H1059" s="217"/>
      <c r="I1059" s="216"/>
      <c r="AE1059" s="219"/>
      <c r="AF1059" s="219"/>
      <c r="AG1059" s="219"/>
      <c r="AH1059" s="219"/>
    </row>
    <row r="1060" spans="6:36" x14ac:dyDescent="0.2">
      <c r="F1060" s="215"/>
      <c r="G1060" s="215"/>
      <c r="H1060" s="217"/>
      <c r="I1060" s="216"/>
      <c r="AE1060" s="215"/>
      <c r="AF1060" s="215"/>
      <c r="AG1060" s="219"/>
      <c r="AH1060" s="219"/>
    </row>
    <row r="1061" spans="6:36" x14ac:dyDescent="0.2">
      <c r="F1061" s="215"/>
      <c r="G1061" s="215"/>
      <c r="H1061" s="216"/>
      <c r="I1061" s="216"/>
      <c r="J1061" s="212"/>
      <c r="AE1061" s="219"/>
      <c r="AF1061" s="219"/>
      <c r="AG1061" s="219"/>
      <c r="AH1061" s="219"/>
    </row>
    <row r="1062" spans="6:36" x14ac:dyDescent="0.25">
      <c r="F1062" s="215"/>
      <c r="G1062" s="215"/>
      <c r="H1062" s="216"/>
      <c r="I1062" s="217"/>
      <c r="J1062" s="212"/>
      <c r="AE1062" s="215"/>
      <c r="AF1062" s="215"/>
      <c r="AG1062" s="215"/>
      <c r="AH1062" s="215"/>
      <c r="AJ1062" s="212"/>
    </row>
    <row r="1063" spans="6:36" x14ac:dyDescent="0.25">
      <c r="F1063" s="215"/>
      <c r="G1063" s="215"/>
      <c r="H1063" s="216"/>
      <c r="I1063" s="217"/>
      <c r="AE1063" s="215"/>
      <c r="AF1063" s="215"/>
      <c r="AG1063" s="215"/>
      <c r="AH1063" s="215"/>
    </row>
    <row r="1064" spans="6:36" x14ac:dyDescent="0.25">
      <c r="F1064" s="215"/>
      <c r="G1064" s="215"/>
      <c r="H1064" s="216"/>
      <c r="I1064" s="216"/>
      <c r="AE1064" s="215"/>
      <c r="AF1064" s="215"/>
      <c r="AG1064" s="217"/>
      <c r="AH1064" s="216"/>
    </row>
    <row r="1065" spans="6:36" x14ac:dyDescent="0.25">
      <c r="F1065" s="215"/>
      <c r="G1065" s="215"/>
      <c r="H1065" s="216"/>
      <c r="I1065" s="216"/>
      <c r="J1065" s="212"/>
      <c r="AE1065" s="215"/>
      <c r="AF1065" s="215"/>
      <c r="AG1065" s="217"/>
      <c r="AH1065" s="216"/>
    </row>
    <row r="1066" spans="6:36" x14ac:dyDescent="0.25">
      <c r="F1066" s="215"/>
      <c r="G1066" s="215"/>
      <c r="H1066" s="216"/>
      <c r="I1066" s="216"/>
      <c r="AE1066" s="215"/>
      <c r="AF1066" s="215"/>
      <c r="AG1066" s="216"/>
      <c r="AH1066" s="216"/>
    </row>
    <row r="1067" spans="6:36" x14ac:dyDescent="0.25">
      <c r="F1067" s="215"/>
      <c r="G1067" s="215"/>
      <c r="H1067" s="217"/>
      <c r="I1067" s="216"/>
      <c r="AE1067" s="215"/>
      <c r="AF1067" s="215"/>
      <c r="AG1067" s="216"/>
      <c r="AH1067" s="216"/>
      <c r="AI1067" s="212"/>
    </row>
    <row r="1068" spans="6:36" x14ac:dyDescent="0.25">
      <c r="F1068" s="215"/>
      <c r="G1068" s="215"/>
      <c r="H1068" s="216"/>
      <c r="I1068" s="216"/>
      <c r="AE1068" s="215"/>
      <c r="AF1068" s="215"/>
      <c r="AG1068" s="216"/>
      <c r="AH1068" s="217"/>
      <c r="AJ1068" s="212"/>
    </row>
    <row r="1069" spans="6:36" x14ac:dyDescent="0.25">
      <c r="F1069" s="215"/>
      <c r="G1069" s="215"/>
      <c r="H1069" s="217"/>
      <c r="I1069" s="216"/>
      <c r="AE1069" s="215"/>
      <c r="AF1069" s="215"/>
      <c r="AG1069" s="217"/>
      <c r="AH1069" s="216"/>
    </row>
    <row r="1070" spans="6:36" x14ac:dyDescent="0.25">
      <c r="AE1070" s="215"/>
      <c r="AF1070" s="215"/>
      <c r="AG1070" s="216"/>
      <c r="AH1070" s="216"/>
    </row>
    <row r="1071" spans="6:36" x14ac:dyDescent="0.25">
      <c r="AE1071" s="215"/>
      <c r="AF1071" s="215"/>
      <c r="AG1071" s="217"/>
      <c r="AH1071" s="216"/>
    </row>
    <row r="1072" spans="6:36" x14ac:dyDescent="0.2">
      <c r="F1072" s="219"/>
      <c r="G1072" s="219"/>
      <c r="H1072" s="219"/>
      <c r="I1072" s="219"/>
      <c r="AE1072" s="215"/>
      <c r="AF1072" s="215"/>
      <c r="AG1072" s="217"/>
      <c r="AH1072" s="216"/>
    </row>
    <row r="1073" spans="6:35" x14ac:dyDescent="0.2">
      <c r="F1073" s="219"/>
      <c r="G1073" s="219"/>
      <c r="H1073" s="219"/>
      <c r="I1073" s="219"/>
      <c r="AE1073" s="215"/>
      <c r="AF1073" s="215"/>
      <c r="AG1073" s="216"/>
      <c r="AH1073" s="216"/>
      <c r="AI1073" s="212"/>
    </row>
    <row r="1074" spans="6:35" x14ac:dyDescent="0.2">
      <c r="F1074" s="219"/>
      <c r="G1074" s="219"/>
      <c r="H1074" s="219"/>
      <c r="I1074" s="219"/>
      <c r="AE1074" s="215"/>
      <c r="AF1074" s="215"/>
      <c r="AG1074" s="216"/>
      <c r="AH1074" s="217"/>
    </row>
    <row r="1075" spans="6:35" x14ac:dyDescent="0.2">
      <c r="F1075" s="215"/>
      <c r="G1075" s="215"/>
      <c r="H1075" s="219"/>
      <c r="I1075" s="219"/>
      <c r="AE1075" s="215"/>
      <c r="AF1075" s="215"/>
      <c r="AG1075" s="218"/>
      <c r="AH1075" s="218"/>
    </row>
    <row r="1076" spans="6:35" x14ac:dyDescent="0.2">
      <c r="F1076" s="219"/>
      <c r="G1076" s="219"/>
      <c r="H1076" s="219"/>
      <c r="I1076" s="219"/>
      <c r="AE1076" s="215"/>
      <c r="AF1076" s="215"/>
      <c r="AG1076" s="217"/>
      <c r="AH1076" s="216"/>
    </row>
    <row r="1077" spans="6:35" x14ac:dyDescent="0.25">
      <c r="F1077" s="215"/>
      <c r="G1077" s="215"/>
      <c r="H1077" s="215"/>
      <c r="I1077" s="215"/>
      <c r="AE1077" s="215"/>
      <c r="AF1077" s="215"/>
      <c r="AG1077" s="216"/>
      <c r="AH1077" s="216"/>
    </row>
    <row r="1078" spans="6:35" x14ac:dyDescent="0.25">
      <c r="F1078" s="215"/>
      <c r="G1078" s="215"/>
      <c r="H1078" s="215"/>
      <c r="I1078" s="215"/>
      <c r="AE1078" s="215"/>
      <c r="AF1078" s="215"/>
      <c r="AG1078" s="217"/>
      <c r="AH1078" s="216"/>
    </row>
    <row r="1079" spans="6:35" x14ac:dyDescent="0.25">
      <c r="F1079" s="215"/>
      <c r="G1079" s="215"/>
      <c r="H1079" s="217"/>
      <c r="I1079" s="217"/>
      <c r="AE1079" s="215"/>
      <c r="AF1079" s="215"/>
      <c r="AG1079" s="216"/>
      <c r="AH1079" s="216"/>
    </row>
    <row r="1080" spans="6:35" x14ac:dyDescent="0.25">
      <c r="F1080" s="215"/>
      <c r="G1080" s="215"/>
      <c r="H1080" s="217"/>
      <c r="I1080" s="217"/>
      <c r="AE1080" s="215"/>
      <c r="AF1080" s="215"/>
      <c r="AG1080" s="217"/>
      <c r="AH1080" s="216"/>
    </row>
    <row r="1081" spans="6:35" x14ac:dyDescent="0.25">
      <c r="F1081" s="215"/>
      <c r="G1081" s="215"/>
      <c r="H1081" s="217"/>
      <c r="I1081" s="216"/>
    </row>
    <row r="1082" spans="6:35" x14ac:dyDescent="0.25">
      <c r="F1082" s="215"/>
      <c r="G1082" s="215"/>
      <c r="H1082" s="216"/>
      <c r="I1082" s="217"/>
    </row>
    <row r="1083" spans="6:35" x14ac:dyDescent="0.2">
      <c r="F1083" s="215"/>
      <c r="G1083" s="215"/>
      <c r="H1083" s="216"/>
      <c r="I1083" s="217"/>
      <c r="AE1083" s="219"/>
      <c r="AF1083" s="219"/>
      <c r="AG1083" s="219"/>
      <c r="AH1083" s="219"/>
    </row>
    <row r="1084" spans="6:35" x14ac:dyDescent="0.2">
      <c r="F1084" s="215"/>
      <c r="G1084" s="215"/>
      <c r="H1084" s="217"/>
      <c r="I1084" s="216"/>
      <c r="AE1084" s="219"/>
      <c r="AF1084" s="219"/>
      <c r="AG1084" s="219"/>
      <c r="AH1084" s="219"/>
    </row>
    <row r="1085" spans="6:35" x14ac:dyDescent="0.2">
      <c r="F1085" s="215"/>
      <c r="G1085" s="215"/>
      <c r="H1085" s="217"/>
      <c r="I1085" s="216"/>
      <c r="AE1085" s="219"/>
      <c r="AF1085" s="219"/>
      <c r="AG1085" s="219"/>
      <c r="AH1085" s="219"/>
    </row>
    <row r="1086" spans="6:35" x14ac:dyDescent="0.2">
      <c r="F1086" s="215"/>
      <c r="G1086" s="215"/>
      <c r="H1086" s="216"/>
      <c r="I1086" s="216"/>
      <c r="AE1086" s="215"/>
      <c r="AF1086" s="215"/>
      <c r="AG1086" s="219"/>
      <c r="AH1086" s="219"/>
    </row>
    <row r="1087" spans="6:35" x14ac:dyDescent="0.2">
      <c r="F1087" s="215"/>
      <c r="G1087" s="215"/>
      <c r="H1087" s="217"/>
      <c r="I1087" s="216"/>
      <c r="J1087" s="212"/>
      <c r="AE1087" s="219"/>
      <c r="AF1087" s="219"/>
      <c r="AG1087" s="219"/>
      <c r="AH1087" s="219"/>
    </row>
    <row r="1088" spans="6:35" x14ac:dyDescent="0.25">
      <c r="F1088" s="215"/>
      <c r="G1088" s="215"/>
      <c r="H1088" s="216"/>
      <c r="I1088" s="216"/>
      <c r="AE1088" s="215"/>
      <c r="AF1088" s="215"/>
      <c r="AG1088" s="215"/>
      <c r="AH1088" s="215"/>
    </row>
    <row r="1089" spans="6:35" x14ac:dyDescent="0.25">
      <c r="F1089" s="215"/>
      <c r="G1089" s="215"/>
      <c r="H1089" s="217"/>
      <c r="I1089" s="216"/>
      <c r="AE1089" s="215"/>
      <c r="AF1089" s="215"/>
      <c r="AG1089" s="215"/>
      <c r="AH1089" s="215"/>
    </row>
    <row r="1090" spans="6:35" x14ac:dyDescent="0.25">
      <c r="AE1090" s="215"/>
      <c r="AF1090" s="215"/>
      <c r="AG1090" s="217"/>
      <c r="AH1090" s="216"/>
    </row>
    <row r="1091" spans="6:35" x14ac:dyDescent="0.25">
      <c r="AE1091" s="215"/>
      <c r="AF1091" s="215"/>
      <c r="AG1091" s="217"/>
      <c r="AH1091" s="216"/>
    </row>
    <row r="1092" spans="6:35" x14ac:dyDescent="0.2">
      <c r="F1092" s="219"/>
      <c r="G1092" s="219"/>
      <c r="H1092" s="219"/>
      <c r="I1092" s="219"/>
      <c r="AE1092" s="215"/>
      <c r="AF1092" s="215"/>
      <c r="AG1092" s="216"/>
      <c r="AH1092" s="216"/>
      <c r="AI1092" s="212"/>
    </row>
    <row r="1093" spans="6:35" x14ac:dyDescent="0.2">
      <c r="F1093" s="219"/>
      <c r="G1093" s="219"/>
      <c r="H1093" s="219"/>
      <c r="I1093" s="219"/>
      <c r="AE1093" s="215"/>
      <c r="AF1093" s="215"/>
      <c r="AG1093" s="216"/>
      <c r="AH1093" s="217"/>
      <c r="AI1093" s="212"/>
    </row>
    <row r="1094" spans="6:35" x14ac:dyDescent="0.2">
      <c r="F1094" s="219"/>
      <c r="G1094" s="219"/>
      <c r="H1094" s="219"/>
      <c r="I1094" s="219"/>
      <c r="AE1094" s="215"/>
      <c r="AF1094" s="215"/>
      <c r="AG1094" s="216"/>
      <c r="AH1094" s="216"/>
    </row>
    <row r="1095" spans="6:35" x14ac:dyDescent="0.2">
      <c r="F1095" s="215"/>
      <c r="G1095" s="215"/>
      <c r="H1095" s="219"/>
      <c r="I1095" s="219"/>
      <c r="AE1095" s="215"/>
      <c r="AF1095" s="215"/>
      <c r="AG1095" s="216"/>
      <c r="AH1095" s="217"/>
    </row>
    <row r="1096" spans="6:35" x14ac:dyDescent="0.2">
      <c r="F1096" s="219"/>
      <c r="G1096" s="219"/>
      <c r="H1096" s="219"/>
      <c r="I1096" s="219"/>
      <c r="AE1096" s="215"/>
      <c r="AF1096" s="215"/>
      <c r="AG1096" s="216"/>
      <c r="AH1096" s="217"/>
    </row>
    <row r="1097" spans="6:35" x14ac:dyDescent="0.25">
      <c r="F1097" s="215"/>
      <c r="G1097" s="215"/>
      <c r="H1097" s="215"/>
      <c r="I1097" s="215"/>
      <c r="AE1097" s="215"/>
      <c r="AF1097" s="215"/>
      <c r="AG1097" s="217"/>
      <c r="AH1097" s="216"/>
      <c r="AI1097" s="212"/>
    </row>
    <row r="1098" spans="6:35" x14ac:dyDescent="0.25">
      <c r="F1098" s="215"/>
      <c r="G1098" s="215"/>
      <c r="H1098" s="215"/>
      <c r="I1098" s="215"/>
      <c r="AE1098" s="215"/>
      <c r="AF1098" s="215"/>
      <c r="AG1098" s="216"/>
      <c r="AH1098" s="216"/>
    </row>
    <row r="1099" spans="6:35" x14ac:dyDescent="0.25">
      <c r="F1099" s="215"/>
      <c r="G1099" s="215"/>
      <c r="H1099" s="217"/>
      <c r="I1099" s="217"/>
      <c r="AE1099" s="215"/>
      <c r="AF1099" s="215"/>
      <c r="AG1099" s="217"/>
      <c r="AH1099" s="216"/>
    </row>
    <row r="1100" spans="6:35" x14ac:dyDescent="0.25">
      <c r="F1100" s="215"/>
      <c r="G1100" s="215"/>
      <c r="H1100" s="217"/>
      <c r="I1100" s="217"/>
      <c r="AE1100" s="215"/>
      <c r="AF1100" s="215"/>
      <c r="AG1100" s="217"/>
      <c r="AH1100" s="216"/>
    </row>
    <row r="1101" spans="6:35" x14ac:dyDescent="0.25">
      <c r="F1101" s="215"/>
      <c r="G1101" s="215"/>
      <c r="H1101" s="216"/>
      <c r="I1101" s="217"/>
      <c r="AE1101" s="215"/>
      <c r="AF1101" s="215"/>
      <c r="AG1101" s="216"/>
      <c r="AH1101" s="216"/>
      <c r="AI1101" s="212"/>
    </row>
    <row r="1102" spans="6:35" x14ac:dyDescent="0.25">
      <c r="F1102" s="215"/>
      <c r="G1102" s="215"/>
      <c r="H1102" s="216"/>
      <c r="I1102" s="217"/>
      <c r="AE1102" s="215"/>
      <c r="AF1102" s="215"/>
      <c r="AG1102" s="216"/>
      <c r="AH1102" s="217"/>
      <c r="AI1102" s="212"/>
    </row>
    <row r="1103" spans="6:35" x14ac:dyDescent="0.25">
      <c r="F1103" s="215"/>
      <c r="G1103" s="215"/>
      <c r="H1103" s="217"/>
      <c r="I1103" s="216"/>
      <c r="AE1103" s="215"/>
      <c r="AF1103" s="215"/>
      <c r="AG1103" s="216"/>
      <c r="AH1103" s="217"/>
    </row>
    <row r="1104" spans="6:35" x14ac:dyDescent="0.25">
      <c r="F1104" s="215"/>
      <c r="G1104" s="215"/>
      <c r="H1104" s="217"/>
      <c r="I1104" s="216"/>
      <c r="AE1104" s="215"/>
      <c r="AF1104" s="215"/>
      <c r="AG1104" s="216"/>
      <c r="AH1104" s="216"/>
    </row>
    <row r="1105" spans="6:35" x14ac:dyDescent="0.25">
      <c r="F1105" s="215"/>
      <c r="G1105" s="215"/>
      <c r="H1105" s="216"/>
      <c r="I1105" s="216"/>
      <c r="AE1105" s="215"/>
      <c r="AF1105" s="215"/>
      <c r="AG1105" s="216"/>
      <c r="AH1105" s="216"/>
      <c r="AI1105" s="212"/>
    </row>
    <row r="1106" spans="6:35" x14ac:dyDescent="0.25">
      <c r="F1106" s="215"/>
      <c r="G1106" s="215"/>
      <c r="H1106" s="217"/>
      <c r="I1106" s="216"/>
      <c r="J1106" s="212"/>
      <c r="AE1106" s="215"/>
      <c r="AF1106" s="215"/>
      <c r="AG1106" s="216"/>
      <c r="AH1106" s="216"/>
    </row>
    <row r="1107" spans="6:35" x14ac:dyDescent="0.25">
      <c r="F1107" s="215"/>
      <c r="G1107" s="215"/>
      <c r="H1107" s="216"/>
      <c r="I1107" s="216"/>
      <c r="AE1107" s="215"/>
      <c r="AF1107" s="215"/>
      <c r="AG1107" s="217"/>
      <c r="AH1107" s="216"/>
    </row>
    <row r="1108" spans="6:35" x14ac:dyDescent="0.25">
      <c r="F1108" s="215"/>
      <c r="G1108" s="215"/>
      <c r="H1108" s="217"/>
      <c r="I1108" s="216"/>
      <c r="AE1108" s="215"/>
      <c r="AF1108" s="215"/>
      <c r="AG1108" s="216"/>
      <c r="AH1108" s="216"/>
    </row>
    <row r="1109" spans="6:35" x14ac:dyDescent="0.25">
      <c r="AE1109" s="215"/>
      <c r="AF1109" s="215"/>
      <c r="AG1109" s="217"/>
      <c r="AH1109" s="216"/>
    </row>
    <row r="1112" spans="6:35" x14ac:dyDescent="0.2">
      <c r="AE1112" s="219"/>
      <c r="AF1112" s="219"/>
      <c r="AG1112" s="219"/>
      <c r="AH1112" s="219"/>
    </row>
    <row r="1113" spans="6:35" x14ac:dyDescent="0.2">
      <c r="AE1113" s="219"/>
      <c r="AF1113" s="219"/>
      <c r="AG1113" s="219"/>
      <c r="AH1113" s="219"/>
    </row>
    <row r="1114" spans="6:35" x14ac:dyDescent="0.2">
      <c r="AE1114" s="219"/>
      <c r="AF1114" s="219"/>
      <c r="AG1114" s="219"/>
      <c r="AH1114" s="219"/>
    </row>
    <row r="1115" spans="6:35" x14ac:dyDescent="0.2">
      <c r="AE1115" s="215"/>
      <c r="AF1115" s="215"/>
      <c r="AG1115" s="219"/>
      <c r="AH1115" s="219"/>
    </row>
    <row r="1116" spans="6:35" x14ac:dyDescent="0.2">
      <c r="AE1116" s="219"/>
      <c r="AF1116" s="219"/>
      <c r="AG1116" s="219"/>
      <c r="AH1116" s="219"/>
    </row>
    <row r="1117" spans="6:35" x14ac:dyDescent="0.25">
      <c r="AE1117" s="215"/>
      <c r="AF1117" s="215"/>
      <c r="AG1117" s="215"/>
      <c r="AH1117" s="215"/>
    </row>
    <row r="1118" spans="6:35" x14ac:dyDescent="0.25">
      <c r="AE1118" s="215"/>
      <c r="AF1118" s="215"/>
      <c r="AG1118" s="215"/>
      <c r="AH1118" s="215"/>
    </row>
    <row r="1119" spans="6:35" x14ac:dyDescent="0.25">
      <c r="AE1119" s="215"/>
      <c r="AF1119" s="215"/>
      <c r="AG1119" s="217"/>
      <c r="AH1119" s="217"/>
    </row>
    <row r="1120" spans="6:35" x14ac:dyDescent="0.25">
      <c r="AE1120" s="215"/>
      <c r="AF1120" s="215"/>
      <c r="AG1120" s="217"/>
      <c r="AH1120" s="217"/>
    </row>
    <row r="1121" spans="31:35" x14ac:dyDescent="0.25">
      <c r="AE1121" s="215"/>
      <c r="AF1121" s="215"/>
      <c r="AG1121" s="217"/>
      <c r="AH1121" s="216"/>
    </row>
    <row r="1122" spans="31:35" x14ac:dyDescent="0.25">
      <c r="AE1122" s="215"/>
      <c r="AF1122" s="215"/>
      <c r="AG1122" s="216"/>
      <c r="AH1122" s="217"/>
    </row>
    <row r="1123" spans="31:35" x14ac:dyDescent="0.25">
      <c r="AE1123" s="215"/>
      <c r="AF1123" s="215"/>
      <c r="AG1123" s="216"/>
      <c r="AH1123" s="217"/>
    </row>
    <row r="1124" spans="31:35" x14ac:dyDescent="0.25">
      <c r="AE1124" s="215"/>
      <c r="AF1124" s="215"/>
      <c r="AG1124" s="217"/>
      <c r="AH1124" s="216"/>
    </row>
    <row r="1125" spans="31:35" x14ac:dyDescent="0.25">
      <c r="AE1125" s="215"/>
      <c r="AF1125" s="215"/>
      <c r="AG1125" s="217"/>
      <c r="AH1125" s="216"/>
    </row>
    <row r="1126" spans="31:35" x14ac:dyDescent="0.25">
      <c r="AE1126" s="215"/>
      <c r="AF1126" s="215"/>
      <c r="AG1126" s="216"/>
      <c r="AH1126" s="216"/>
    </row>
    <row r="1127" spans="31:35" x14ac:dyDescent="0.25">
      <c r="AE1127" s="215"/>
      <c r="AF1127" s="215"/>
      <c r="AG1127" s="217"/>
      <c r="AH1127" s="216"/>
      <c r="AI1127" s="212"/>
    </row>
    <row r="1128" spans="31:35" x14ac:dyDescent="0.25">
      <c r="AE1128" s="215"/>
      <c r="AF1128" s="215"/>
      <c r="AG1128" s="216"/>
      <c r="AH1128" s="216"/>
    </row>
    <row r="1129" spans="31:35" x14ac:dyDescent="0.25">
      <c r="AE1129" s="215"/>
      <c r="AF1129" s="215"/>
      <c r="AG1129" s="217"/>
      <c r="AH1129" s="216"/>
    </row>
    <row r="1132" spans="31:35" x14ac:dyDescent="0.2">
      <c r="AE1132" s="219"/>
      <c r="AF1132" s="219"/>
      <c r="AG1132" s="219"/>
      <c r="AH1132" s="219"/>
    </row>
    <row r="1133" spans="31:35" x14ac:dyDescent="0.2">
      <c r="AE1133" s="219"/>
      <c r="AF1133" s="219"/>
      <c r="AG1133" s="219"/>
      <c r="AH1133" s="219"/>
    </row>
    <row r="1134" spans="31:35" x14ac:dyDescent="0.2">
      <c r="AE1134" s="219"/>
      <c r="AF1134" s="219"/>
      <c r="AG1134" s="219"/>
      <c r="AH1134" s="219"/>
    </row>
    <row r="1135" spans="31:35" x14ac:dyDescent="0.2">
      <c r="AE1135" s="215"/>
      <c r="AF1135" s="215"/>
      <c r="AG1135" s="219"/>
      <c r="AH1135" s="219"/>
    </row>
    <row r="1136" spans="31:35" x14ac:dyDescent="0.2">
      <c r="AE1136" s="219"/>
      <c r="AF1136" s="219"/>
      <c r="AG1136" s="219"/>
      <c r="AH1136" s="219"/>
    </row>
    <row r="1137" spans="31:35" x14ac:dyDescent="0.25">
      <c r="AE1137" s="215"/>
      <c r="AF1137" s="215"/>
      <c r="AG1137" s="215"/>
      <c r="AH1137" s="215"/>
    </row>
    <row r="1138" spans="31:35" x14ac:dyDescent="0.25">
      <c r="AE1138" s="215"/>
      <c r="AF1138" s="215"/>
      <c r="AG1138" s="215"/>
      <c r="AH1138" s="215"/>
    </row>
    <row r="1139" spans="31:35" x14ac:dyDescent="0.25">
      <c r="AE1139" s="215"/>
      <c r="AF1139" s="215"/>
      <c r="AG1139" s="217"/>
      <c r="AH1139" s="217"/>
    </row>
    <row r="1140" spans="31:35" x14ac:dyDescent="0.25">
      <c r="AE1140" s="215"/>
      <c r="AF1140" s="215"/>
      <c r="AG1140" s="217"/>
      <c r="AH1140" s="217"/>
    </row>
    <row r="1141" spans="31:35" x14ac:dyDescent="0.25">
      <c r="AE1141" s="215"/>
      <c r="AF1141" s="215"/>
      <c r="AG1141" s="216"/>
      <c r="AH1141" s="217"/>
    </row>
    <row r="1142" spans="31:35" x14ac:dyDescent="0.25">
      <c r="AE1142" s="215"/>
      <c r="AF1142" s="215"/>
      <c r="AG1142" s="216"/>
      <c r="AH1142" s="217"/>
    </row>
    <row r="1143" spans="31:35" x14ac:dyDescent="0.25">
      <c r="AE1143" s="215"/>
      <c r="AF1143" s="215"/>
      <c r="AG1143" s="217"/>
      <c r="AH1143" s="216"/>
    </row>
    <row r="1144" spans="31:35" x14ac:dyDescent="0.25">
      <c r="AE1144" s="215"/>
      <c r="AF1144" s="215"/>
      <c r="AG1144" s="217"/>
      <c r="AH1144" s="216"/>
    </row>
    <row r="1145" spans="31:35" x14ac:dyDescent="0.25">
      <c r="AE1145" s="215"/>
      <c r="AF1145" s="215"/>
      <c r="AG1145" s="216"/>
      <c r="AH1145" s="216"/>
    </row>
    <row r="1146" spans="31:35" x14ac:dyDescent="0.25">
      <c r="AE1146" s="215"/>
      <c r="AF1146" s="215"/>
      <c r="AG1146" s="217"/>
      <c r="AH1146" s="216"/>
      <c r="AI1146" s="212"/>
    </row>
    <row r="1147" spans="31:35" x14ac:dyDescent="0.25">
      <c r="AE1147" s="215"/>
      <c r="AF1147" s="215"/>
      <c r="AG1147" s="216"/>
      <c r="AH1147" s="216"/>
    </row>
    <row r="1148" spans="31:35" x14ac:dyDescent="0.25">
      <c r="AE1148" s="215"/>
      <c r="AF1148" s="215"/>
      <c r="AG1148" s="217"/>
      <c r="AH1148" s="2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ОПУ</vt:lpstr>
      <vt:lpstr>ИК</vt:lpstr>
      <vt:lpstr>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Юсупов Фархад Рахимович</dc:creator>
  <cp:lastModifiedBy>Торгеева Гулим Рахимжановна</cp:lastModifiedBy>
  <dcterms:created xsi:type="dcterms:W3CDTF">2015-06-05T18:19:34Z</dcterms:created>
  <dcterms:modified xsi:type="dcterms:W3CDTF">2025-05-29T05:58:20Z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1-bc88714345d2_Enabled">
    <vt:lpwstr>true</vt:lpwstr>
  </property>
  <property fmtid="{D5CDD505-2E9C-101B-9397-08002B2CF9AE}" pid="3" name="MSIP_Label_defa4170-0d19-0005-0001-bc88714345d2_SetDate">
    <vt:lpwstr>2024-04-15T12:21:46Z</vt:lpwstr>
  </property>
  <property fmtid="{D5CDD505-2E9C-101B-9397-08002B2CF9AE}" pid="4" name="MSIP_Label_defa4170-0d19-0005-0001-bc88714345d2_Method">
    <vt:lpwstr>Standard</vt:lpwstr>
  </property>
  <property fmtid="{D5CDD505-2E9C-101B-9397-08002B2CF9AE}" pid="5" name="MSIP_Label_defa4170-0d19-0005-0001-bc88714345d2_Name">
    <vt:lpwstr>defa4170-0d19-0005-0001-bc88714345d2</vt:lpwstr>
  </property>
  <property fmtid="{D5CDD505-2E9C-101B-9397-08002B2CF9AE}" pid="6" name="MSIP_Label_defa4170-0d19-0005-0001-bc88714345d2_SiteId">
    <vt:lpwstr>7470e6aa-7ba3-459b-b601-e987fc0a153a</vt:lpwstr>
  </property>
  <property fmtid="{D5CDD505-2E9C-101B-9397-08002B2CF9AE}" pid="7" name="MSIP_Label_defa4170-0d19-0005-0001-bc88714345d2_ActionId">
    <vt:lpwstr>cb052c01-5bc1-46d1-9287-977a57f33757</vt:lpwstr>
  </property>
  <property fmtid="{D5CDD505-2E9C-101B-9397-08002B2CF9AE}" pid="8" name="MSIP_Label_defa4170-0d19-0005-0001-bc88714345d2_ContentBits">
    <vt:lpwstr>0</vt:lpwstr>
  </property>
</Properties>
</file>