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O:\FBK\ASPAN Almaty Qala\КАСЕ ФО\1 кв 2025г\"/>
    </mc:Choice>
  </mc:AlternateContent>
  <xr:revisionPtr revIDLastSave="0" documentId="13_ncr:1_{A99710EB-311F-43A7-A611-287DA7AD4A5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1" r:id="rId1"/>
    <sheet name="Форма 2" sheetId="2" r:id="rId2"/>
    <sheet name="Форма3" sheetId="3" r:id="rId3"/>
    <sheet name="Форма 4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3" l="1"/>
  <c r="E17" i="2" l="1"/>
  <c r="E22" i="1"/>
  <c r="E19" i="1"/>
  <c r="D19" i="1"/>
  <c r="E16" i="1"/>
  <c r="E17" i="1" s="1"/>
  <c r="E23" i="1" s="1"/>
  <c r="D16" i="1"/>
  <c r="D17" i="1" s="1"/>
  <c r="D23" i="1" s="1"/>
  <c r="E11" i="1"/>
  <c r="E12" i="1" s="1"/>
  <c r="E9" i="1"/>
  <c r="D9" i="1"/>
  <c r="E8" i="1"/>
  <c r="D8" i="1"/>
  <c r="D11" i="1" s="1"/>
  <c r="D12" i="1" s="1"/>
</calcChain>
</file>

<file path=xl/sharedStrings.xml><?xml version="1.0" encoding="utf-8"?>
<sst xmlns="http://schemas.openxmlformats.org/spreadsheetml/2006/main" count="135" uniqueCount="99">
  <si>
    <t>Прим.</t>
  </si>
  <si>
    <t>(неаудировано)</t>
  </si>
  <si>
    <t>АКТИВЫ</t>
  </si>
  <si>
    <t>Денежные средства</t>
  </si>
  <si>
    <t>Запасы</t>
  </si>
  <si>
    <t>Авансы уплаченные</t>
  </si>
  <si>
    <t>-</t>
  </si>
  <si>
    <t>Итого краткосрочных активов</t>
  </si>
  <si>
    <t>Итого краткосрочных обязательств</t>
  </si>
  <si>
    <t>Уставный капитал</t>
  </si>
  <si>
    <t>Итого капитал</t>
  </si>
  <si>
    <t>Директор</t>
  </si>
  <si>
    <t>Главный бухгалтер</t>
  </si>
  <si>
    <t xml:space="preserve">(неаудировано) </t>
  </si>
  <si>
    <t xml:space="preserve">Прочие доход </t>
  </si>
  <si>
    <t>Общие и административные расходы</t>
  </si>
  <si>
    <t>Прибыль до налогообложения</t>
  </si>
  <si>
    <t>Расход по подоходному налогу</t>
  </si>
  <si>
    <t>Прибыль за отчетный период</t>
  </si>
  <si>
    <t>Итого совокупный доход за период</t>
  </si>
  <si>
    <t>Прочая дебиторская задолженность</t>
  </si>
  <si>
    <t>Итого активов</t>
  </si>
  <si>
    <t xml:space="preserve">ОБЯЗАТЕЛЬСТВА </t>
  </si>
  <si>
    <t xml:space="preserve">Торговая и прочая кредиторская задолженность
</t>
  </si>
  <si>
    <t>Итого капитал и обязательства</t>
  </si>
  <si>
    <t>Доход от финансирования</t>
  </si>
  <si>
    <t>Долгосрочные финансовые обязательства</t>
  </si>
  <si>
    <t>Итого долгосрочные обязательства</t>
  </si>
  <si>
    <t>8</t>
  </si>
  <si>
    <t>7</t>
  </si>
  <si>
    <t>Краткосрочные финансовые инвестиции</t>
  </si>
  <si>
    <t>Краткосрочные финансовые обязательства</t>
  </si>
  <si>
    <t>Мусумбаева А.С</t>
  </si>
  <si>
    <t>Ибраев Б.Т</t>
  </si>
  <si>
    <t>Денежные потоки от операционной деятельности</t>
  </si>
  <si>
    <t>Оплата поставщикам</t>
  </si>
  <si>
    <t>Выплата заработной платы</t>
  </si>
  <si>
    <t xml:space="preserve">Налоги и прочие платежи </t>
  </si>
  <si>
    <t>Авансы выданные</t>
  </si>
  <si>
    <t>Прочие поступления</t>
  </si>
  <si>
    <t>Чистый отток денежных средств от  операционной деятельности</t>
  </si>
  <si>
    <t>Денежные потоки от финансовой деятельности</t>
  </si>
  <si>
    <t xml:space="preserve"> </t>
  </si>
  <si>
    <t>Эмиссия ценных бумаг</t>
  </si>
  <si>
    <t>Чистый поток денежных средств от финансовой деятельности</t>
  </si>
  <si>
    <t xml:space="preserve">Чистое увеличение денежных средств </t>
  </si>
  <si>
    <t>Денежные средства и их эквиваленты на 01 января</t>
  </si>
  <si>
    <t>6</t>
  </si>
  <si>
    <t>Доход от реализации продукции и оказания услуг</t>
  </si>
  <si>
    <t>Валовая прибыль</t>
  </si>
  <si>
    <t>Нераспределенный убыток</t>
  </si>
  <si>
    <t>Себестимость продукции и оказанных услуг</t>
  </si>
  <si>
    <t>Прочий расход</t>
  </si>
  <si>
    <t>31.03.2025г</t>
  </si>
  <si>
    <t xml:space="preserve">ТОО «Aspan Almaty Qala»
Промежуточный  сокращенный отчет о прибыли или                                                          убытке и прочем совокупном доходе
за 1 квартал, закончившися 31.03.2025 года (тысячах тенге)
</t>
  </si>
  <si>
    <t>1кв 2024г (закончившихся 31.03.2024)</t>
  </si>
  <si>
    <t xml:space="preserve">ТОО «Aspan Almaty Qala»
Промежуточный  сокращенный отчет о движении денежных средств
за 1 квартал, закончившийся 31.03.2025 года (тысячах тенге)
</t>
  </si>
  <si>
    <r>
      <t xml:space="preserve">1 квартал закончившийся 31.03.2024 </t>
    </r>
    <r>
      <rPr>
        <b/>
        <sz val="11"/>
        <color indexed="8"/>
        <rFont val="Times New Roman"/>
        <family val="1"/>
        <charset val="204"/>
      </rPr>
      <t>г</t>
    </r>
  </si>
  <si>
    <t>1 квартал, закончившийся 31.03.2025г</t>
  </si>
  <si>
    <t xml:space="preserve">ТОО «Aspan Almaty Qala»
Промежуточный  неаудированный сокращенный                                                                                                  отчет об изменениях в собственном капитале
за 1 квартал, закончившийся 31.03.2025 года (тысячах тенге)
</t>
  </si>
  <si>
    <t>(3 240)</t>
  </si>
  <si>
    <t>ТОО «Aspan Almaty Qala»
Промежуточный  сокращенный отчет о финансовом положении 
за 1 квартал, закончившийся 31.03.2025года (тысячах тенге)</t>
  </si>
  <si>
    <t>(41 587)</t>
  </si>
  <si>
    <t>(31 587)</t>
  </si>
  <si>
    <t>1кв 2025г  (закончившихся 31.03.2025г)</t>
  </si>
  <si>
    <t>Расходы на реализацию продукции и оказанию услуг</t>
  </si>
  <si>
    <t>(37 918)</t>
  </si>
  <si>
    <t>512</t>
  </si>
  <si>
    <t>(38 347)</t>
  </si>
  <si>
    <t>Авансы полученные</t>
  </si>
  <si>
    <t>Прочие поступлния</t>
  </si>
  <si>
    <t>Прочие выплаты</t>
  </si>
  <si>
    <t>22</t>
  </si>
  <si>
    <t>283</t>
  </si>
  <si>
    <t>61</t>
  </si>
  <si>
    <t>(366)</t>
  </si>
  <si>
    <t>398</t>
  </si>
  <si>
    <t>Денежные средства и их эквиваленты на 31 марта</t>
  </si>
  <si>
    <t>(1 329 644)</t>
  </si>
  <si>
    <t>33 855</t>
  </si>
  <si>
    <t>Размешение ценных бумаг</t>
  </si>
  <si>
    <t>4 849 075</t>
  </si>
  <si>
    <t>375 000</t>
  </si>
  <si>
    <t>(43 648)</t>
  </si>
  <si>
    <t>218 663</t>
  </si>
  <si>
    <t>Показатель</t>
  </si>
  <si>
    <t>Нераспределенная прибыль</t>
  </si>
  <si>
    <t>Всего</t>
  </si>
  <si>
    <t>1</t>
  </si>
  <si>
    <t>3</t>
  </si>
  <si>
    <t>5</t>
  </si>
  <si>
    <t>Сальдо на 1 января отчетного года</t>
  </si>
  <si>
    <t>Общий совокупный доход</t>
  </si>
  <si>
    <t>Сальдо на 1 января предыдущего года</t>
  </si>
  <si>
    <t>Прибыль/убыток за период</t>
  </si>
  <si>
    <t xml:space="preserve">Всего прибыль/убыток за период </t>
  </si>
  <si>
    <t>Сальдо на 31 декабря предыдущего года</t>
  </si>
  <si>
    <t>Сальдо на 31 марта отчетного года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</si>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</sst>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0"/>
    <numFmt numFmtId="165" formatCode="0.000"/>
    <numFmt numFmtId="166" formatCode="_-* #,##0_-;\-* #,##0_-;_-* &quot;-&quot;??_-;_-@_-"/>
    <numFmt numFmtId="168" formatCode="#,##0,"/>
    <numFmt numFmtId="170" formatCode="[=-3239617.06]&quot;(3 240)&quot;;General"/>
    <numFmt numFmtId="171" formatCode="[=-38347161.3]&quot;(38 347)&quot;;General"/>
    <numFmt numFmtId="172" formatCode="[=-41586778.36]&quot;(41 587)&quot;;General"/>
    <numFmt numFmtId="173" formatCode="[=-31586778.36]&quot;(31 587)&quot;;General"/>
    <numFmt numFmtId="174" formatCode="0,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</font>
    <font>
      <sz val="9"/>
      <name val="Arial"/>
    </font>
    <font>
      <b/>
      <sz val="9"/>
      <name val="Arial"/>
    </font>
    <font>
      <sz val="10"/>
      <color theme="1" tint="4.9989318521683403E-2"/>
      <name val="Arial"/>
      <family val="2"/>
      <charset val="204"/>
    </font>
    <font>
      <b/>
      <sz val="9"/>
      <color theme="1" tint="4.9989318521683403E-2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6" tint="0.59999389629810485"/>
      </left>
      <right/>
      <top/>
      <bottom/>
      <diagonal/>
    </border>
    <border>
      <left/>
      <right style="thin">
        <color theme="6" tint="0.59999389629810485"/>
      </right>
      <top/>
      <bottom/>
      <diagonal/>
    </border>
    <border>
      <left style="thin">
        <color theme="6" tint="0.59999389629810485"/>
      </left>
      <right style="thin">
        <color theme="6" tint="0.59999389629810485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6" tint="0.59999389629810485"/>
      </bottom>
      <diagonal/>
    </border>
    <border>
      <left style="thin">
        <color theme="6" tint="0.59999389629810485"/>
      </left>
      <right/>
      <top style="thin">
        <color theme="6" tint="0.59999389629810485"/>
      </top>
      <bottom style="thin">
        <color theme="6" tint="0.59999389629810485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medium">
        <color rgb="FF000000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3" fillId="0" borderId="0"/>
  </cellStyleXfs>
  <cellXfs count="196">
    <xf numFmtId="0" fontId="0" fillId="0" borderId="0" xfId="0"/>
    <xf numFmtId="0" fontId="4" fillId="0" borderId="0" xfId="0" applyFont="1"/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wrapText="1"/>
    </xf>
    <xf numFmtId="0" fontId="4" fillId="0" borderId="1" xfId="0" applyFont="1" applyBorder="1"/>
    <xf numFmtId="0" fontId="9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5" fontId="4" fillId="0" borderId="0" xfId="1" applyNumberFormat="1" applyFont="1" applyAlignment="1">
      <alignment horizontal="right" vertical="center" wrapText="1"/>
    </xf>
    <xf numFmtId="1" fontId="4" fillId="0" borderId="0" xfId="1" applyNumberFormat="1" applyFont="1" applyAlignment="1">
      <alignment horizontal="right" vertical="center" wrapText="1"/>
    </xf>
    <xf numFmtId="165" fontId="9" fillId="0" borderId="1" xfId="1" applyNumberFormat="1" applyFont="1" applyBorder="1" applyAlignment="1">
      <alignment horizontal="right" vertical="center" wrapText="1"/>
    </xf>
    <xf numFmtId="165" fontId="9" fillId="0" borderId="2" xfId="1" applyNumberFormat="1" applyFont="1" applyBorder="1" applyAlignment="1">
      <alignment horizontal="right" vertical="center" wrapText="1"/>
    </xf>
    <xf numFmtId="165" fontId="9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vertical="top" wrapText="1"/>
    </xf>
    <xf numFmtId="164" fontId="4" fillId="0" borderId="0" xfId="1" applyNumberFormat="1" applyFont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wrapText="1"/>
    </xf>
    <xf numFmtId="164" fontId="4" fillId="0" borderId="0" xfId="1" applyNumberFormat="1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4" fontId="9" fillId="0" borderId="0" xfId="1" applyNumberFormat="1" applyFont="1" applyAlignment="1">
      <alignment horizontal="right" vertical="center" wrapText="1"/>
    </xf>
    <xf numFmtId="164" fontId="9" fillId="0" borderId="0" xfId="1" applyNumberFormat="1" applyFont="1" applyAlignment="1">
      <alignment vertical="center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wrapText="1"/>
    </xf>
    <xf numFmtId="14" fontId="5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3" fontId="4" fillId="0" borderId="0" xfId="1" applyNumberFormat="1" applyFont="1" applyAlignment="1">
      <alignment vertical="center" wrapText="1"/>
    </xf>
    <xf numFmtId="3" fontId="9" fillId="0" borderId="2" xfId="1" applyNumberFormat="1" applyFont="1" applyBorder="1" applyAlignment="1">
      <alignment vertical="center" wrapText="1"/>
    </xf>
    <xf numFmtId="3" fontId="9" fillId="0" borderId="1" xfId="1" applyNumberFormat="1" applyFont="1" applyBorder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horizontal="righ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49" fontId="4" fillId="0" borderId="1" xfId="1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 wrapText="1"/>
    </xf>
    <xf numFmtId="49" fontId="4" fillId="0" borderId="0" xfId="0" applyNumberFormat="1" applyFont="1"/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 vertical="center" wrapText="1"/>
    </xf>
    <xf numFmtId="49" fontId="4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49" fontId="9" fillId="0" borderId="1" xfId="1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/>
    </xf>
    <xf numFmtId="0" fontId="13" fillId="0" borderId="0" xfId="0" applyFont="1"/>
    <xf numFmtId="0" fontId="9" fillId="0" borderId="0" xfId="0" applyFont="1"/>
    <xf numFmtId="49" fontId="7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49" fontId="5" fillId="0" borderId="0" xfId="1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vertical="center" wrapText="1"/>
    </xf>
    <xf numFmtId="166" fontId="4" fillId="2" borderId="8" xfId="1" applyNumberFormat="1" applyFont="1" applyFill="1" applyBorder="1" applyAlignment="1">
      <alignment horizontal="right" vertical="center" wrapText="1"/>
    </xf>
    <xf numFmtId="0" fontId="4" fillId="0" borderId="9" xfId="0" applyFont="1" applyBorder="1"/>
    <xf numFmtId="3" fontId="4" fillId="0" borderId="10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49" fontId="9" fillId="0" borderId="2" xfId="1" applyNumberFormat="1" applyFont="1" applyBorder="1" applyAlignment="1">
      <alignment horizontal="right" vertical="center" wrapText="1"/>
    </xf>
    <xf numFmtId="49" fontId="6" fillId="0" borderId="11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left" wrapText="1"/>
    </xf>
    <xf numFmtId="164" fontId="9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4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" fontId="8" fillId="0" borderId="0" xfId="0" applyNumberFormat="1" applyFont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>
      <alignment horizontal="right" vertical="center"/>
    </xf>
    <xf numFmtId="3" fontId="4" fillId="2" borderId="15" xfId="0" applyNumberFormat="1" applyFont="1" applyFill="1" applyBorder="1" applyAlignment="1">
      <alignment horizontal="right" vertical="center"/>
    </xf>
    <xf numFmtId="166" fontId="6" fillId="0" borderId="5" xfId="1" applyNumberFormat="1" applyFont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24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5" xfId="2" applyFont="1" applyBorder="1" applyAlignment="1">
      <alignment horizontal="left" vertical="center" wrapText="1"/>
    </xf>
    <xf numFmtId="0" fontId="21" fillId="0" borderId="25" xfId="2" applyFont="1" applyBorder="1" applyAlignment="1">
      <alignment horizontal="left" vertical="center" wrapText="1"/>
    </xf>
    <xf numFmtId="0" fontId="18" fillId="0" borderId="23" xfId="0" applyFont="1" applyFill="1" applyBorder="1" applyAlignment="1">
      <alignment horizontal="center" vertical="center"/>
    </xf>
    <xf numFmtId="168" fontId="19" fillId="0" borderId="23" xfId="0" applyNumberFormat="1" applyFont="1" applyFill="1" applyBorder="1" applyAlignment="1">
      <alignment vertical="center"/>
    </xf>
    <xf numFmtId="170" fontId="19" fillId="0" borderId="23" xfId="0" applyNumberFormat="1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171" fontId="20" fillId="0" borderId="23" xfId="0" applyNumberFormat="1" applyFont="1" applyFill="1" applyBorder="1" applyAlignment="1">
      <alignment vertical="center"/>
    </xf>
    <xf numFmtId="171" fontId="19" fillId="0" borderId="23" xfId="0" applyNumberFormat="1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172" fontId="19" fillId="0" borderId="23" xfId="0" applyNumberFormat="1" applyFont="1" applyFill="1" applyBorder="1" applyAlignment="1">
      <alignment vertical="center"/>
    </xf>
    <xf numFmtId="173" fontId="19" fillId="0" borderId="23" xfId="0" applyNumberFormat="1" applyFont="1" applyFill="1" applyBorder="1" applyAlignment="1">
      <alignment vertical="center"/>
    </xf>
    <xf numFmtId="174" fontId="19" fillId="0" borderId="23" xfId="0" applyNumberFormat="1" applyFont="1" applyFill="1" applyBorder="1" applyAlignment="1">
      <alignment vertical="center"/>
    </xf>
    <xf numFmtId="0" fontId="21" fillId="3" borderId="23" xfId="2" applyFont="1" applyFill="1" applyBorder="1" applyAlignment="1">
      <alignment vertical="center"/>
    </xf>
    <xf numFmtId="174" fontId="21" fillId="3" borderId="23" xfId="2" applyNumberFormat="1" applyFont="1" applyFill="1" applyBorder="1" applyAlignment="1">
      <alignment vertical="center"/>
    </xf>
    <xf numFmtId="0" fontId="21" fillId="0" borderId="23" xfId="2" applyFont="1" applyBorder="1" applyAlignment="1">
      <alignment vertical="center"/>
    </xf>
    <xf numFmtId="174" fontId="21" fillId="0" borderId="23" xfId="2" applyNumberFormat="1" applyFont="1" applyBorder="1" applyAlignment="1">
      <alignment vertical="center"/>
    </xf>
    <xf numFmtId="0" fontId="24" fillId="0" borderId="0" xfId="0" applyFont="1" applyAlignment="1">
      <alignment horizont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22" fillId="0" borderId="34" xfId="2" applyFont="1" applyBorder="1" applyAlignment="1">
      <alignment horizontal="left" vertical="center" wrapText="1"/>
    </xf>
    <xf numFmtId="0" fontId="21" fillId="0" borderId="34" xfId="2" applyFont="1" applyBorder="1" applyAlignment="1">
      <alignment horizontal="left" vertical="center" wrapText="1"/>
    </xf>
    <xf numFmtId="0" fontId="21" fillId="0" borderId="35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left" vertical="center" wrapText="1"/>
    </xf>
    <xf numFmtId="0" fontId="21" fillId="0" borderId="37" xfId="2" applyFont="1" applyBorder="1" applyAlignment="1">
      <alignment horizontal="left" vertical="center" wrapText="1"/>
    </xf>
  </cellXfs>
  <cellStyles count="3">
    <cellStyle name="Обычный" xfId="0" builtinId="0"/>
    <cellStyle name="Обычный_Лист_1" xfId="2" xr:uid="{9F992B52-B308-4713-8BF9-F5FEFB1D85E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6</xdr:col>
      <xdr:colOff>9525</xdr:colOff>
      <xdr:row>7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EC1F7C58-4A20-4531-9795-04EEAD9339FD}"/>
            </a:ext>
          </a:extLst>
        </xdr:cNvPr>
        <xdr:cNvCxnSpPr/>
      </xdr:nvCxnSpPr>
      <xdr:spPr>
        <a:xfrm>
          <a:off x="3514725" y="276225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</xdr:row>
      <xdr:rowOff>0</xdr:rowOff>
    </xdr:from>
    <xdr:to>
      <xdr:col>4</xdr:col>
      <xdr:colOff>9525</xdr:colOff>
      <xdr:row>7</xdr:row>
      <xdr:rowOff>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402D27B-7C5D-40ED-A6B6-A501D5197DAD}"/>
            </a:ext>
          </a:extLst>
        </xdr:cNvPr>
        <xdr:cNvCxnSpPr/>
      </xdr:nvCxnSpPr>
      <xdr:spPr>
        <a:xfrm>
          <a:off x="2600325" y="2762250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tabSelected="1" topLeftCell="A7" workbookViewId="0">
      <selection activeCell="E21" sqref="E21"/>
    </sheetView>
  </sheetViews>
  <sheetFormatPr defaultRowHeight="15" x14ac:dyDescent="0.25"/>
  <cols>
    <col min="1" max="1" width="7.5703125" style="1" customWidth="1"/>
    <col min="2" max="2" width="25" style="1" customWidth="1"/>
    <col min="3" max="3" width="9.140625" style="1"/>
    <col min="4" max="4" width="26.5703125" style="36" customWidth="1"/>
    <col min="5" max="5" width="26.140625" style="36" customWidth="1"/>
    <col min="6" max="16384" width="9.140625" style="1"/>
  </cols>
  <sheetData>
    <row r="1" spans="2:8" ht="57.75" customHeight="1" x14ac:dyDescent="0.25">
      <c r="B1" s="120" t="s">
        <v>61</v>
      </c>
      <c r="C1" s="120"/>
      <c r="D1" s="120"/>
      <c r="E1" s="120"/>
      <c r="F1" s="107"/>
      <c r="G1" s="107"/>
      <c r="H1" s="107"/>
    </row>
    <row r="2" spans="2:8" ht="17.25" customHeight="1" x14ac:dyDescent="0.25">
      <c r="B2" s="121"/>
      <c r="C2" s="122" t="s">
        <v>0</v>
      </c>
      <c r="D2" s="30"/>
      <c r="E2" s="31"/>
    </row>
    <row r="3" spans="2:8" ht="24" customHeight="1" x14ac:dyDescent="0.25">
      <c r="B3" s="121"/>
      <c r="C3" s="122"/>
      <c r="D3" s="57" t="s">
        <v>53</v>
      </c>
      <c r="E3" s="41">
        <v>45657</v>
      </c>
    </row>
    <row r="4" spans="2:8" ht="15.75" thickBot="1" x14ac:dyDescent="0.3">
      <c r="B4" s="121"/>
      <c r="C4" s="122"/>
      <c r="D4" s="47" t="s">
        <v>1</v>
      </c>
      <c r="E4" s="31" t="s">
        <v>1</v>
      </c>
    </row>
    <row r="5" spans="2:8" x14ac:dyDescent="0.25">
      <c r="B5" s="6" t="s">
        <v>2</v>
      </c>
      <c r="C5" s="19"/>
      <c r="D5" s="32"/>
      <c r="E5" s="101"/>
    </row>
    <row r="6" spans="2:8" x14ac:dyDescent="0.25">
      <c r="B6" s="18" t="s">
        <v>3</v>
      </c>
      <c r="C6" s="20"/>
      <c r="D6" s="48">
        <v>175015</v>
      </c>
      <c r="E6" s="102">
        <v>218663</v>
      </c>
      <c r="F6" s="103"/>
    </row>
    <row r="7" spans="2:8" ht="30" x14ac:dyDescent="0.25">
      <c r="B7" s="18" t="s">
        <v>30</v>
      </c>
      <c r="C7" s="20"/>
      <c r="D7" s="48">
        <v>757446</v>
      </c>
      <c r="E7" s="104">
        <v>2384588</v>
      </c>
    </row>
    <row r="8" spans="2:8" ht="30" x14ac:dyDescent="0.25">
      <c r="B8" s="18" t="s">
        <v>20</v>
      </c>
      <c r="C8" s="21"/>
      <c r="D8" s="114">
        <f>39888+192535</f>
        <v>232423</v>
      </c>
      <c r="E8" s="114">
        <f>107921</f>
        <v>107921</v>
      </c>
    </row>
    <row r="9" spans="2:8" x14ac:dyDescent="0.25">
      <c r="B9" s="18" t="s">
        <v>4</v>
      </c>
      <c r="C9" s="43" t="s">
        <v>29</v>
      </c>
      <c r="D9" s="48">
        <f>804950+2845830</f>
        <v>3650780</v>
      </c>
      <c r="E9" s="114">
        <f>798613+1070083</f>
        <v>1868696</v>
      </c>
    </row>
    <row r="10" spans="2:8" x14ac:dyDescent="0.25">
      <c r="B10" s="18" t="s">
        <v>5</v>
      </c>
      <c r="C10" s="43" t="s">
        <v>28</v>
      </c>
      <c r="D10" s="48">
        <v>4202676</v>
      </c>
      <c r="E10" s="114">
        <v>2684605</v>
      </c>
    </row>
    <row r="11" spans="2:8" ht="29.25" thickBot="1" x14ac:dyDescent="0.3">
      <c r="B11" s="6" t="s">
        <v>7</v>
      </c>
      <c r="C11" s="22"/>
      <c r="D11" s="50">
        <f>SUM(D6:D10)</f>
        <v>9018340</v>
      </c>
      <c r="E11" s="54">
        <f>E6+E9+E7+E8+E10</f>
        <v>7264473</v>
      </c>
    </row>
    <row r="12" spans="2:8" ht="15.75" thickBot="1" x14ac:dyDescent="0.3">
      <c r="B12" s="6" t="s">
        <v>21</v>
      </c>
      <c r="C12" s="23"/>
      <c r="D12" s="49">
        <f>D11</f>
        <v>9018340</v>
      </c>
      <c r="E12" s="55">
        <f>E11</f>
        <v>7264473</v>
      </c>
    </row>
    <row r="13" spans="2:8" x14ac:dyDescent="0.25">
      <c r="B13" s="6"/>
      <c r="C13" s="24"/>
      <c r="D13" s="34"/>
      <c r="E13" s="33"/>
    </row>
    <row r="14" spans="2:8" x14ac:dyDescent="0.25">
      <c r="B14" s="6" t="s">
        <v>22</v>
      </c>
      <c r="C14" s="20"/>
      <c r="D14" s="29"/>
      <c r="E14" s="26"/>
    </row>
    <row r="15" spans="2:8" ht="45" x14ac:dyDescent="0.25">
      <c r="B15" s="18" t="s">
        <v>31</v>
      </c>
      <c r="C15" s="43"/>
      <c r="D15" s="114">
        <v>140101</v>
      </c>
      <c r="E15" s="114">
        <v>140101</v>
      </c>
    </row>
    <row r="16" spans="2:8" ht="60" x14ac:dyDescent="0.25">
      <c r="B16" s="25" t="s">
        <v>23</v>
      </c>
      <c r="C16" s="43" t="s">
        <v>98</v>
      </c>
      <c r="D16" s="48">
        <f>1114+2064+240791+2667864</f>
        <v>2911833</v>
      </c>
      <c r="E16" s="114">
        <f>1731+1714+37709+1078465</f>
        <v>1119619</v>
      </c>
    </row>
    <row r="17" spans="2:5" ht="29.25" thickBot="1" x14ac:dyDescent="0.3">
      <c r="B17" s="6" t="s">
        <v>8</v>
      </c>
      <c r="C17" s="22"/>
      <c r="D17" s="50">
        <f>SUM(D15:D16)</f>
        <v>3051934</v>
      </c>
      <c r="E17" s="54">
        <f>E16+E15</f>
        <v>1259720</v>
      </c>
    </row>
    <row r="18" spans="2:5" ht="31.5" customHeight="1" thickBot="1" x14ac:dyDescent="0.3">
      <c r="B18" s="3" t="s">
        <v>26</v>
      </c>
      <c r="C18" s="46">
        <v>10</v>
      </c>
      <c r="D18" s="51">
        <v>5997993</v>
      </c>
      <c r="E18" s="58">
        <v>5997993</v>
      </c>
    </row>
    <row r="19" spans="2:5" ht="34.5" customHeight="1" thickBot="1" x14ac:dyDescent="0.3">
      <c r="B19" s="105" t="s">
        <v>27</v>
      </c>
      <c r="C19" s="42"/>
      <c r="D19" s="52">
        <f>D18</f>
        <v>5997993</v>
      </c>
      <c r="E19" s="56">
        <f>E18</f>
        <v>5997993</v>
      </c>
    </row>
    <row r="20" spans="2:5" x14ac:dyDescent="0.25">
      <c r="B20" s="18" t="s">
        <v>9</v>
      </c>
      <c r="C20" s="43">
        <v>11</v>
      </c>
      <c r="D20" s="48">
        <v>10000</v>
      </c>
      <c r="E20" s="114">
        <v>10000</v>
      </c>
    </row>
    <row r="21" spans="2:5" ht="30.75" thickBot="1" x14ac:dyDescent="0.3">
      <c r="B21" s="18" t="s">
        <v>50</v>
      </c>
      <c r="C21" s="27"/>
      <c r="D21" s="59" t="s">
        <v>62</v>
      </c>
      <c r="E21" s="59" t="s">
        <v>60</v>
      </c>
    </row>
    <row r="22" spans="2:5" ht="15.75" thickBot="1" x14ac:dyDescent="0.3">
      <c r="B22" s="6" t="s">
        <v>10</v>
      </c>
      <c r="C22" s="23"/>
      <c r="D22" s="116" t="s">
        <v>63</v>
      </c>
      <c r="E22" s="55">
        <f>E20+E21</f>
        <v>6760</v>
      </c>
    </row>
    <row r="23" spans="2:5" ht="29.25" thickBot="1" x14ac:dyDescent="0.3">
      <c r="B23" s="6" t="s">
        <v>24</v>
      </c>
      <c r="C23" s="23"/>
      <c r="D23" s="49">
        <f>D17+D22+D19</f>
        <v>9018340</v>
      </c>
      <c r="E23" s="55">
        <f>E17+E19+E22</f>
        <v>7264473</v>
      </c>
    </row>
    <row r="24" spans="2:5" x14ac:dyDescent="0.25">
      <c r="B24" s="9"/>
      <c r="C24" s="28"/>
      <c r="D24" s="35"/>
      <c r="E24" s="35"/>
    </row>
    <row r="25" spans="2:5" x14ac:dyDescent="0.25">
      <c r="B25" s="123"/>
      <c r="C25" s="123"/>
      <c r="D25" s="123"/>
      <c r="E25" s="123"/>
    </row>
    <row r="26" spans="2:5" ht="15" customHeight="1" x14ac:dyDescent="0.25"/>
    <row r="27" spans="2:5" ht="12.75" customHeight="1" thickBot="1" x14ac:dyDescent="0.3">
      <c r="B27" s="7"/>
      <c r="D27" s="37"/>
      <c r="E27" s="37"/>
    </row>
    <row r="28" spans="2:5" ht="13.5" customHeight="1" x14ac:dyDescent="0.25">
      <c r="B28" s="9" t="s">
        <v>33</v>
      </c>
      <c r="D28" s="118" t="s">
        <v>32</v>
      </c>
      <c r="E28" s="118"/>
    </row>
    <row r="29" spans="2:5" ht="15" customHeight="1" x14ac:dyDescent="0.25">
      <c r="B29" s="9" t="s">
        <v>11</v>
      </c>
      <c r="D29" s="119" t="s">
        <v>12</v>
      </c>
      <c r="E29" s="119"/>
    </row>
  </sheetData>
  <mergeCells count="6">
    <mergeCell ref="D28:E28"/>
    <mergeCell ref="D29:E29"/>
    <mergeCell ref="B1:E1"/>
    <mergeCell ref="B2:B4"/>
    <mergeCell ref="C2:C4"/>
    <mergeCell ref="B25:E25"/>
  </mergeCells>
  <pageMargins left="0.7" right="0.7" top="0.75" bottom="0.75" header="0.3" footer="0.3"/>
  <pageSetup paperSize="9" scale="84" orientation="portrait" r:id="rId1"/>
  <ignoredErrors>
    <ignoredError sqref="C9:C10 C16 D21:D22 E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3FF6-8D4A-4653-8CD7-050AD668697F}">
  <sheetPr>
    <pageSetUpPr fitToPage="1"/>
  </sheetPr>
  <dimension ref="B2:L24"/>
  <sheetViews>
    <sheetView workbookViewId="0">
      <selection activeCell="F14" sqref="F14:G14"/>
    </sheetView>
  </sheetViews>
  <sheetFormatPr defaultRowHeight="15" x14ac:dyDescent="0.25"/>
  <cols>
    <col min="1" max="1" width="9.140625" style="1"/>
    <col min="2" max="2" width="38.140625" style="1" customWidth="1"/>
    <col min="3" max="3" width="4.140625" style="1" customWidth="1"/>
    <col min="4" max="4" width="9.140625" style="1"/>
    <col min="5" max="5" width="18" style="39" customWidth="1"/>
    <col min="6" max="6" width="9.140625" style="1"/>
    <col min="7" max="7" width="8.85546875" style="1" customWidth="1"/>
    <col min="8" max="16384" width="9.140625" style="1"/>
  </cols>
  <sheetData>
    <row r="2" spans="2:12" ht="72.75" customHeight="1" x14ac:dyDescent="0.25">
      <c r="B2" s="135" t="s">
        <v>54</v>
      </c>
      <c r="C2" s="135"/>
      <c r="D2" s="135"/>
      <c r="E2" s="135"/>
      <c r="F2" s="135"/>
      <c r="G2" s="135"/>
    </row>
    <row r="3" spans="2:12" ht="3.75" hidden="1" customHeight="1" x14ac:dyDescent="0.25">
      <c r="B3" s="121"/>
      <c r="C3" s="121"/>
      <c r="D3" s="136" t="s">
        <v>0</v>
      </c>
      <c r="E3" s="137"/>
      <c r="F3" s="137"/>
      <c r="G3" s="137"/>
    </row>
    <row r="4" spans="2:12" ht="51" customHeight="1" x14ac:dyDescent="0.25">
      <c r="B4" s="121"/>
      <c r="C4" s="121"/>
      <c r="D4" s="136"/>
      <c r="E4" s="113" t="s">
        <v>64</v>
      </c>
      <c r="F4" s="138" t="s">
        <v>55</v>
      </c>
      <c r="G4" s="138"/>
    </row>
    <row r="5" spans="2:12" ht="14.25" customHeight="1" x14ac:dyDescent="0.25">
      <c r="B5" s="121"/>
      <c r="C5" s="121"/>
      <c r="D5" s="136"/>
      <c r="E5" s="31" t="s">
        <v>1</v>
      </c>
      <c r="F5" s="122" t="s">
        <v>13</v>
      </c>
      <c r="G5" s="122"/>
    </row>
    <row r="6" spans="2:12" ht="32.25" customHeight="1" x14ac:dyDescent="0.25">
      <c r="B6" s="18" t="s">
        <v>48</v>
      </c>
      <c r="C6" s="108"/>
      <c r="D6" s="112"/>
      <c r="E6" s="93" t="s">
        <v>6</v>
      </c>
      <c r="F6" s="125">
        <v>1000</v>
      </c>
      <c r="G6" s="126"/>
    </row>
    <row r="7" spans="2:12" ht="14.25" customHeight="1" x14ac:dyDescent="0.25">
      <c r="B7" s="18" t="s">
        <v>51</v>
      </c>
      <c r="C7" s="108"/>
      <c r="D7" s="112"/>
      <c r="E7" s="93" t="s">
        <v>6</v>
      </c>
      <c r="F7" s="109"/>
      <c r="G7" s="110"/>
    </row>
    <row r="8" spans="2:12" x14ac:dyDescent="0.25">
      <c r="B8" s="94" t="s">
        <v>49</v>
      </c>
      <c r="C8" s="108"/>
      <c r="D8" s="112"/>
      <c r="E8" s="95" t="s">
        <v>6</v>
      </c>
      <c r="F8" s="122">
        <v>1000</v>
      </c>
      <c r="G8" s="124"/>
    </row>
    <row r="9" spans="2:12" ht="17.25" customHeight="1" x14ac:dyDescent="0.25">
      <c r="B9" s="108" t="s">
        <v>25</v>
      </c>
      <c r="C9" s="108"/>
      <c r="D9" s="45">
        <v>5</v>
      </c>
      <c r="E9" s="61">
        <v>35353</v>
      </c>
      <c r="F9" s="132" t="s">
        <v>6</v>
      </c>
      <c r="G9" s="132"/>
    </row>
    <row r="10" spans="2:12" x14ac:dyDescent="0.25">
      <c r="B10" s="3" t="s">
        <v>14</v>
      </c>
      <c r="C10" s="10"/>
      <c r="D10" s="45">
        <v>5</v>
      </c>
      <c r="E10" s="51">
        <v>11289</v>
      </c>
      <c r="F10" s="134"/>
      <c r="G10" s="134"/>
    </row>
    <row r="11" spans="2:12" x14ac:dyDescent="0.25">
      <c r="B11" s="3" t="s">
        <v>15</v>
      </c>
      <c r="C11" s="10"/>
      <c r="D11" s="46">
        <v>6</v>
      </c>
      <c r="E11" s="51">
        <v>13896</v>
      </c>
      <c r="F11" s="131">
        <v>488</v>
      </c>
      <c r="G11" s="131"/>
      <c r="L11" s="96"/>
    </row>
    <row r="12" spans="2:12" x14ac:dyDescent="0.25">
      <c r="B12" s="3" t="s">
        <v>52</v>
      </c>
      <c r="C12" s="10"/>
      <c r="D12" s="46">
        <v>6</v>
      </c>
      <c r="E12" s="51">
        <v>6965</v>
      </c>
      <c r="F12" s="114"/>
      <c r="G12" s="114" t="s">
        <v>6</v>
      </c>
      <c r="L12" s="96"/>
    </row>
    <row r="13" spans="2:12" ht="30" x14ac:dyDescent="0.25">
      <c r="B13" s="3" t="s">
        <v>65</v>
      </c>
      <c r="C13" s="10"/>
      <c r="D13" s="2"/>
      <c r="E13" s="51">
        <v>63698</v>
      </c>
      <c r="F13" s="132" t="s">
        <v>6</v>
      </c>
      <c r="G13" s="132"/>
    </row>
    <row r="14" spans="2:12" ht="15.75" thickBot="1" x14ac:dyDescent="0.3">
      <c r="B14" s="5" t="s">
        <v>16</v>
      </c>
      <c r="C14" s="11"/>
      <c r="D14" s="13"/>
      <c r="E14" s="60" t="s">
        <v>66</v>
      </c>
      <c r="F14" s="130" t="s">
        <v>67</v>
      </c>
      <c r="G14" s="130"/>
    </row>
    <row r="15" spans="2:12" ht="12.75" customHeight="1" thickBot="1" x14ac:dyDescent="0.3">
      <c r="B15" s="14" t="s">
        <v>17</v>
      </c>
      <c r="C15" s="15"/>
      <c r="D15" s="44"/>
      <c r="E15" s="53">
        <v>429</v>
      </c>
      <c r="F15" s="127" t="s">
        <v>6</v>
      </c>
      <c r="G15" s="127"/>
    </row>
    <row r="16" spans="2:12" ht="15.75" thickBot="1" x14ac:dyDescent="0.3">
      <c r="B16" s="16" t="s">
        <v>18</v>
      </c>
      <c r="C16" s="17"/>
      <c r="D16" s="13"/>
      <c r="E16" s="60" t="s">
        <v>68</v>
      </c>
      <c r="F16" s="133">
        <v>512</v>
      </c>
      <c r="G16" s="133"/>
    </row>
    <row r="17" spans="2:7" ht="15.75" thickBot="1" x14ac:dyDescent="0.3">
      <c r="B17" s="5" t="s">
        <v>19</v>
      </c>
      <c r="C17" s="17"/>
      <c r="D17" s="13"/>
      <c r="E17" s="60" t="str">
        <f>E16</f>
        <v>(38 347)</v>
      </c>
      <c r="F17" s="133">
        <v>512</v>
      </c>
      <c r="G17" s="133"/>
    </row>
    <row r="18" spans="2:7" x14ac:dyDescent="0.25">
      <c r="B18" s="6"/>
      <c r="C18" s="128"/>
      <c r="D18" s="128"/>
      <c r="E18" s="128"/>
      <c r="F18" s="4"/>
      <c r="G18" s="18"/>
    </row>
    <row r="19" spans="2:7" ht="15" customHeight="1" thickBot="1" x14ac:dyDescent="0.3">
      <c r="B19" s="8"/>
      <c r="D19" s="8"/>
      <c r="E19" s="38"/>
    </row>
    <row r="20" spans="2:7" x14ac:dyDescent="0.25">
      <c r="B20" s="9" t="s">
        <v>33</v>
      </c>
      <c r="D20" s="92" t="s">
        <v>32</v>
      </c>
    </row>
    <row r="21" spans="2:7" ht="12.75" customHeight="1" x14ac:dyDescent="0.25">
      <c r="B21" s="9" t="s">
        <v>11</v>
      </c>
      <c r="D21" s="129" t="s">
        <v>12</v>
      </c>
      <c r="E21" s="129"/>
    </row>
    <row r="22" spans="2:7" ht="12.75" customHeight="1" x14ac:dyDescent="0.25"/>
    <row r="24" spans="2:7" x14ac:dyDescent="0.25">
      <c r="E24" s="40"/>
      <c r="F24" s="111"/>
    </row>
  </sheetData>
  <mergeCells count="19">
    <mergeCell ref="B2:G2"/>
    <mergeCell ref="B3:B5"/>
    <mergeCell ref="C3:C5"/>
    <mergeCell ref="D3:D5"/>
    <mergeCell ref="E3:G3"/>
    <mergeCell ref="F4:G4"/>
    <mergeCell ref="F5:G5"/>
    <mergeCell ref="F8:G8"/>
    <mergeCell ref="F6:G6"/>
    <mergeCell ref="F15:G15"/>
    <mergeCell ref="C18:E18"/>
    <mergeCell ref="D21:E21"/>
    <mergeCell ref="F14:G14"/>
    <mergeCell ref="F11:G11"/>
    <mergeCell ref="F13:G13"/>
    <mergeCell ref="F16:G16"/>
    <mergeCell ref="F17:G17"/>
    <mergeCell ref="F10:G10"/>
    <mergeCell ref="F9:G9"/>
  </mergeCells>
  <pageMargins left="0.7" right="0.7" top="0.75" bottom="0.75" header="0.3" footer="0.3"/>
  <pageSetup paperSize="9" scale="90" orientation="portrait" r:id="rId1"/>
  <ignoredErrors>
    <ignoredError sqref="E14:F14 E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6E87B-ACEC-40EF-9415-E81B593F0755}">
  <sheetPr>
    <pageSetUpPr fitToPage="1"/>
  </sheetPr>
  <dimension ref="B2:G28"/>
  <sheetViews>
    <sheetView topLeftCell="A7" workbookViewId="0">
      <selection activeCell="E14" sqref="E14"/>
    </sheetView>
  </sheetViews>
  <sheetFormatPr defaultRowHeight="15" x14ac:dyDescent="0.25"/>
  <cols>
    <col min="1" max="1" width="9.140625" style="1"/>
    <col min="2" max="2" width="30.140625" style="1" customWidth="1"/>
    <col min="3" max="3" width="9.140625" style="1"/>
    <col min="4" max="4" width="23.28515625" style="73" customWidth="1"/>
    <col min="5" max="5" width="23.85546875" style="1" customWidth="1"/>
    <col min="6" max="257" width="9.140625" style="1"/>
    <col min="258" max="258" width="30.140625" style="1" customWidth="1"/>
    <col min="259" max="259" width="9.140625" style="1"/>
    <col min="260" max="260" width="23.28515625" style="1" customWidth="1"/>
    <col min="261" max="261" width="23.85546875" style="1" customWidth="1"/>
    <col min="262" max="513" width="9.140625" style="1"/>
    <col min="514" max="514" width="30.140625" style="1" customWidth="1"/>
    <col min="515" max="515" width="9.140625" style="1"/>
    <col min="516" max="516" width="23.28515625" style="1" customWidth="1"/>
    <col min="517" max="517" width="23.85546875" style="1" customWidth="1"/>
    <col min="518" max="769" width="9.140625" style="1"/>
    <col min="770" max="770" width="30.140625" style="1" customWidth="1"/>
    <col min="771" max="771" width="9.140625" style="1"/>
    <col min="772" max="772" width="23.28515625" style="1" customWidth="1"/>
    <col min="773" max="773" width="23.85546875" style="1" customWidth="1"/>
    <col min="774" max="1025" width="9.140625" style="1"/>
    <col min="1026" max="1026" width="30.140625" style="1" customWidth="1"/>
    <col min="1027" max="1027" width="9.140625" style="1"/>
    <col min="1028" max="1028" width="23.28515625" style="1" customWidth="1"/>
    <col min="1029" max="1029" width="23.85546875" style="1" customWidth="1"/>
    <col min="1030" max="1281" width="9.140625" style="1"/>
    <col min="1282" max="1282" width="30.140625" style="1" customWidth="1"/>
    <col min="1283" max="1283" width="9.140625" style="1"/>
    <col min="1284" max="1284" width="23.28515625" style="1" customWidth="1"/>
    <col min="1285" max="1285" width="23.85546875" style="1" customWidth="1"/>
    <col min="1286" max="1537" width="9.140625" style="1"/>
    <col min="1538" max="1538" width="30.140625" style="1" customWidth="1"/>
    <col min="1539" max="1539" width="9.140625" style="1"/>
    <col min="1540" max="1540" width="23.28515625" style="1" customWidth="1"/>
    <col min="1541" max="1541" width="23.85546875" style="1" customWidth="1"/>
    <col min="1542" max="1793" width="9.140625" style="1"/>
    <col min="1794" max="1794" width="30.140625" style="1" customWidth="1"/>
    <col min="1795" max="1795" width="9.140625" style="1"/>
    <col min="1796" max="1796" width="23.28515625" style="1" customWidth="1"/>
    <col min="1797" max="1797" width="23.85546875" style="1" customWidth="1"/>
    <col min="1798" max="2049" width="9.140625" style="1"/>
    <col min="2050" max="2050" width="30.140625" style="1" customWidth="1"/>
    <col min="2051" max="2051" width="9.140625" style="1"/>
    <col min="2052" max="2052" width="23.28515625" style="1" customWidth="1"/>
    <col min="2053" max="2053" width="23.85546875" style="1" customWidth="1"/>
    <col min="2054" max="2305" width="9.140625" style="1"/>
    <col min="2306" max="2306" width="30.140625" style="1" customWidth="1"/>
    <col min="2307" max="2307" width="9.140625" style="1"/>
    <col min="2308" max="2308" width="23.28515625" style="1" customWidth="1"/>
    <col min="2309" max="2309" width="23.85546875" style="1" customWidth="1"/>
    <col min="2310" max="2561" width="9.140625" style="1"/>
    <col min="2562" max="2562" width="30.140625" style="1" customWidth="1"/>
    <col min="2563" max="2563" width="9.140625" style="1"/>
    <col min="2564" max="2564" width="23.28515625" style="1" customWidth="1"/>
    <col min="2565" max="2565" width="23.85546875" style="1" customWidth="1"/>
    <col min="2566" max="2817" width="9.140625" style="1"/>
    <col min="2818" max="2818" width="30.140625" style="1" customWidth="1"/>
    <col min="2819" max="2819" width="9.140625" style="1"/>
    <col min="2820" max="2820" width="23.28515625" style="1" customWidth="1"/>
    <col min="2821" max="2821" width="23.85546875" style="1" customWidth="1"/>
    <col min="2822" max="3073" width="9.140625" style="1"/>
    <col min="3074" max="3074" width="30.140625" style="1" customWidth="1"/>
    <col min="3075" max="3075" width="9.140625" style="1"/>
    <col min="3076" max="3076" width="23.28515625" style="1" customWidth="1"/>
    <col min="3077" max="3077" width="23.85546875" style="1" customWidth="1"/>
    <col min="3078" max="3329" width="9.140625" style="1"/>
    <col min="3330" max="3330" width="30.140625" style="1" customWidth="1"/>
    <col min="3331" max="3331" width="9.140625" style="1"/>
    <col min="3332" max="3332" width="23.28515625" style="1" customWidth="1"/>
    <col min="3333" max="3333" width="23.85546875" style="1" customWidth="1"/>
    <col min="3334" max="3585" width="9.140625" style="1"/>
    <col min="3586" max="3586" width="30.140625" style="1" customWidth="1"/>
    <col min="3587" max="3587" width="9.140625" style="1"/>
    <col min="3588" max="3588" width="23.28515625" style="1" customWidth="1"/>
    <col min="3589" max="3589" width="23.85546875" style="1" customWidth="1"/>
    <col min="3590" max="3841" width="9.140625" style="1"/>
    <col min="3842" max="3842" width="30.140625" style="1" customWidth="1"/>
    <col min="3843" max="3843" width="9.140625" style="1"/>
    <col min="3844" max="3844" width="23.28515625" style="1" customWidth="1"/>
    <col min="3845" max="3845" width="23.85546875" style="1" customWidth="1"/>
    <col min="3846" max="4097" width="9.140625" style="1"/>
    <col min="4098" max="4098" width="30.140625" style="1" customWidth="1"/>
    <col min="4099" max="4099" width="9.140625" style="1"/>
    <col min="4100" max="4100" width="23.28515625" style="1" customWidth="1"/>
    <col min="4101" max="4101" width="23.85546875" style="1" customWidth="1"/>
    <col min="4102" max="4353" width="9.140625" style="1"/>
    <col min="4354" max="4354" width="30.140625" style="1" customWidth="1"/>
    <col min="4355" max="4355" width="9.140625" style="1"/>
    <col min="4356" max="4356" width="23.28515625" style="1" customWidth="1"/>
    <col min="4357" max="4357" width="23.85546875" style="1" customWidth="1"/>
    <col min="4358" max="4609" width="9.140625" style="1"/>
    <col min="4610" max="4610" width="30.140625" style="1" customWidth="1"/>
    <col min="4611" max="4611" width="9.140625" style="1"/>
    <col min="4612" max="4612" width="23.28515625" style="1" customWidth="1"/>
    <col min="4613" max="4613" width="23.85546875" style="1" customWidth="1"/>
    <col min="4614" max="4865" width="9.140625" style="1"/>
    <col min="4866" max="4866" width="30.140625" style="1" customWidth="1"/>
    <col min="4867" max="4867" width="9.140625" style="1"/>
    <col min="4868" max="4868" width="23.28515625" style="1" customWidth="1"/>
    <col min="4869" max="4869" width="23.85546875" style="1" customWidth="1"/>
    <col min="4870" max="5121" width="9.140625" style="1"/>
    <col min="5122" max="5122" width="30.140625" style="1" customWidth="1"/>
    <col min="5123" max="5123" width="9.140625" style="1"/>
    <col min="5124" max="5124" width="23.28515625" style="1" customWidth="1"/>
    <col min="5125" max="5125" width="23.85546875" style="1" customWidth="1"/>
    <col min="5126" max="5377" width="9.140625" style="1"/>
    <col min="5378" max="5378" width="30.140625" style="1" customWidth="1"/>
    <col min="5379" max="5379" width="9.140625" style="1"/>
    <col min="5380" max="5380" width="23.28515625" style="1" customWidth="1"/>
    <col min="5381" max="5381" width="23.85546875" style="1" customWidth="1"/>
    <col min="5382" max="5633" width="9.140625" style="1"/>
    <col min="5634" max="5634" width="30.140625" style="1" customWidth="1"/>
    <col min="5635" max="5635" width="9.140625" style="1"/>
    <col min="5636" max="5636" width="23.28515625" style="1" customWidth="1"/>
    <col min="5637" max="5637" width="23.85546875" style="1" customWidth="1"/>
    <col min="5638" max="5889" width="9.140625" style="1"/>
    <col min="5890" max="5890" width="30.140625" style="1" customWidth="1"/>
    <col min="5891" max="5891" width="9.140625" style="1"/>
    <col min="5892" max="5892" width="23.28515625" style="1" customWidth="1"/>
    <col min="5893" max="5893" width="23.85546875" style="1" customWidth="1"/>
    <col min="5894" max="6145" width="9.140625" style="1"/>
    <col min="6146" max="6146" width="30.140625" style="1" customWidth="1"/>
    <col min="6147" max="6147" width="9.140625" style="1"/>
    <col min="6148" max="6148" width="23.28515625" style="1" customWidth="1"/>
    <col min="6149" max="6149" width="23.85546875" style="1" customWidth="1"/>
    <col min="6150" max="6401" width="9.140625" style="1"/>
    <col min="6402" max="6402" width="30.140625" style="1" customWidth="1"/>
    <col min="6403" max="6403" width="9.140625" style="1"/>
    <col min="6404" max="6404" width="23.28515625" style="1" customWidth="1"/>
    <col min="6405" max="6405" width="23.85546875" style="1" customWidth="1"/>
    <col min="6406" max="6657" width="9.140625" style="1"/>
    <col min="6658" max="6658" width="30.140625" style="1" customWidth="1"/>
    <col min="6659" max="6659" width="9.140625" style="1"/>
    <col min="6660" max="6660" width="23.28515625" style="1" customWidth="1"/>
    <col min="6661" max="6661" width="23.85546875" style="1" customWidth="1"/>
    <col min="6662" max="6913" width="9.140625" style="1"/>
    <col min="6914" max="6914" width="30.140625" style="1" customWidth="1"/>
    <col min="6915" max="6915" width="9.140625" style="1"/>
    <col min="6916" max="6916" width="23.28515625" style="1" customWidth="1"/>
    <col min="6917" max="6917" width="23.85546875" style="1" customWidth="1"/>
    <col min="6918" max="7169" width="9.140625" style="1"/>
    <col min="7170" max="7170" width="30.140625" style="1" customWidth="1"/>
    <col min="7171" max="7171" width="9.140625" style="1"/>
    <col min="7172" max="7172" width="23.28515625" style="1" customWidth="1"/>
    <col min="7173" max="7173" width="23.85546875" style="1" customWidth="1"/>
    <col min="7174" max="7425" width="9.140625" style="1"/>
    <col min="7426" max="7426" width="30.140625" style="1" customWidth="1"/>
    <col min="7427" max="7427" width="9.140625" style="1"/>
    <col min="7428" max="7428" width="23.28515625" style="1" customWidth="1"/>
    <col min="7429" max="7429" width="23.85546875" style="1" customWidth="1"/>
    <col min="7430" max="7681" width="9.140625" style="1"/>
    <col min="7682" max="7682" width="30.140625" style="1" customWidth="1"/>
    <col min="7683" max="7683" width="9.140625" style="1"/>
    <col min="7684" max="7684" width="23.28515625" style="1" customWidth="1"/>
    <col min="7685" max="7685" width="23.85546875" style="1" customWidth="1"/>
    <col min="7686" max="7937" width="9.140625" style="1"/>
    <col min="7938" max="7938" width="30.140625" style="1" customWidth="1"/>
    <col min="7939" max="7939" width="9.140625" style="1"/>
    <col min="7940" max="7940" width="23.28515625" style="1" customWidth="1"/>
    <col min="7941" max="7941" width="23.85546875" style="1" customWidth="1"/>
    <col min="7942" max="8193" width="9.140625" style="1"/>
    <col min="8194" max="8194" width="30.140625" style="1" customWidth="1"/>
    <col min="8195" max="8195" width="9.140625" style="1"/>
    <col min="8196" max="8196" width="23.28515625" style="1" customWidth="1"/>
    <col min="8197" max="8197" width="23.85546875" style="1" customWidth="1"/>
    <col min="8198" max="8449" width="9.140625" style="1"/>
    <col min="8450" max="8450" width="30.140625" style="1" customWidth="1"/>
    <col min="8451" max="8451" width="9.140625" style="1"/>
    <col min="8452" max="8452" width="23.28515625" style="1" customWidth="1"/>
    <col min="8453" max="8453" width="23.85546875" style="1" customWidth="1"/>
    <col min="8454" max="8705" width="9.140625" style="1"/>
    <col min="8706" max="8706" width="30.140625" style="1" customWidth="1"/>
    <col min="8707" max="8707" width="9.140625" style="1"/>
    <col min="8708" max="8708" width="23.28515625" style="1" customWidth="1"/>
    <col min="8709" max="8709" width="23.85546875" style="1" customWidth="1"/>
    <col min="8710" max="8961" width="9.140625" style="1"/>
    <col min="8962" max="8962" width="30.140625" style="1" customWidth="1"/>
    <col min="8963" max="8963" width="9.140625" style="1"/>
    <col min="8964" max="8964" width="23.28515625" style="1" customWidth="1"/>
    <col min="8965" max="8965" width="23.85546875" style="1" customWidth="1"/>
    <col min="8966" max="9217" width="9.140625" style="1"/>
    <col min="9218" max="9218" width="30.140625" style="1" customWidth="1"/>
    <col min="9219" max="9219" width="9.140625" style="1"/>
    <col min="9220" max="9220" width="23.28515625" style="1" customWidth="1"/>
    <col min="9221" max="9221" width="23.85546875" style="1" customWidth="1"/>
    <col min="9222" max="9473" width="9.140625" style="1"/>
    <col min="9474" max="9474" width="30.140625" style="1" customWidth="1"/>
    <col min="9475" max="9475" width="9.140625" style="1"/>
    <col min="9476" max="9476" width="23.28515625" style="1" customWidth="1"/>
    <col min="9477" max="9477" width="23.85546875" style="1" customWidth="1"/>
    <col min="9478" max="9729" width="9.140625" style="1"/>
    <col min="9730" max="9730" width="30.140625" style="1" customWidth="1"/>
    <col min="9731" max="9731" width="9.140625" style="1"/>
    <col min="9732" max="9732" width="23.28515625" style="1" customWidth="1"/>
    <col min="9733" max="9733" width="23.85546875" style="1" customWidth="1"/>
    <col min="9734" max="9985" width="9.140625" style="1"/>
    <col min="9986" max="9986" width="30.140625" style="1" customWidth="1"/>
    <col min="9987" max="9987" width="9.140625" style="1"/>
    <col min="9988" max="9988" width="23.28515625" style="1" customWidth="1"/>
    <col min="9989" max="9989" width="23.85546875" style="1" customWidth="1"/>
    <col min="9990" max="10241" width="9.140625" style="1"/>
    <col min="10242" max="10242" width="30.140625" style="1" customWidth="1"/>
    <col min="10243" max="10243" width="9.140625" style="1"/>
    <col min="10244" max="10244" width="23.28515625" style="1" customWidth="1"/>
    <col min="10245" max="10245" width="23.85546875" style="1" customWidth="1"/>
    <col min="10246" max="10497" width="9.140625" style="1"/>
    <col min="10498" max="10498" width="30.140625" style="1" customWidth="1"/>
    <col min="10499" max="10499" width="9.140625" style="1"/>
    <col min="10500" max="10500" width="23.28515625" style="1" customWidth="1"/>
    <col min="10501" max="10501" width="23.85546875" style="1" customWidth="1"/>
    <col min="10502" max="10753" width="9.140625" style="1"/>
    <col min="10754" max="10754" width="30.140625" style="1" customWidth="1"/>
    <col min="10755" max="10755" width="9.140625" style="1"/>
    <col min="10756" max="10756" width="23.28515625" style="1" customWidth="1"/>
    <col min="10757" max="10757" width="23.85546875" style="1" customWidth="1"/>
    <col min="10758" max="11009" width="9.140625" style="1"/>
    <col min="11010" max="11010" width="30.140625" style="1" customWidth="1"/>
    <col min="11011" max="11011" width="9.140625" style="1"/>
    <col min="11012" max="11012" width="23.28515625" style="1" customWidth="1"/>
    <col min="11013" max="11013" width="23.85546875" style="1" customWidth="1"/>
    <col min="11014" max="11265" width="9.140625" style="1"/>
    <col min="11266" max="11266" width="30.140625" style="1" customWidth="1"/>
    <col min="11267" max="11267" width="9.140625" style="1"/>
    <col min="11268" max="11268" width="23.28515625" style="1" customWidth="1"/>
    <col min="11269" max="11269" width="23.85546875" style="1" customWidth="1"/>
    <col min="11270" max="11521" width="9.140625" style="1"/>
    <col min="11522" max="11522" width="30.140625" style="1" customWidth="1"/>
    <col min="11523" max="11523" width="9.140625" style="1"/>
    <col min="11524" max="11524" width="23.28515625" style="1" customWidth="1"/>
    <col min="11525" max="11525" width="23.85546875" style="1" customWidth="1"/>
    <col min="11526" max="11777" width="9.140625" style="1"/>
    <col min="11778" max="11778" width="30.140625" style="1" customWidth="1"/>
    <col min="11779" max="11779" width="9.140625" style="1"/>
    <col min="11780" max="11780" width="23.28515625" style="1" customWidth="1"/>
    <col min="11781" max="11781" width="23.85546875" style="1" customWidth="1"/>
    <col min="11782" max="12033" width="9.140625" style="1"/>
    <col min="12034" max="12034" width="30.140625" style="1" customWidth="1"/>
    <col min="12035" max="12035" width="9.140625" style="1"/>
    <col min="12036" max="12036" width="23.28515625" style="1" customWidth="1"/>
    <col min="12037" max="12037" width="23.85546875" style="1" customWidth="1"/>
    <col min="12038" max="12289" width="9.140625" style="1"/>
    <col min="12290" max="12290" width="30.140625" style="1" customWidth="1"/>
    <col min="12291" max="12291" width="9.140625" style="1"/>
    <col min="12292" max="12292" width="23.28515625" style="1" customWidth="1"/>
    <col min="12293" max="12293" width="23.85546875" style="1" customWidth="1"/>
    <col min="12294" max="12545" width="9.140625" style="1"/>
    <col min="12546" max="12546" width="30.140625" style="1" customWidth="1"/>
    <col min="12547" max="12547" width="9.140625" style="1"/>
    <col min="12548" max="12548" width="23.28515625" style="1" customWidth="1"/>
    <col min="12549" max="12549" width="23.85546875" style="1" customWidth="1"/>
    <col min="12550" max="12801" width="9.140625" style="1"/>
    <col min="12802" max="12802" width="30.140625" style="1" customWidth="1"/>
    <col min="12803" max="12803" width="9.140625" style="1"/>
    <col min="12804" max="12804" width="23.28515625" style="1" customWidth="1"/>
    <col min="12805" max="12805" width="23.85546875" style="1" customWidth="1"/>
    <col min="12806" max="13057" width="9.140625" style="1"/>
    <col min="13058" max="13058" width="30.140625" style="1" customWidth="1"/>
    <col min="13059" max="13059" width="9.140625" style="1"/>
    <col min="13060" max="13060" width="23.28515625" style="1" customWidth="1"/>
    <col min="13061" max="13061" width="23.85546875" style="1" customWidth="1"/>
    <col min="13062" max="13313" width="9.140625" style="1"/>
    <col min="13314" max="13314" width="30.140625" style="1" customWidth="1"/>
    <col min="13315" max="13315" width="9.140625" style="1"/>
    <col min="13316" max="13316" width="23.28515625" style="1" customWidth="1"/>
    <col min="13317" max="13317" width="23.85546875" style="1" customWidth="1"/>
    <col min="13318" max="13569" width="9.140625" style="1"/>
    <col min="13570" max="13570" width="30.140625" style="1" customWidth="1"/>
    <col min="13571" max="13571" width="9.140625" style="1"/>
    <col min="13572" max="13572" width="23.28515625" style="1" customWidth="1"/>
    <col min="13573" max="13573" width="23.85546875" style="1" customWidth="1"/>
    <col min="13574" max="13825" width="9.140625" style="1"/>
    <col min="13826" max="13826" width="30.140625" style="1" customWidth="1"/>
    <col min="13827" max="13827" width="9.140625" style="1"/>
    <col min="13828" max="13828" width="23.28515625" style="1" customWidth="1"/>
    <col min="13829" max="13829" width="23.85546875" style="1" customWidth="1"/>
    <col min="13830" max="14081" width="9.140625" style="1"/>
    <col min="14082" max="14082" width="30.140625" style="1" customWidth="1"/>
    <col min="14083" max="14083" width="9.140625" style="1"/>
    <col min="14084" max="14084" width="23.28515625" style="1" customWidth="1"/>
    <col min="14085" max="14085" width="23.85546875" style="1" customWidth="1"/>
    <col min="14086" max="14337" width="9.140625" style="1"/>
    <col min="14338" max="14338" width="30.140625" style="1" customWidth="1"/>
    <col min="14339" max="14339" width="9.140625" style="1"/>
    <col min="14340" max="14340" width="23.28515625" style="1" customWidth="1"/>
    <col min="14341" max="14341" width="23.85546875" style="1" customWidth="1"/>
    <col min="14342" max="14593" width="9.140625" style="1"/>
    <col min="14594" max="14594" width="30.140625" style="1" customWidth="1"/>
    <col min="14595" max="14595" width="9.140625" style="1"/>
    <col min="14596" max="14596" width="23.28515625" style="1" customWidth="1"/>
    <col min="14597" max="14597" width="23.85546875" style="1" customWidth="1"/>
    <col min="14598" max="14849" width="9.140625" style="1"/>
    <col min="14850" max="14850" width="30.140625" style="1" customWidth="1"/>
    <col min="14851" max="14851" width="9.140625" style="1"/>
    <col min="14852" max="14852" width="23.28515625" style="1" customWidth="1"/>
    <col min="14853" max="14853" width="23.85546875" style="1" customWidth="1"/>
    <col min="14854" max="15105" width="9.140625" style="1"/>
    <col min="15106" max="15106" width="30.140625" style="1" customWidth="1"/>
    <col min="15107" max="15107" width="9.140625" style="1"/>
    <col min="15108" max="15108" width="23.28515625" style="1" customWidth="1"/>
    <col min="15109" max="15109" width="23.85546875" style="1" customWidth="1"/>
    <col min="15110" max="15361" width="9.140625" style="1"/>
    <col min="15362" max="15362" width="30.140625" style="1" customWidth="1"/>
    <col min="15363" max="15363" width="9.140625" style="1"/>
    <col min="15364" max="15364" width="23.28515625" style="1" customWidth="1"/>
    <col min="15365" max="15365" width="23.85546875" style="1" customWidth="1"/>
    <col min="15366" max="15617" width="9.140625" style="1"/>
    <col min="15618" max="15618" width="30.140625" style="1" customWidth="1"/>
    <col min="15619" max="15619" width="9.140625" style="1"/>
    <col min="15620" max="15620" width="23.28515625" style="1" customWidth="1"/>
    <col min="15621" max="15621" width="23.85546875" style="1" customWidth="1"/>
    <col min="15622" max="15873" width="9.140625" style="1"/>
    <col min="15874" max="15874" width="30.140625" style="1" customWidth="1"/>
    <col min="15875" max="15875" width="9.140625" style="1"/>
    <col min="15876" max="15876" width="23.28515625" style="1" customWidth="1"/>
    <col min="15877" max="15877" width="23.85546875" style="1" customWidth="1"/>
    <col min="15878" max="16129" width="9.140625" style="1"/>
    <col min="16130" max="16130" width="30.140625" style="1" customWidth="1"/>
    <col min="16131" max="16131" width="9.140625" style="1"/>
    <col min="16132" max="16132" width="23.28515625" style="1" customWidth="1"/>
    <col min="16133" max="16133" width="23.85546875" style="1" customWidth="1"/>
    <col min="16134" max="16384" width="9.140625" style="1"/>
  </cols>
  <sheetData>
    <row r="2" spans="2:7" ht="46.5" customHeight="1" x14ac:dyDescent="0.25">
      <c r="B2" s="139" t="s">
        <v>56</v>
      </c>
      <c r="C2" s="139"/>
      <c r="D2" s="139"/>
      <c r="E2" s="140"/>
    </row>
    <row r="3" spans="2:7" ht="3" customHeight="1" x14ac:dyDescent="0.25">
      <c r="B3" s="141"/>
      <c r="C3" s="62"/>
      <c r="D3" s="142"/>
      <c r="E3" s="142"/>
    </row>
    <row r="4" spans="2:7" ht="42.75" x14ac:dyDescent="0.25">
      <c r="B4" s="141"/>
      <c r="C4" s="62"/>
      <c r="D4" s="106" t="s">
        <v>58</v>
      </c>
      <c r="E4" s="62" t="s">
        <v>57</v>
      </c>
    </row>
    <row r="5" spans="2:7" x14ac:dyDescent="0.25">
      <c r="B5" s="141"/>
      <c r="C5" s="62" t="s">
        <v>0</v>
      </c>
      <c r="D5" s="62" t="s">
        <v>13</v>
      </c>
      <c r="E5" s="62" t="s">
        <v>13</v>
      </c>
    </row>
    <row r="6" spans="2:7" ht="42.75" x14ac:dyDescent="0.25">
      <c r="B6" s="63" t="s">
        <v>34</v>
      </c>
      <c r="C6" s="46"/>
      <c r="D6" s="64"/>
      <c r="E6" s="64"/>
    </row>
    <row r="7" spans="2:7" x14ac:dyDescent="0.25">
      <c r="B7" s="65" t="s">
        <v>35</v>
      </c>
      <c r="C7" s="66"/>
      <c r="D7" s="97">
        <v>1687875</v>
      </c>
      <c r="E7" s="100" t="s">
        <v>72</v>
      </c>
    </row>
    <row r="8" spans="2:7" x14ac:dyDescent="0.25">
      <c r="B8" s="65" t="s">
        <v>36</v>
      </c>
      <c r="C8" s="46"/>
      <c r="D8" s="99">
        <v>15951</v>
      </c>
      <c r="E8" s="117" t="s">
        <v>73</v>
      </c>
    </row>
    <row r="9" spans="2:7" x14ac:dyDescent="0.25">
      <c r="B9" s="65" t="s">
        <v>37</v>
      </c>
      <c r="C9" s="46"/>
      <c r="D9" s="144">
        <f>141+10084</f>
        <v>10225</v>
      </c>
      <c r="E9" s="100" t="s">
        <v>74</v>
      </c>
    </row>
    <row r="10" spans="2:7" x14ac:dyDescent="0.25">
      <c r="B10" s="65" t="s">
        <v>69</v>
      </c>
      <c r="C10" s="46"/>
      <c r="D10" s="98">
        <v>1605899</v>
      </c>
      <c r="E10" s="146">
        <v>0</v>
      </c>
    </row>
    <row r="11" spans="2:7" x14ac:dyDescent="0.25">
      <c r="B11" s="65" t="s">
        <v>38</v>
      </c>
      <c r="C11" s="46"/>
      <c r="D11" s="144">
        <v>1791325</v>
      </c>
      <c r="E11" s="100" t="s">
        <v>6</v>
      </c>
      <c r="G11"/>
    </row>
    <row r="12" spans="2:7" x14ac:dyDescent="0.25">
      <c r="B12" s="65" t="s">
        <v>70</v>
      </c>
      <c r="C12" s="46"/>
      <c r="D12" s="145">
        <v>646694</v>
      </c>
      <c r="E12" s="117" t="s">
        <v>6</v>
      </c>
      <c r="G12" s="68"/>
    </row>
    <row r="13" spans="2:7" ht="15.75" thickBot="1" x14ac:dyDescent="0.3">
      <c r="B13" s="65" t="s">
        <v>71</v>
      </c>
      <c r="C13" s="46"/>
      <c r="D13" s="143">
        <v>76861</v>
      </c>
      <c r="E13" s="67" t="s">
        <v>6</v>
      </c>
      <c r="G13" s="68"/>
    </row>
    <row r="14" spans="2:7" ht="43.5" thickBot="1" x14ac:dyDescent="0.3">
      <c r="B14" s="69" t="s">
        <v>40</v>
      </c>
      <c r="C14" s="70"/>
      <c r="D14" s="71" t="s">
        <v>78</v>
      </c>
      <c r="E14" s="72" t="s">
        <v>75</v>
      </c>
    </row>
    <row r="15" spans="2:7" ht="28.5" x14ac:dyDescent="0.25">
      <c r="B15" s="63" t="s">
        <v>41</v>
      </c>
      <c r="C15" s="46"/>
      <c r="D15" s="73" t="s">
        <v>42</v>
      </c>
      <c r="E15" s="74"/>
    </row>
    <row r="16" spans="2:7" x14ac:dyDescent="0.25">
      <c r="B16" s="65" t="s">
        <v>43</v>
      </c>
      <c r="C16" s="46"/>
      <c r="D16" s="75">
        <v>6476217</v>
      </c>
      <c r="E16" s="76"/>
    </row>
    <row r="17" spans="2:5" x14ac:dyDescent="0.25">
      <c r="B17" s="65" t="s">
        <v>39</v>
      </c>
      <c r="C17" s="46"/>
      <c r="D17" s="77" t="s">
        <v>79</v>
      </c>
      <c r="E17" s="78" t="s">
        <v>76</v>
      </c>
    </row>
    <row r="18" spans="2:5" x14ac:dyDescent="0.25">
      <c r="B18" s="65" t="s">
        <v>71</v>
      </c>
      <c r="C18" s="46"/>
      <c r="D18" s="77" t="s">
        <v>82</v>
      </c>
      <c r="E18" s="78"/>
    </row>
    <row r="19" spans="2:5" ht="15.75" thickBot="1" x14ac:dyDescent="0.3">
      <c r="B19" s="79" t="s">
        <v>80</v>
      </c>
      <c r="C19" s="80"/>
      <c r="D19" s="81" t="s">
        <v>81</v>
      </c>
      <c r="E19" s="12"/>
    </row>
    <row r="20" spans="2:5" ht="42.75" x14ac:dyDescent="0.25">
      <c r="B20" s="63" t="s">
        <v>44</v>
      </c>
      <c r="C20" s="82"/>
      <c r="D20" s="83">
        <v>1285997</v>
      </c>
      <c r="E20" s="84">
        <v>398</v>
      </c>
    </row>
    <row r="21" spans="2:5" ht="29.25" thickBot="1" x14ac:dyDescent="0.3">
      <c r="B21" s="85" t="s">
        <v>45</v>
      </c>
      <c r="C21" s="80"/>
      <c r="D21" s="86" t="s">
        <v>83</v>
      </c>
      <c r="E21" s="87">
        <v>33</v>
      </c>
    </row>
    <row r="22" spans="2:5" ht="30.75" thickBot="1" x14ac:dyDescent="0.3">
      <c r="B22" s="79" t="s">
        <v>46</v>
      </c>
      <c r="C22" s="80"/>
      <c r="D22" s="88" t="s">
        <v>84</v>
      </c>
      <c r="E22" s="89">
        <v>292</v>
      </c>
    </row>
    <row r="23" spans="2:5" ht="30.75" thickBot="1" x14ac:dyDescent="0.3">
      <c r="B23" s="79" t="s">
        <v>77</v>
      </c>
      <c r="C23" s="80"/>
      <c r="D23" s="90">
        <v>175015</v>
      </c>
      <c r="E23" s="87">
        <v>325</v>
      </c>
    </row>
    <row r="26" spans="2:5" ht="15.75" thickBot="1" x14ac:dyDescent="0.3">
      <c r="B26" s="8"/>
      <c r="D26" s="8"/>
      <c r="E26" s="38"/>
    </row>
    <row r="27" spans="2:5" x14ac:dyDescent="0.25">
      <c r="B27" s="9" t="s">
        <v>33</v>
      </c>
      <c r="D27" s="92" t="s">
        <v>32</v>
      </c>
      <c r="E27" s="39"/>
    </row>
    <row r="28" spans="2:5" x14ac:dyDescent="0.25">
      <c r="B28" s="9" t="s">
        <v>11</v>
      </c>
      <c r="D28" s="129" t="s">
        <v>12</v>
      </c>
      <c r="E28" s="129"/>
    </row>
  </sheetData>
  <mergeCells count="4">
    <mergeCell ref="B2:E2"/>
    <mergeCell ref="B3:B5"/>
    <mergeCell ref="D3:E3"/>
    <mergeCell ref="D28:E28"/>
  </mergeCells>
  <pageMargins left="0.7" right="0.7" top="0.75" bottom="0.75" header="0.3" footer="0.3"/>
  <pageSetup paperSize="9" scale="91" orientation="portrait" r:id="rId1"/>
  <ignoredErrors>
    <ignoredError sqref="D21:D22 D17:D19 E17 D14: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E424-91FF-4C1D-8A23-8656B3DD1C07}">
  <sheetPr>
    <pageSetUpPr fitToPage="1"/>
  </sheetPr>
  <dimension ref="B1:S21"/>
  <sheetViews>
    <sheetView workbookViewId="0">
      <selection activeCell="R26" sqref="R26"/>
    </sheetView>
  </sheetViews>
  <sheetFormatPr defaultRowHeight="15" x14ac:dyDescent="0.25"/>
  <cols>
    <col min="1" max="2" width="9.140625" style="1"/>
    <col min="3" max="3" width="29.7109375" style="1" customWidth="1"/>
    <col min="4" max="4" width="4.140625" style="1" customWidth="1"/>
    <col min="5" max="5" width="1.7109375" style="1" hidden="1" customWidth="1"/>
    <col min="6" max="6" width="6.5703125" style="1" hidden="1" customWidth="1"/>
    <col min="7" max="7" width="1.85546875" style="1" hidden="1" customWidth="1"/>
    <col min="8" max="8" width="18.28515625" style="1" hidden="1" customWidth="1"/>
    <col min="9" max="10" width="9.140625" style="1" hidden="1" customWidth="1"/>
    <col min="11" max="11" width="9.7109375" style="1" hidden="1" customWidth="1"/>
    <col min="12" max="15" width="9.140625" style="1" hidden="1" customWidth="1"/>
    <col min="16" max="16" width="13.7109375" style="1" customWidth="1"/>
    <col min="17" max="17" width="13.85546875" style="1" customWidth="1"/>
    <col min="18" max="18" width="15" style="1" customWidth="1"/>
    <col min="19" max="19" width="12.5703125" style="1" customWidth="1"/>
    <col min="20" max="254" width="9.140625" style="1"/>
    <col min="255" max="255" width="29.7109375" style="1" customWidth="1"/>
    <col min="256" max="256" width="9.85546875" style="1" customWidth="1"/>
    <col min="257" max="257" width="1.7109375" style="1" customWidth="1"/>
    <col min="258" max="258" width="20.5703125" style="1" customWidth="1"/>
    <col min="259" max="259" width="1.85546875" style="1" customWidth="1"/>
    <col min="260" max="260" width="18.28515625" style="1" customWidth="1"/>
    <col min="261" max="262" width="9.140625" style="1"/>
    <col min="263" max="263" width="9.7109375" style="1" customWidth="1"/>
    <col min="264" max="510" width="9.140625" style="1"/>
    <col min="511" max="511" width="29.7109375" style="1" customWidth="1"/>
    <col min="512" max="512" width="9.85546875" style="1" customWidth="1"/>
    <col min="513" max="513" width="1.7109375" style="1" customWidth="1"/>
    <col min="514" max="514" width="20.5703125" style="1" customWidth="1"/>
    <col min="515" max="515" width="1.85546875" style="1" customWidth="1"/>
    <col min="516" max="516" width="18.28515625" style="1" customWidth="1"/>
    <col min="517" max="518" width="9.140625" style="1"/>
    <col min="519" max="519" width="9.7109375" style="1" customWidth="1"/>
    <col min="520" max="766" width="9.140625" style="1"/>
    <col min="767" max="767" width="29.7109375" style="1" customWidth="1"/>
    <col min="768" max="768" width="9.85546875" style="1" customWidth="1"/>
    <col min="769" max="769" width="1.7109375" style="1" customWidth="1"/>
    <col min="770" max="770" width="20.5703125" style="1" customWidth="1"/>
    <col min="771" max="771" width="1.85546875" style="1" customWidth="1"/>
    <col min="772" max="772" width="18.28515625" style="1" customWidth="1"/>
    <col min="773" max="774" width="9.140625" style="1"/>
    <col min="775" max="775" width="9.7109375" style="1" customWidth="1"/>
    <col min="776" max="1022" width="9.140625" style="1"/>
    <col min="1023" max="1023" width="29.7109375" style="1" customWidth="1"/>
    <col min="1024" max="1024" width="9.85546875" style="1" customWidth="1"/>
    <col min="1025" max="1025" width="1.7109375" style="1" customWidth="1"/>
    <col min="1026" max="1026" width="20.5703125" style="1" customWidth="1"/>
    <col min="1027" max="1027" width="1.85546875" style="1" customWidth="1"/>
    <col min="1028" max="1028" width="18.28515625" style="1" customWidth="1"/>
    <col min="1029" max="1030" width="9.140625" style="1"/>
    <col min="1031" max="1031" width="9.7109375" style="1" customWidth="1"/>
    <col min="1032" max="1278" width="9.140625" style="1"/>
    <col min="1279" max="1279" width="29.7109375" style="1" customWidth="1"/>
    <col min="1280" max="1280" width="9.85546875" style="1" customWidth="1"/>
    <col min="1281" max="1281" width="1.7109375" style="1" customWidth="1"/>
    <col min="1282" max="1282" width="20.5703125" style="1" customWidth="1"/>
    <col min="1283" max="1283" width="1.85546875" style="1" customWidth="1"/>
    <col min="1284" max="1284" width="18.28515625" style="1" customWidth="1"/>
    <col min="1285" max="1286" width="9.140625" style="1"/>
    <col min="1287" max="1287" width="9.7109375" style="1" customWidth="1"/>
    <col min="1288" max="1534" width="9.140625" style="1"/>
    <col min="1535" max="1535" width="29.7109375" style="1" customWidth="1"/>
    <col min="1536" max="1536" width="9.85546875" style="1" customWidth="1"/>
    <col min="1537" max="1537" width="1.7109375" style="1" customWidth="1"/>
    <col min="1538" max="1538" width="20.5703125" style="1" customWidth="1"/>
    <col min="1539" max="1539" width="1.85546875" style="1" customWidth="1"/>
    <col min="1540" max="1540" width="18.28515625" style="1" customWidth="1"/>
    <col min="1541" max="1542" width="9.140625" style="1"/>
    <col min="1543" max="1543" width="9.7109375" style="1" customWidth="1"/>
    <col min="1544" max="1790" width="9.140625" style="1"/>
    <col min="1791" max="1791" width="29.7109375" style="1" customWidth="1"/>
    <col min="1792" max="1792" width="9.85546875" style="1" customWidth="1"/>
    <col min="1793" max="1793" width="1.7109375" style="1" customWidth="1"/>
    <col min="1794" max="1794" width="20.5703125" style="1" customWidth="1"/>
    <col min="1795" max="1795" width="1.85546875" style="1" customWidth="1"/>
    <col min="1796" max="1796" width="18.28515625" style="1" customWidth="1"/>
    <col min="1797" max="1798" width="9.140625" style="1"/>
    <col min="1799" max="1799" width="9.7109375" style="1" customWidth="1"/>
    <col min="1800" max="2046" width="9.140625" style="1"/>
    <col min="2047" max="2047" width="29.7109375" style="1" customWidth="1"/>
    <col min="2048" max="2048" width="9.85546875" style="1" customWidth="1"/>
    <col min="2049" max="2049" width="1.7109375" style="1" customWidth="1"/>
    <col min="2050" max="2050" width="20.5703125" style="1" customWidth="1"/>
    <col min="2051" max="2051" width="1.85546875" style="1" customWidth="1"/>
    <col min="2052" max="2052" width="18.28515625" style="1" customWidth="1"/>
    <col min="2053" max="2054" width="9.140625" style="1"/>
    <col min="2055" max="2055" width="9.7109375" style="1" customWidth="1"/>
    <col min="2056" max="2302" width="9.140625" style="1"/>
    <col min="2303" max="2303" width="29.7109375" style="1" customWidth="1"/>
    <col min="2304" max="2304" width="9.85546875" style="1" customWidth="1"/>
    <col min="2305" max="2305" width="1.7109375" style="1" customWidth="1"/>
    <col min="2306" max="2306" width="20.5703125" style="1" customWidth="1"/>
    <col min="2307" max="2307" width="1.85546875" style="1" customWidth="1"/>
    <col min="2308" max="2308" width="18.28515625" style="1" customWidth="1"/>
    <col min="2309" max="2310" width="9.140625" style="1"/>
    <col min="2311" max="2311" width="9.7109375" style="1" customWidth="1"/>
    <col min="2312" max="2558" width="9.140625" style="1"/>
    <col min="2559" max="2559" width="29.7109375" style="1" customWidth="1"/>
    <col min="2560" max="2560" width="9.85546875" style="1" customWidth="1"/>
    <col min="2561" max="2561" width="1.7109375" style="1" customWidth="1"/>
    <col min="2562" max="2562" width="20.5703125" style="1" customWidth="1"/>
    <col min="2563" max="2563" width="1.85546875" style="1" customWidth="1"/>
    <col min="2564" max="2564" width="18.28515625" style="1" customWidth="1"/>
    <col min="2565" max="2566" width="9.140625" style="1"/>
    <col min="2567" max="2567" width="9.7109375" style="1" customWidth="1"/>
    <col min="2568" max="2814" width="9.140625" style="1"/>
    <col min="2815" max="2815" width="29.7109375" style="1" customWidth="1"/>
    <col min="2816" max="2816" width="9.85546875" style="1" customWidth="1"/>
    <col min="2817" max="2817" width="1.7109375" style="1" customWidth="1"/>
    <col min="2818" max="2818" width="20.5703125" style="1" customWidth="1"/>
    <col min="2819" max="2819" width="1.85546875" style="1" customWidth="1"/>
    <col min="2820" max="2820" width="18.28515625" style="1" customWidth="1"/>
    <col min="2821" max="2822" width="9.140625" style="1"/>
    <col min="2823" max="2823" width="9.7109375" style="1" customWidth="1"/>
    <col min="2824" max="3070" width="9.140625" style="1"/>
    <col min="3071" max="3071" width="29.7109375" style="1" customWidth="1"/>
    <col min="3072" max="3072" width="9.85546875" style="1" customWidth="1"/>
    <col min="3073" max="3073" width="1.7109375" style="1" customWidth="1"/>
    <col min="3074" max="3074" width="20.5703125" style="1" customWidth="1"/>
    <col min="3075" max="3075" width="1.85546875" style="1" customWidth="1"/>
    <col min="3076" max="3076" width="18.28515625" style="1" customWidth="1"/>
    <col min="3077" max="3078" width="9.140625" style="1"/>
    <col min="3079" max="3079" width="9.7109375" style="1" customWidth="1"/>
    <col min="3080" max="3326" width="9.140625" style="1"/>
    <col min="3327" max="3327" width="29.7109375" style="1" customWidth="1"/>
    <col min="3328" max="3328" width="9.85546875" style="1" customWidth="1"/>
    <col min="3329" max="3329" width="1.7109375" style="1" customWidth="1"/>
    <col min="3330" max="3330" width="20.5703125" style="1" customWidth="1"/>
    <col min="3331" max="3331" width="1.85546875" style="1" customWidth="1"/>
    <col min="3332" max="3332" width="18.28515625" style="1" customWidth="1"/>
    <col min="3333" max="3334" width="9.140625" style="1"/>
    <col min="3335" max="3335" width="9.7109375" style="1" customWidth="1"/>
    <col min="3336" max="3582" width="9.140625" style="1"/>
    <col min="3583" max="3583" width="29.7109375" style="1" customWidth="1"/>
    <col min="3584" max="3584" width="9.85546875" style="1" customWidth="1"/>
    <col min="3585" max="3585" width="1.7109375" style="1" customWidth="1"/>
    <col min="3586" max="3586" width="20.5703125" style="1" customWidth="1"/>
    <col min="3587" max="3587" width="1.85546875" style="1" customWidth="1"/>
    <col min="3588" max="3588" width="18.28515625" style="1" customWidth="1"/>
    <col min="3589" max="3590" width="9.140625" style="1"/>
    <col min="3591" max="3591" width="9.7109375" style="1" customWidth="1"/>
    <col min="3592" max="3838" width="9.140625" style="1"/>
    <col min="3839" max="3839" width="29.7109375" style="1" customWidth="1"/>
    <col min="3840" max="3840" width="9.85546875" style="1" customWidth="1"/>
    <col min="3841" max="3841" width="1.7109375" style="1" customWidth="1"/>
    <col min="3842" max="3842" width="20.5703125" style="1" customWidth="1"/>
    <col min="3843" max="3843" width="1.85546875" style="1" customWidth="1"/>
    <col min="3844" max="3844" width="18.28515625" style="1" customWidth="1"/>
    <col min="3845" max="3846" width="9.140625" style="1"/>
    <col min="3847" max="3847" width="9.7109375" style="1" customWidth="1"/>
    <col min="3848" max="4094" width="9.140625" style="1"/>
    <col min="4095" max="4095" width="29.7109375" style="1" customWidth="1"/>
    <col min="4096" max="4096" width="9.85546875" style="1" customWidth="1"/>
    <col min="4097" max="4097" width="1.7109375" style="1" customWidth="1"/>
    <col min="4098" max="4098" width="20.5703125" style="1" customWidth="1"/>
    <col min="4099" max="4099" width="1.85546875" style="1" customWidth="1"/>
    <col min="4100" max="4100" width="18.28515625" style="1" customWidth="1"/>
    <col min="4101" max="4102" width="9.140625" style="1"/>
    <col min="4103" max="4103" width="9.7109375" style="1" customWidth="1"/>
    <col min="4104" max="4350" width="9.140625" style="1"/>
    <col min="4351" max="4351" width="29.7109375" style="1" customWidth="1"/>
    <col min="4352" max="4352" width="9.85546875" style="1" customWidth="1"/>
    <col min="4353" max="4353" width="1.7109375" style="1" customWidth="1"/>
    <col min="4354" max="4354" width="20.5703125" style="1" customWidth="1"/>
    <col min="4355" max="4355" width="1.85546875" style="1" customWidth="1"/>
    <col min="4356" max="4356" width="18.28515625" style="1" customWidth="1"/>
    <col min="4357" max="4358" width="9.140625" style="1"/>
    <col min="4359" max="4359" width="9.7109375" style="1" customWidth="1"/>
    <col min="4360" max="4606" width="9.140625" style="1"/>
    <col min="4607" max="4607" width="29.7109375" style="1" customWidth="1"/>
    <col min="4608" max="4608" width="9.85546875" style="1" customWidth="1"/>
    <col min="4609" max="4609" width="1.7109375" style="1" customWidth="1"/>
    <col min="4610" max="4610" width="20.5703125" style="1" customWidth="1"/>
    <col min="4611" max="4611" width="1.85546875" style="1" customWidth="1"/>
    <col min="4612" max="4612" width="18.28515625" style="1" customWidth="1"/>
    <col min="4613" max="4614" width="9.140625" style="1"/>
    <col min="4615" max="4615" width="9.7109375" style="1" customWidth="1"/>
    <col min="4616" max="4862" width="9.140625" style="1"/>
    <col min="4863" max="4863" width="29.7109375" style="1" customWidth="1"/>
    <col min="4864" max="4864" width="9.85546875" style="1" customWidth="1"/>
    <col min="4865" max="4865" width="1.7109375" style="1" customWidth="1"/>
    <col min="4866" max="4866" width="20.5703125" style="1" customWidth="1"/>
    <col min="4867" max="4867" width="1.85546875" style="1" customWidth="1"/>
    <col min="4868" max="4868" width="18.28515625" style="1" customWidth="1"/>
    <col min="4869" max="4870" width="9.140625" style="1"/>
    <col min="4871" max="4871" width="9.7109375" style="1" customWidth="1"/>
    <col min="4872" max="5118" width="9.140625" style="1"/>
    <col min="5119" max="5119" width="29.7109375" style="1" customWidth="1"/>
    <col min="5120" max="5120" width="9.85546875" style="1" customWidth="1"/>
    <col min="5121" max="5121" width="1.7109375" style="1" customWidth="1"/>
    <col min="5122" max="5122" width="20.5703125" style="1" customWidth="1"/>
    <col min="5123" max="5123" width="1.85546875" style="1" customWidth="1"/>
    <col min="5124" max="5124" width="18.28515625" style="1" customWidth="1"/>
    <col min="5125" max="5126" width="9.140625" style="1"/>
    <col min="5127" max="5127" width="9.7109375" style="1" customWidth="1"/>
    <col min="5128" max="5374" width="9.140625" style="1"/>
    <col min="5375" max="5375" width="29.7109375" style="1" customWidth="1"/>
    <col min="5376" max="5376" width="9.85546875" style="1" customWidth="1"/>
    <col min="5377" max="5377" width="1.7109375" style="1" customWidth="1"/>
    <col min="5378" max="5378" width="20.5703125" style="1" customWidth="1"/>
    <col min="5379" max="5379" width="1.85546875" style="1" customWidth="1"/>
    <col min="5380" max="5380" width="18.28515625" style="1" customWidth="1"/>
    <col min="5381" max="5382" width="9.140625" style="1"/>
    <col min="5383" max="5383" width="9.7109375" style="1" customWidth="1"/>
    <col min="5384" max="5630" width="9.140625" style="1"/>
    <col min="5631" max="5631" width="29.7109375" style="1" customWidth="1"/>
    <col min="5632" max="5632" width="9.85546875" style="1" customWidth="1"/>
    <col min="5633" max="5633" width="1.7109375" style="1" customWidth="1"/>
    <col min="5634" max="5634" width="20.5703125" style="1" customWidth="1"/>
    <col min="5635" max="5635" width="1.85546875" style="1" customWidth="1"/>
    <col min="5636" max="5636" width="18.28515625" style="1" customWidth="1"/>
    <col min="5637" max="5638" width="9.140625" style="1"/>
    <col min="5639" max="5639" width="9.7109375" style="1" customWidth="1"/>
    <col min="5640" max="5886" width="9.140625" style="1"/>
    <col min="5887" max="5887" width="29.7109375" style="1" customWidth="1"/>
    <col min="5888" max="5888" width="9.85546875" style="1" customWidth="1"/>
    <col min="5889" max="5889" width="1.7109375" style="1" customWidth="1"/>
    <col min="5890" max="5890" width="20.5703125" style="1" customWidth="1"/>
    <col min="5891" max="5891" width="1.85546875" style="1" customWidth="1"/>
    <col min="5892" max="5892" width="18.28515625" style="1" customWidth="1"/>
    <col min="5893" max="5894" width="9.140625" style="1"/>
    <col min="5895" max="5895" width="9.7109375" style="1" customWidth="1"/>
    <col min="5896" max="6142" width="9.140625" style="1"/>
    <col min="6143" max="6143" width="29.7109375" style="1" customWidth="1"/>
    <col min="6144" max="6144" width="9.85546875" style="1" customWidth="1"/>
    <col min="6145" max="6145" width="1.7109375" style="1" customWidth="1"/>
    <col min="6146" max="6146" width="20.5703125" style="1" customWidth="1"/>
    <col min="6147" max="6147" width="1.85546875" style="1" customWidth="1"/>
    <col min="6148" max="6148" width="18.28515625" style="1" customWidth="1"/>
    <col min="6149" max="6150" width="9.140625" style="1"/>
    <col min="6151" max="6151" width="9.7109375" style="1" customWidth="1"/>
    <col min="6152" max="6398" width="9.140625" style="1"/>
    <col min="6399" max="6399" width="29.7109375" style="1" customWidth="1"/>
    <col min="6400" max="6400" width="9.85546875" style="1" customWidth="1"/>
    <col min="6401" max="6401" width="1.7109375" style="1" customWidth="1"/>
    <col min="6402" max="6402" width="20.5703125" style="1" customWidth="1"/>
    <col min="6403" max="6403" width="1.85546875" style="1" customWidth="1"/>
    <col min="6404" max="6404" width="18.28515625" style="1" customWidth="1"/>
    <col min="6405" max="6406" width="9.140625" style="1"/>
    <col min="6407" max="6407" width="9.7109375" style="1" customWidth="1"/>
    <col min="6408" max="6654" width="9.140625" style="1"/>
    <col min="6655" max="6655" width="29.7109375" style="1" customWidth="1"/>
    <col min="6656" max="6656" width="9.85546875" style="1" customWidth="1"/>
    <col min="6657" max="6657" width="1.7109375" style="1" customWidth="1"/>
    <col min="6658" max="6658" width="20.5703125" style="1" customWidth="1"/>
    <col min="6659" max="6659" width="1.85546875" style="1" customWidth="1"/>
    <col min="6660" max="6660" width="18.28515625" style="1" customWidth="1"/>
    <col min="6661" max="6662" width="9.140625" style="1"/>
    <col min="6663" max="6663" width="9.7109375" style="1" customWidth="1"/>
    <col min="6664" max="6910" width="9.140625" style="1"/>
    <col min="6911" max="6911" width="29.7109375" style="1" customWidth="1"/>
    <col min="6912" max="6912" width="9.85546875" style="1" customWidth="1"/>
    <col min="6913" max="6913" width="1.7109375" style="1" customWidth="1"/>
    <col min="6914" max="6914" width="20.5703125" style="1" customWidth="1"/>
    <col min="6915" max="6915" width="1.85546875" style="1" customWidth="1"/>
    <col min="6916" max="6916" width="18.28515625" style="1" customWidth="1"/>
    <col min="6917" max="6918" width="9.140625" style="1"/>
    <col min="6919" max="6919" width="9.7109375" style="1" customWidth="1"/>
    <col min="6920" max="7166" width="9.140625" style="1"/>
    <col min="7167" max="7167" width="29.7109375" style="1" customWidth="1"/>
    <col min="7168" max="7168" width="9.85546875" style="1" customWidth="1"/>
    <col min="7169" max="7169" width="1.7109375" style="1" customWidth="1"/>
    <col min="7170" max="7170" width="20.5703125" style="1" customWidth="1"/>
    <col min="7171" max="7171" width="1.85546875" style="1" customWidth="1"/>
    <col min="7172" max="7172" width="18.28515625" style="1" customWidth="1"/>
    <col min="7173" max="7174" width="9.140625" style="1"/>
    <col min="7175" max="7175" width="9.7109375" style="1" customWidth="1"/>
    <col min="7176" max="7422" width="9.140625" style="1"/>
    <col min="7423" max="7423" width="29.7109375" style="1" customWidth="1"/>
    <col min="7424" max="7424" width="9.85546875" style="1" customWidth="1"/>
    <col min="7425" max="7425" width="1.7109375" style="1" customWidth="1"/>
    <col min="7426" max="7426" width="20.5703125" style="1" customWidth="1"/>
    <col min="7427" max="7427" width="1.85546875" style="1" customWidth="1"/>
    <col min="7428" max="7428" width="18.28515625" style="1" customWidth="1"/>
    <col min="7429" max="7430" width="9.140625" style="1"/>
    <col min="7431" max="7431" width="9.7109375" style="1" customWidth="1"/>
    <col min="7432" max="7678" width="9.140625" style="1"/>
    <col min="7679" max="7679" width="29.7109375" style="1" customWidth="1"/>
    <col min="7680" max="7680" width="9.85546875" style="1" customWidth="1"/>
    <col min="7681" max="7681" width="1.7109375" style="1" customWidth="1"/>
    <col min="7682" max="7682" width="20.5703125" style="1" customWidth="1"/>
    <col min="7683" max="7683" width="1.85546875" style="1" customWidth="1"/>
    <col min="7684" max="7684" width="18.28515625" style="1" customWidth="1"/>
    <col min="7685" max="7686" width="9.140625" style="1"/>
    <col min="7687" max="7687" width="9.7109375" style="1" customWidth="1"/>
    <col min="7688" max="7934" width="9.140625" style="1"/>
    <col min="7935" max="7935" width="29.7109375" style="1" customWidth="1"/>
    <col min="7936" max="7936" width="9.85546875" style="1" customWidth="1"/>
    <col min="7937" max="7937" width="1.7109375" style="1" customWidth="1"/>
    <col min="7938" max="7938" width="20.5703125" style="1" customWidth="1"/>
    <col min="7939" max="7939" width="1.85546875" style="1" customWidth="1"/>
    <col min="7940" max="7940" width="18.28515625" style="1" customWidth="1"/>
    <col min="7941" max="7942" width="9.140625" style="1"/>
    <col min="7943" max="7943" width="9.7109375" style="1" customWidth="1"/>
    <col min="7944" max="8190" width="9.140625" style="1"/>
    <col min="8191" max="8191" width="29.7109375" style="1" customWidth="1"/>
    <col min="8192" max="8192" width="9.85546875" style="1" customWidth="1"/>
    <col min="8193" max="8193" width="1.7109375" style="1" customWidth="1"/>
    <col min="8194" max="8194" width="20.5703125" style="1" customWidth="1"/>
    <col min="8195" max="8195" width="1.85546875" style="1" customWidth="1"/>
    <col min="8196" max="8196" width="18.28515625" style="1" customWidth="1"/>
    <col min="8197" max="8198" width="9.140625" style="1"/>
    <col min="8199" max="8199" width="9.7109375" style="1" customWidth="1"/>
    <col min="8200" max="8446" width="9.140625" style="1"/>
    <col min="8447" max="8447" width="29.7109375" style="1" customWidth="1"/>
    <col min="8448" max="8448" width="9.85546875" style="1" customWidth="1"/>
    <col min="8449" max="8449" width="1.7109375" style="1" customWidth="1"/>
    <col min="8450" max="8450" width="20.5703125" style="1" customWidth="1"/>
    <col min="8451" max="8451" width="1.85546875" style="1" customWidth="1"/>
    <col min="8452" max="8452" width="18.28515625" style="1" customWidth="1"/>
    <col min="8453" max="8454" width="9.140625" style="1"/>
    <col min="8455" max="8455" width="9.7109375" style="1" customWidth="1"/>
    <col min="8456" max="8702" width="9.140625" style="1"/>
    <col min="8703" max="8703" width="29.7109375" style="1" customWidth="1"/>
    <col min="8704" max="8704" width="9.85546875" style="1" customWidth="1"/>
    <col min="8705" max="8705" width="1.7109375" style="1" customWidth="1"/>
    <col min="8706" max="8706" width="20.5703125" style="1" customWidth="1"/>
    <col min="8707" max="8707" width="1.85546875" style="1" customWidth="1"/>
    <col min="8708" max="8708" width="18.28515625" style="1" customWidth="1"/>
    <col min="8709" max="8710" width="9.140625" style="1"/>
    <col min="8711" max="8711" width="9.7109375" style="1" customWidth="1"/>
    <col min="8712" max="8958" width="9.140625" style="1"/>
    <col min="8959" max="8959" width="29.7109375" style="1" customWidth="1"/>
    <col min="8960" max="8960" width="9.85546875" style="1" customWidth="1"/>
    <col min="8961" max="8961" width="1.7109375" style="1" customWidth="1"/>
    <col min="8962" max="8962" width="20.5703125" style="1" customWidth="1"/>
    <col min="8963" max="8963" width="1.85546875" style="1" customWidth="1"/>
    <col min="8964" max="8964" width="18.28515625" style="1" customWidth="1"/>
    <col min="8965" max="8966" width="9.140625" style="1"/>
    <col min="8967" max="8967" width="9.7109375" style="1" customWidth="1"/>
    <col min="8968" max="9214" width="9.140625" style="1"/>
    <col min="9215" max="9215" width="29.7109375" style="1" customWidth="1"/>
    <col min="9216" max="9216" width="9.85546875" style="1" customWidth="1"/>
    <col min="9217" max="9217" width="1.7109375" style="1" customWidth="1"/>
    <col min="9218" max="9218" width="20.5703125" style="1" customWidth="1"/>
    <col min="9219" max="9219" width="1.85546875" style="1" customWidth="1"/>
    <col min="9220" max="9220" width="18.28515625" style="1" customWidth="1"/>
    <col min="9221" max="9222" width="9.140625" style="1"/>
    <col min="9223" max="9223" width="9.7109375" style="1" customWidth="1"/>
    <col min="9224" max="9470" width="9.140625" style="1"/>
    <col min="9471" max="9471" width="29.7109375" style="1" customWidth="1"/>
    <col min="9472" max="9472" width="9.85546875" style="1" customWidth="1"/>
    <col min="9473" max="9473" width="1.7109375" style="1" customWidth="1"/>
    <col min="9474" max="9474" width="20.5703125" style="1" customWidth="1"/>
    <col min="9475" max="9475" width="1.85546875" style="1" customWidth="1"/>
    <col min="9476" max="9476" width="18.28515625" style="1" customWidth="1"/>
    <col min="9477" max="9478" width="9.140625" style="1"/>
    <col min="9479" max="9479" width="9.7109375" style="1" customWidth="1"/>
    <col min="9480" max="9726" width="9.140625" style="1"/>
    <col min="9727" max="9727" width="29.7109375" style="1" customWidth="1"/>
    <col min="9728" max="9728" width="9.85546875" style="1" customWidth="1"/>
    <col min="9729" max="9729" width="1.7109375" style="1" customWidth="1"/>
    <col min="9730" max="9730" width="20.5703125" style="1" customWidth="1"/>
    <col min="9731" max="9731" width="1.85546875" style="1" customWidth="1"/>
    <col min="9732" max="9732" width="18.28515625" style="1" customWidth="1"/>
    <col min="9733" max="9734" width="9.140625" style="1"/>
    <col min="9735" max="9735" width="9.7109375" style="1" customWidth="1"/>
    <col min="9736" max="9982" width="9.140625" style="1"/>
    <col min="9983" max="9983" width="29.7109375" style="1" customWidth="1"/>
    <col min="9984" max="9984" width="9.85546875" style="1" customWidth="1"/>
    <col min="9985" max="9985" width="1.7109375" style="1" customWidth="1"/>
    <col min="9986" max="9986" width="20.5703125" style="1" customWidth="1"/>
    <col min="9987" max="9987" width="1.85546875" style="1" customWidth="1"/>
    <col min="9988" max="9988" width="18.28515625" style="1" customWidth="1"/>
    <col min="9989" max="9990" width="9.140625" style="1"/>
    <col min="9991" max="9991" width="9.7109375" style="1" customWidth="1"/>
    <col min="9992" max="10238" width="9.140625" style="1"/>
    <col min="10239" max="10239" width="29.7109375" style="1" customWidth="1"/>
    <col min="10240" max="10240" width="9.85546875" style="1" customWidth="1"/>
    <col min="10241" max="10241" width="1.7109375" style="1" customWidth="1"/>
    <col min="10242" max="10242" width="20.5703125" style="1" customWidth="1"/>
    <col min="10243" max="10243" width="1.85546875" style="1" customWidth="1"/>
    <col min="10244" max="10244" width="18.28515625" style="1" customWidth="1"/>
    <col min="10245" max="10246" width="9.140625" style="1"/>
    <col min="10247" max="10247" width="9.7109375" style="1" customWidth="1"/>
    <col min="10248" max="10494" width="9.140625" style="1"/>
    <col min="10495" max="10495" width="29.7109375" style="1" customWidth="1"/>
    <col min="10496" max="10496" width="9.85546875" style="1" customWidth="1"/>
    <col min="10497" max="10497" width="1.7109375" style="1" customWidth="1"/>
    <col min="10498" max="10498" width="20.5703125" style="1" customWidth="1"/>
    <col min="10499" max="10499" width="1.85546875" style="1" customWidth="1"/>
    <col min="10500" max="10500" width="18.28515625" style="1" customWidth="1"/>
    <col min="10501" max="10502" width="9.140625" style="1"/>
    <col min="10503" max="10503" width="9.7109375" style="1" customWidth="1"/>
    <col min="10504" max="10750" width="9.140625" style="1"/>
    <col min="10751" max="10751" width="29.7109375" style="1" customWidth="1"/>
    <col min="10752" max="10752" width="9.85546875" style="1" customWidth="1"/>
    <col min="10753" max="10753" width="1.7109375" style="1" customWidth="1"/>
    <col min="10754" max="10754" width="20.5703125" style="1" customWidth="1"/>
    <col min="10755" max="10755" width="1.85546875" style="1" customWidth="1"/>
    <col min="10756" max="10756" width="18.28515625" style="1" customWidth="1"/>
    <col min="10757" max="10758" width="9.140625" style="1"/>
    <col min="10759" max="10759" width="9.7109375" style="1" customWidth="1"/>
    <col min="10760" max="11006" width="9.140625" style="1"/>
    <col min="11007" max="11007" width="29.7109375" style="1" customWidth="1"/>
    <col min="11008" max="11008" width="9.85546875" style="1" customWidth="1"/>
    <col min="11009" max="11009" width="1.7109375" style="1" customWidth="1"/>
    <col min="11010" max="11010" width="20.5703125" style="1" customWidth="1"/>
    <col min="11011" max="11011" width="1.85546875" style="1" customWidth="1"/>
    <col min="11012" max="11012" width="18.28515625" style="1" customWidth="1"/>
    <col min="11013" max="11014" width="9.140625" style="1"/>
    <col min="11015" max="11015" width="9.7109375" style="1" customWidth="1"/>
    <col min="11016" max="11262" width="9.140625" style="1"/>
    <col min="11263" max="11263" width="29.7109375" style="1" customWidth="1"/>
    <col min="11264" max="11264" width="9.85546875" style="1" customWidth="1"/>
    <col min="11265" max="11265" width="1.7109375" style="1" customWidth="1"/>
    <col min="11266" max="11266" width="20.5703125" style="1" customWidth="1"/>
    <col min="11267" max="11267" width="1.85546875" style="1" customWidth="1"/>
    <col min="11268" max="11268" width="18.28515625" style="1" customWidth="1"/>
    <col min="11269" max="11270" width="9.140625" style="1"/>
    <col min="11271" max="11271" width="9.7109375" style="1" customWidth="1"/>
    <col min="11272" max="11518" width="9.140625" style="1"/>
    <col min="11519" max="11519" width="29.7109375" style="1" customWidth="1"/>
    <col min="11520" max="11520" width="9.85546875" style="1" customWidth="1"/>
    <col min="11521" max="11521" width="1.7109375" style="1" customWidth="1"/>
    <col min="11522" max="11522" width="20.5703125" style="1" customWidth="1"/>
    <col min="11523" max="11523" width="1.85546875" style="1" customWidth="1"/>
    <col min="11524" max="11524" width="18.28515625" style="1" customWidth="1"/>
    <col min="11525" max="11526" width="9.140625" style="1"/>
    <col min="11527" max="11527" width="9.7109375" style="1" customWidth="1"/>
    <col min="11528" max="11774" width="9.140625" style="1"/>
    <col min="11775" max="11775" width="29.7109375" style="1" customWidth="1"/>
    <col min="11776" max="11776" width="9.85546875" style="1" customWidth="1"/>
    <col min="11777" max="11777" width="1.7109375" style="1" customWidth="1"/>
    <col min="11778" max="11778" width="20.5703125" style="1" customWidth="1"/>
    <col min="11779" max="11779" width="1.85546875" style="1" customWidth="1"/>
    <col min="11780" max="11780" width="18.28515625" style="1" customWidth="1"/>
    <col min="11781" max="11782" width="9.140625" style="1"/>
    <col min="11783" max="11783" width="9.7109375" style="1" customWidth="1"/>
    <col min="11784" max="12030" width="9.140625" style="1"/>
    <col min="12031" max="12031" width="29.7109375" style="1" customWidth="1"/>
    <col min="12032" max="12032" width="9.85546875" style="1" customWidth="1"/>
    <col min="12033" max="12033" width="1.7109375" style="1" customWidth="1"/>
    <col min="12034" max="12034" width="20.5703125" style="1" customWidth="1"/>
    <col min="12035" max="12035" width="1.85546875" style="1" customWidth="1"/>
    <col min="12036" max="12036" width="18.28515625" style="1" customWidth="1"/>
    <col min="12037" max="12038" width="9.140625" style="1"/>
    <col min="12039" max="12039" width="9.7109375" style="1" customWidth="1"/>
    <col min="12040" max="12286" width="9.140625" style="1"/>
    <col min="12287" max="12287" width="29.7109375" style="1" customWidth="1"/>
    <col min="12288" max="12288" width="9.85546875" style="1" customWidth="1"/>
    <col min="12289" max="12289" width="1.7109375" style="1" customWidth="1"/>
    <col min="12290" max="12290" width="20.5703125" style="1" customWidth="1"/>
    <col min="12291" max="12291" width="1.85546875" style="1" customWidth="1"/>
    <col min="12292" max="12292" width="18.28515625" style="1" customWidth="1"/>
    <col min="12293" max="12294" width="9.140625" style="1"/>
    <col min="12295" max="12295" width="9.7109375" style="1" customWidth="1"/>
    <col min="12296" max="12542" width="9.140625" style="1"/>
    <col min="12543" max="12543" width="29.7109375" style="1" customWidth="1"/>
    <col min="12544" max="12544" width="9.85546875" style="1" customWidth="1"/>
    <col min="12545" max="12545" width="1.7109375" style="1" customWidth="1"/>
    <col min="12546" max="12546" width="20.5703125" style="1" customWidth="1"/>
    <col min="12547" max="12547" width="1.85546875" style="1" customWidth="1"/>
    <col min="12548" max="12548" width="18.28515625" style="1" customWidth="1"/>
    <col min="12549" max="12550" width="9.140625" style="1"/>
    <col min="12551" max="12551" width="9.7109375" style="1" customWidth="1"/>
    <col min="12552" max="12798" width="9.140625" style="1"/>
    <col min="12799" max="12799" width="29.7109375" style="1" customWidth="1"/>
    <col min="12800" max="12800" width="9.85546875" style="1" customWidth="1"/>
    <col min="12801" max="12801" width="1.7109375" style="1" customWidth="1"/>
    <col min="12802" max="12802" width="20.5703125" style="1" customWidth="1"/>
    <col min="12803" max="12803" width="1.85546875" style="1" customWidth="1"/>
    <col min="12804" max="12804" width="18.28515625" style="1" customWidth="1"/>
    <col min="12805" max="12806" width="9.140625" style="1"/>
    <col min="12807" max="12807" width="9.7109375" style="1" customWidth="1"/>
    <col min="12808" max="13054" width="9.140625" style="1"/>
    <col min="13055" max="13055" width="29.7109375" style="1" customWidth="1"/>
    <col min="13056" max="13056" width="9.85546875" style="1" customWidth="1"/>
    <col min="13057" max="13057" width="1.7109375" style="1" customWidth="1"/>
    <col min="13058" max="13058" width="20.5703125" style="1" customWidth="1"/>
    <col min="13059" max="13059" width="1.85546875" style="1" customWidth="1"/>
    <col min="13060" max="13060" width="18.28515625" style="1" customWidth="1"/>
    <col min="13061" max="13062" width="9.140625" style="1"/>
    <col min="13063" max="13063" width="9.7109375" style="1" customWidth="1"/>
    <col min="13064" max="13310" width="9.140625" style="1"/>
    <col min="13311" max="13311" width="29.7109375" style="1" customWidth="1"/>
    <col min="13312" max="13312" width="9.85546875" style="1" customWidth="1"/>
    <col min="13313" max="13313" width="1.7109375" style="1" customWidth="1"/>
    <col min="13314" max="13314" width="20.5703125" style="1" customWidth="1"/>
    <col min="13315" max="13315" width="1.85546875" style="1" customWidth="1"/>
    <col min="13316" max="13316" width="18.28515625" style="1" customWidth="1"/>
    <col min="13317" max="13318" width="9.140625" style="1"/>
    <col min="13319" max="13319" width="9.7109375" style="1" customWidth="1"/>
    <col min="13320" max="13566" width="9.140625" style="1"/>
    <col min="13567" max="13567" width="29.7109375" style="1" customWidth="1"/>
    <col min="13568" max="13568" width="9.85546875" style="1" customWidth="1"/>
    <col min="13569" max="13569" width="1.7109375" style="1" customWidth="1"/>
    <col min="13570" max="13570" width="20.5703125" style="1" customWidth="1"/>
    <col min="13571" max="13571" width="1.85546875" style="1" customWidth="1"/>
    <col min="13572" max="13572" width="18.28515625" style="1" customWidth="1"/>
    <col min="13573" max="13574" width="9.140625" style="1"/>
    <col min="13575" max="13575" width="9.7109375" style="1" customWidth="1"/>
    <col min="13576" max="13822" width="9.140625" style="1"/>
    <col min="13823" max="13823" width="29.7109375" style="1" customWidth="1"/>
    <col min="13824" max="13824" width="9.85546875" style="1" customWidth="1"/>
    <col min="13825" max="13825" width="1.7109375" style="1" customWidth="1"/>
    <col min="13826" max="13826" width="20.5703125" style="1" customWidth="1"/>
    <col min="13827" max="13827" width="1.85546875" style="1" customWidth="1"/>
    <col min="13828" max="13828" width="18.28515625" style="1" customWidth="1"/>
    <col min="13829" max="13830" width="9.140625" style="1"/>
    <col min="13831" max="13831" width="9.7109375" style="1" customWidth="1"/>
    <col min="13832" max="14078" width="9.140625" style="1"/>
    <col min="14079" max="14079" width="29.7109375" style="1" customWidth="1"/>
    <col min="14080" max="14080" width="9.85546875" style="1" customWidth="1"/>
    <col min="14081" max="14081" width="1.7109375" style="1" customWidth="1"/>
    <col min="14082" max="14082" width="20.5703125" style="1" customWidth="1"/>
    <col min="14083" max="14083" width="1.85546875" style="1" customWidth="1"/>
    <col min="14084" max="14084" width="18.28515625" style="1" customWidth="1"/>
    <col min="14085" max="14086" width="9.140625" style="1"/>
    <col min="14087" max="14087" width="9.7109375" style="1" customWidth="1"/>
    <col min="14088" max="14334" width="9.140625" style="1"/>
    <col min="14335" max="14335" width="29.7109375" style="1" customWidth="1"/>
    <col min="14336" max="14336" width="9.85546875" style="1" customWidth="1"/>
    <col min="14337" max="14337" width="1.7109375" style="1" customWidth="1"/>
    <col min="14338" max="14338" width="20.5703125" style="1" customWidth="1"/>
    <col min="14339" max="14339" width="1.85546875" style="1" customWidth="1"/>
    <col min="14340" max="14340" width="18.28515625" style="1" customWidth="1"/>
    <col min="14341" max="14342" width="9.140625" style="1"/>
    <col min="14343" max="14343" width="9.7109375" style="1" customWidth="1"/>
    <col min="14344" max="14590" width="9.140625" style="1"/>
    <col min="14591" max="14591" width="29.7109375" style="1" customWidth="1"/>
    <col min="14592" max="14592" width="9.85546875" style="1" customWidth="1"/>
    <col min="14593" max="14593" width="1.7109375" style="1" customWidth="1"/>
    <col min="14594" max="14594" width="20.5703125" style="1" customWidth="1"/>
    <col min="14595" max="14595" width="1.85546875" style="1" customWidth="1"/>
    <col min="14596" max="14596" width="18.28515625" style="1" customWidth="1"/>
    <col min="14597" max="14598" width="9.140625" style="1"/>
    <col min="14599" max="14599" width="9.7109375" style="1" customWidth="1"/>
    <col min="14600" max="14846" width="9.140625" style="1"/>
    <col min="14847" max="14847" width="29.7109375" style="1" customWidth="1"/>
    <col min="14848" max="14848" width="9.85546875" style="1" customWidth="1"/>
    <col min="14849" max="14849" width="1.7109375" style="1" customWidth="1"/>
    <col min="14850" max="14850" width="20.5703125" style="1" customWidth="1"/>
    <col min="14851" max="14851" width="1.85546875" style="1" customWidth="1"/>
    <col min="14852" max="14852" width="18.28515625" style="1" customWidth="1"/>
    <col min="14853" max="14854" width="9.140625" style="1"/>
    <col min="14855" max="14855" width="9.7109375" style="1" customWidth="1"/>
    <col min="14856" max="15102" width="9.140625" style="1"/>
    <col min="15103" max="15103" width="29.7109375" style="1" customWidth="1"/>
    <col min="15104" max="15104" width="9.85546875" style="1" customWidth="1"/>
    <col min="15105" max="15105" width="1.7109375" style="1" customWidth="1"/>
    <col min="15106" max="15106" width="20.5703125" style="1" customWidth="1"/>
    <col min="15107" max="15107" width="1.85546875" style="1" customWidth="1"/>
    <col min="15108" max="15108" width="18.28515625" style="1" customWidth="1"/>
    <col min="15109" max="15110" width="9.140625" style="1"/>
    <col min="15111" max="15111" width="9.7109375" style="1" customWidth="1"/>
    <col min="15112" max="15358" width="9.140625" style="1"/>
    <col min="15359" max="15359" width="29.7109375" style="1" customWidth="1"/>
    <col min="15360" max="15360" width="9.85546875" style="1" customWidth="1"/>
    <col min="15361" max="15361" width="1.7109375" style="1" customWidth="1"/>
    <col min="15362" max="15362" width="20.5703125" style="1" customWidth="1"/>
    <col min="15363" max="15363" width="1.85546875" style="1" customWidth="1"/>
    <col min="15364" max="15364" width="18.28515625" style="1" customWidth="1"/>
    <col min="15365" max="15366" width="9.140625" style="1"/>
    <col min="15367" max="15367" width="9.7109375" style="1" customWidth="1"/>
    <col min="15368" max="15614" width="9.140625" style="1"/>
    <col min="15615" max="15615" width="29.7109375" style="1" customWidth="1"/>
    <col min="15616" max="15616" width="9.85546875" style="1" customWidth="1"/>
    <col min="15617" max="15617" width="1.7109375" style="1" customWidth="1"/>
    <col min="15618" max="15618" width="20.5703125" style="1" customWidth="1"/>
    <col min="15619" max="15619" width="1.85546875" style="1" customWidth="1"/>
    <col min="15620" max="15620" width="18.28515625" style="1" customWidth="1"/>
    <col min="15621" max="15622" width="9.140625" style="1"/>
    <col min="15623" max="15623" width="9.7109375" style="1" customWidth="1"/>
    <col min="15624" max="15870" width="9.140625" style="1"/>
    <col min="15871" max="15871" width="29.7109375" style="1" customWidth="1"/>
    <col min="15872" max="15872" width="9.85546875" style="1" customWidth="1"/>
    <col min="15873" max="15873" width="1.7109375" style="1" customWidth="1"/>
    <col min="15874" max="15874" width="20.5703125" style="1" customWidth="1"/>
    <col min="15875" max="15875" width="1.85546875" style="1" customWidth="1"/>
    <col min="15876" max="15876" width="18.28515625" style="1" customWidth="1"/>
    <col min="15877" max="15878" width="9.140625" style="1"/>
    <col min="15879" max="15879" width="9.7109375" style="1" customWidth="1"/>
    <col min="15880" max="16126" width="9.140625" style="1"/>
    <col min="16127" max="16127" width="29.7109375" style="1" customWidth="1"/>
    <col min="16128" max="16128" width="9.85546875" style="1" customWidth="1"/>
    <col min="16129" max="16129" width="1.7109375" style="1" customWidth="1"/>
    <col min="16130" max="16130" width="20.5703125" style="1" customWidth="1"/>
    <col min="16131" max="16131" width="1.85546875" style="1" customWidth="1"/>
    <col min="16132" max="16132" width="18.28515625" style="1" customWidth="1"/>
    <col min="16133" max="16134" width="9.140625" style="1"/>
    <col min="16135" max="16135" width="9.7109375" style="1" customWidth="1"/>
    <col min="16136" max="16384" width="9.140625" style="1"/>
  </cols>
  <sheetData>
    <row r="1" spans="2:19" x14ac:dyDescent="0.25">
      <c r="L1" s="91"/>
    </row>
    <row r="2" spans="2:19" ht="73.5" customHeight="1" x14ac:dyDescent="0.25">
      <c r="B2" s="120" t="s">
        <v>59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2:19" ht="15" customHeight="1" x14ac:dyDescent="0.25">
      <c r="C3" s="115"/>
      <c r="D3" s="115"/>
      <c r="E3" s="115"/>
      <c r="F3" s="115"/>
      <c r="G3" s="115"/>
      <c r="H3" s="115"/>
    </row>
    <row r="4" spans="2:19" ht="15" customHeight="1" x14ac:dyDescent="0.25">
      <c r="B4" s="179" t="s">
        <v>85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1"/>
      <c r="Q4" s="181"/>
      <c r="R4" s="181"/>
      <c r="S4" s="182" t="s">
        <v>10</v>
      </c>
    </row>
    <row r="5" spans="2:19" ht="24" x14ac:dyDescent="0.25">
      <c r="B5" s="183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8"/>
      <c r="P5" s="155" t="s">
        <v>9</v>
      </c>
      <c r="Q5" s="156" t="s">
        <v>86</v>
      </c>
      <c r="R5" s="156" t="s">
        <v>87</v>
      </c>
      <c r="S5" s="184"/>
    </row>
    <row r="6" spans="2:19" x14ac:dyDescent="0.25">
      <c r="B6" s="185" t="s">
        <v>88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4"/>
      <c r="P6" s="164" t="s">
        <v>89</v>
      </c>
      <c r="Q6" s="164" t="s">
        <v>90</v>
      </c>
      <c r="R6" s="164" t="s">
        <v>47</v>
      </c>
      <c r="S6" s="164" t="s">
        <v>28</v>
      </c>
    </row>
    <row r="7" spans="2:19" ht="15" customHeight="1" x14ac:dyDescent="0.25">
      <c r="B7" s="186" t="s">
        <v>91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65">
        <v>10000000</v>
      </c>
      <c r="Q7" s="166">
        <v>-3239617.06</v>
      </c>
      <c r="R7" s="165">
        <v>6760382.9400000004</v>
      </c>
      <c r="S7" s="165">
        <v>6760382.9400000004</v>
      </c>
    </row>
    <row r="8" spans="2:19" ht="20.25" customHeight="1" x14ac:dyDescent="0.25">
      <c r="B8" s="187" t="s">
        <v>92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3"/>
      <c r="P8" s="167" t="s">
        <v>6</v>
      </c>
      <c r="Q8" s="168">
        <v>-38347161.299999997</v>
      </c>
      <c r="R8" s="169">
        <v>-38347161.299999997</v>
      </c>
      <c r="S8" s="169">
        <v>-38347161.299999997</v>
      </c>
    </row>
    <row r="9" spans="2:19" ht="19.5" customHeight="1" x14ac:dyDescent="0.25">
      <c r="B9" s="188" t="s">
        <v>95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61"/>
      <c r="P9" s="170" t="s">
        <v>6</v>
      </c>
      <c r="Q9" s="169">
        <v>-38347161.299999997</v>
      </c>
      <c r="R9" s="169">
        <v>-38347161.299999997</v>
      </c>
      <c r="S9" s="169">
        <v>-38347161.299999997</v>
      </c>
    </row>
    <row r="10" spans="2:19" ht="26.25" customHeight="1" x14ac:dyDescent="0.25">
      <c r="B10" s="189" t="s">
        <v>97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2"/>
      <c r="P10" s="165">
        <v>10000000</v>
      </c>
      <c r="Q10" s="171">
        <v>-41586778.359999999</v>
      </c>
      <c r="R10" s="172">
        <v>-31586778.359999999</v>
      </c>
      <c r="S10" s="172">
        <v>-31586778.359999999</v>
      </c>
    </row>
    <row r="11" spans="2:19" ht="18" customHeight="1" x14ac:dyDescent="0.25">
      <c r="B11" s="190" t="s">
        <v>93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2"/>
      <c r="P11" s="173">
        <v>100000</v>
      </c>
      <c r="Q11" s="173">
        <v>97638</v>
      </c>
      <c r="R11" s="173">
        <v>197638</v>
      </c>
      <c r="S11" s="173">
        <v>197638</v>
      </c>
    </row>
    <row r="12" spans="2:19" ht="15" customHeight="1" x14ac:dyDescent="0.25">
      <c r="B12" s="191" t="s">
        <v>94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2"/>
      <c r="P12" s="174" t="s">
        <v>6</v>
      </c>
      <c r="Q12" s="175">
        <v>512207</v>
      </c>
      <c r="R12" s="175">
        <v>512207</v>
      </c>
      <c r="S12" s="175">
        <v>512207</v>
      </c>
    </row>
    <row r="13" spans="2:19" ht="17.25" customHeight="1" x14ac:dyDescent="0.25">
      <c r="B13" s="192" t="s">
        <v>95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3"/>
      <c r="P13" s="176" t="s">
        <v>6</v>
      </c>
      <c r="Q13" s="177">
        <v>512207</v>
      </c>
      <c r="R13" s="177">
        <v>512207</v>
      </c>
      <c r="S13" s="177">
        <v>512207</v>
      </c>
    </row>
    <row r="14" spans="2:19" ht="24" customHeight="1" x14ac:dyDescent="0.25">
      <c r="B14" s="193" t="s">
        <v>96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5"/>
      <c r="P14" s="175">
        <v>100000</v>
      </c>
      <c r="Q14" s="175">
        <v>609845</v>
      </c>
      <c r="R14" s="175">
        <v>709845</v>
      </c>
      <c r="S14" s="175">
        <v>709845</v>
      </c>
    </row>
    <row r="18" spans="3:18" ht="15.75" thickBot="1" x14ac:dyDescent="0.3">
      <c r="C18" s="8"/>
      <c r="Q18" s="8"/>
      <c r="R18" s="38"/>
    </row>
    <row r="19" spans="3:18" ht="29.25" customHeight="1" x14ac:dyDescent="0.25">
      <c r="C19" s="9" t="s">
        <v>33</v>
      </c>
      <c r="Q19" s="92" t="s">
        <v>32</v>
      </c>
      <c r="R19" s="39"/>
    </row>
    <row r="20" spans="3:18" ht="15" customHeight="1" x14ac:dyDescent="0.25">
      <c r="C20" s="9" t="s">
        <v>11</v>
      </c>
      <c r="Q20" s="129" t="s">
        <v>12</v>
      </c>
      <c r="R20" s="129"/>
    </row>
    <row r="21" spans="3:18" ht="15" customHeight="1" x14ac:dyDescent="0.25"/>
  </sheetData>
  <mergeCells count="14">
    <mergeCell ref="B12:O12"/>
    <mergeCell ref="B11:O11"/>
    <mergeCell ref="B13:O13"/>
    <mergeCell ref="B14:O14"/>
    <mergeCell ref="Q20:R20"/>
    <mergeCell ref="B8:O8"/>
    <mergeCell ref="B9:O9"/>
    <mergeCell ref="P4:R4"/>
    <mergeCell ref="S4:S5"/>
    <mergeCell ref="B6:O6"/>
    <mergeCell ref="B4:O5"/>
    <mergeCell ref="B7:O7"/>
    <mergeCell ref="B10:O10"/>
    <mergeCell ref="B2:S2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Форма3</vt:lpstr>
      <vt:lpstr>Форма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Ажар Мусумбаева</dc:creator>
  <cp:lastModifiedBy>Ажар Мусумбаева</cp:lastModifiedBy>
  <cp:lastPrinted>2025-05-12T07:41:40Z</cp:lastPrinted>
  <dcterms:created xsi:type="dcterms:W3CDTF">2015-06-05T18:19:34Z</dcterms:created>
  <dcterms:modified xsi:type="dcterms:W3CDTF">2025-05-12T10:31:05Z</dcterms:modified>
</cp:coreProperties>
</file>