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rmangaliyeva\Desktop\"/>
    </mc:Choice>
  </mc:AlternateContent>
  <xr:revisionPtr revIDLastSave="0" documentId="13_ncr:1_{7750E57F-00DD-4A6D-AA41-3E64F6F1514C}" xr6:coauthVersionLast="46" xr6:coauthVersionMax="46" xr10:uidLastSave="{00000000-0000-0000-0000-000000000000}"/>
  <bookViews>
    <workbookView xWindow="-108" yWindow="-108" windowWidth="23256" windowHeight="12576" tabRatio="832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1" l="1"/>
  <c r="E8" i="11"/>
  <c r="F8" i="11" s="1"/>
  <c r="F6" i="11"/>
  <c r="F10" i="11" s="1"/>
  <c r="F14" i="11" s="1"/>
  <c r="E39" i="8"/>
  <c r="D39" i="8"/>
  <c r="E31" i="13"/>
  <c r="E10" i="11" l="1"/>
  <c r="E14" i="11" s="1"/>
  <c r="E9" i="12"/>
  <c r="E14" i="12" s="1"/>
  <c r="E21" i="12" s="1"/>
  <c r="E24" i="12" s="1"/>
  <c r="E27" i="12" s="1"/>
  <c r="D9" i="12"/>
  <c r="D14" i="12" s="1"/>
  <c r="D21" i="12" s="1"/>
  <c r="D24" i="12" s="1"/>
  <c r="D27" i="12" s="1"/>
  <c r="E40" i="13"/>
  <c r="D40" i="13"/>
  <c r="E36" i="13"/>
  <c r="D36" i="13"/>
  <c r="D31" i="13"/>
  <c r="E25" i="13"/>
  <c r="D25" i="13"/>
  <c r="E16" i="13"/>
  <c r="D16" i="13"/>
  <c r="D41" i="13" l="1"/>
  <c r="E41" i="13"/>
  <c r="E42" i="13" s="1"/>
  <c r="D42" i="13"/>
  <c r="E26" i="13"/>
  <c r="D26" i="13"/>
</calcChain>
</file>

<file path=xl/sharedStrings.xml><?xml version="1.0" encoding="utf-8"?>
<sst xmlns="http://schemas.openxmlformats.org/spreadsheetml/2006/main" count="148" uniqueCount="112">
  <si>
    <t>Активы по разведке и оценке</t>
  </si>
  <si>
    <t>В тысячах  тенге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</si>
  <si>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</si>
  <si>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</si>
  <si>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</si>
  <si>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</si>
  <si>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</si>
  <si>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</si>
  <si>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</si>
  <si>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</si>
  <si>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</si>
  <si>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Авансы выданные</t>
  </si>
  <si>
    <t>ДЕНЕЖНЫЕ ПОТОКИ ОТ ИНВЕСТИЦИОННОЙ ДЕЯТЕЛЬНОСТИ:</t>
  </si>
  <si>
    <t>Приобретение основных средств</t>
  </si>
  <si>
    <t>Авансы, выданные за долгосрочные активы</t>
  </si>
  <si>
    <t>Приобретение нематериальных активов</t>
  </si>
  <si>
    <t>ДЕНЕЖНЫЕ ПОТОКИ ОТ ФИНАНСОВОЙ ДЕЯТЕЛЬНОСТИ:</t>
  </si>
  <si>
    <t>В тыс.тенге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</si>
  <si>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</si>
  <si>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</si>
  <si>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</si>
  <si>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</si>
  <si>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</si>
  <si>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</si>
  <si>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</si>
  <si>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</si>
  <si>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</si>
  <si>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</si>
  <si>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Чистая прибыль за год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</si>
  <si>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</si>
  <si>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</si>
  <si>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</si>
  <si>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</si>
  <si>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</si>
  <si>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Итого капитал</t>
  </si>
  <si>
    <t>Прибыль за год</t>
  </si>
  <si>
    <t>AltynEx Company АО</t>
  </si>
  <si>
    <t>Активы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</si>
  <si>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</si>
  <si>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</si>
  <si>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</si>
  <si>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</si>
  <si>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Денежные средства </t>
  </si>
  <si>
    <t xml:space="preserve">Торговая и прочая дебиторская задолженность </t>
  </si>
  <si>
    <t>Авансы выданные и прочие активы</t>
  </si>
  <si>
    <t xml:space="preserve">                               -  </t>
  </si>
  <si>
    <t>Итого краткосрочные активы</t>
  </si>
  <si>
    <t>ИТОГО АКТИВЫ</t>
  </si>
  <si>
    <t xml:space="preserve"> КАПИТАЛ И ОБЯЗАТЕЛЬСТВА 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</si>
  <si>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</si>
  <si>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</si>
  <si>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</si>
  <si>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</si>
  <si>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кракосрочные обязательства</t>
  </si>
  <si>
    <t>ИТОГО  ОБЯЗАТЕЛЬСТВА</t>
  </si>
  <si>
    <t>ИТОГО КАПИТАЛ И ОБЯЗАТЕЛЬСТВА</t>
  </si>
  <si>
    <t>КОНСОЛИДИРОВАННЫЙ ОТЧЕТ О ДВИЖЕНИИ ДЕНЕЖНЫХ СРЕДСТВ</t>
  </si>
  <si>
    <t xml:space="preserve">Консолидированный отчет о прибылях и убытках и прочем совокупном доходе </t>
  </si>
  <si>
    <t>Денежные средства, ограниченные в использовании</t>
  </si>
  <si>
    <t xml:space="preserve">Займы выданные </t>
  </si>
  <si>
    <t>Прибыль на акцию:</t>
  </si>
  <si>
    <t>Базовая  и разводненная прибыль на акцию, в тенге</t>
  </si>
  <si>
    <t>Авансы выданные и прочие долгосрочные активы</t>
  </si>
  <si>
    <t>Краткосрочные банковские вклады</t>
  </si>
  <si>
    <t>Размещение на банковском депозите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</si>
  <si>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</si>
  <si>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</si>
  <si>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</si>
  <si>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</si>
  <si>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Абдуллаев Д.Р.</t>
  </si>
  <si>
    <t>Сейткулова М.А.</t>
  </si>
  <si>
    <t>31 декабря 2020 года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</si>
  <si>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</si>
  <si>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</si>
  <si>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</si>
  <si>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</si>
  <si>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</si>
  <si>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</si>
  <si>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</si>
  <si>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Погашение займов третьими сторонами</t>
  </si>
  <si>
    <t>Получение займов от третьих сторон</t>
  </si>
  <si>
    <t>Денежные средства на начало года</t>
  </si>
  <si>
    <t>Резерв по обесценению денежных средств</t>
  </si>
  <si>
    <t>Денежные средства на конец года</t>
  </si>
  <si>
    <t>Денежные средства, использованные в финансовой деятельности</t>
  </si>
  <si>
    <t>Эффект изменения обменного курса на денежные средства</t>
  </si>
  <si>
    <t>Дисконт по займам, выданным акционерам</t>
  </si>
  <si>
    <t>Консолидированный отчет о финансовом положении по состоянию на 31 марта 2021 года</t>
  </si>
  <si>
    <t>31 марта 2021 года</t>
  </si>
  <si>
    <t xml:space="preserve">31 декабря 2020 года </t>
  </si>
  <si>
    <t>Предоплата по корпоративному подоходному налогу</t>
  </si>
  <si>
    <t>Резерв под ликвидацию активов и восстановление участка</t>
  </si>
  <si>
    <t>за период, закончившийся 31 марта 2021 года</t>
  </si>
  <si>
    <t>Доход от реализации продукции</t>
  </si>
  <si>
    <t>Прочие операционные доходы (расходы)</t>
  </si>
  <si>
    <t>Восстановление (убытки) от обесценения финансовых активов</t>
  </si>
  <si>
    <t>Восстановление от обесценения нефинансовых активов</t>
  </si>
  <si>
    <t>Доходы/ (расходы) по курсовой разнице, нетто</t>
  </si>
  <si>
    <t>1 кв 2021 год</t>
  </si>
  <si>
    <t>1 кв 2020 год</t>
  </si>
  <si>
    <t xml:space="preserve">ЗА ПЕРИОД, ЗАКОНЧИВШИЙСЯ 31 МАРТА  2021 ГОДА </t>
  </si>
  <si>
    <t>–</t>
  </si>
  <si>
    <t>Денежные средства, полученные от операционной деятельности</t>
  </si>
  <si>
    <t>Размещение на банковском депозите (ликвидационный фонд)</t>
  </si>
  <si>
    <t>Денежные средства, использованные в инвестиционной деятельности</t>
  </si>
  <si>
    <t>Выплата процентов по займам</t>
  </si>
  <si>
    <t>Погашение займов от третьих сторон</t>
  </si>
  <si>
    <t>Чистое изменение денежных средств за год</t>
  </si>
  <si>
    <t>Консолидированный отчет об изменениях в капитале за период, закончившийся 31 марта 2021 года</t>
  </si>
  <si>
    <t>31 декабря 2019 год</t>
  </si>
  <si>
    <t>Прибыль за период</t>
  </si>
  <si>
    <t>Итого совокупный доход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</si>
</sst>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24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CC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1">
    <xf numFmtId="0" fontId="0" fillId="0" borderId="0"/>
    <xf numFmtId="0" fontId="4" fillId="0" borderId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8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</cellStyleXfs>
  <cellXfs count="80">
    <xf numFmtId="0" fontId="0" fillId="0" borderId="0" xfId="0"/>
    <xf numFmtId="0" fontId="5" fillId="0" borderId="0" xfId="1" applyFont="1" applyFill="1"/>
    <xf numFmtId="0" fontId="5" fillId="0" borderId="0" xfId="0" applyFont="1" applyFill="1"/>
    <xf numFmtId="166" fontId="5" fillId="0" borderId="0" xfId="1" applyNumberFormat="1" applyFont="1" applyFill="1"/>
    <xf numFmtId="166" fontId="5" fillId="0" borderId="0" xfId="0" applyNumberFormat="1" applyFont="1" applyFill="1"/>
    <xf numFmtId="0" fontId="10" fillId="0" borderId="0" xfId="0" applyFont="1" applyFill="1"/>
    <xf numFmtId="0" fontId="0" fillId="0" borderId="0" xfId="0" applyFill="1"/>
    <xf numFmtId="3" fontId="5" fillId="0" borderId="0" xfId="1" applyNumberFormat="1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11" fillId="0" borderId="0" xfId="0" applyFont="1" applyFill="1"/>
    <xf numFmtId="3" fontId="0" fillId="0" borderId="0" xfId="0" applyNumberFormat="1" applyFill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3" fontId="9" fillId="0" borderId="2" xfId="0" applyNumberFormat="1" applyFont="1" applyFill="1" applyBorder="1"/>
    <xf numFmtId="4" fontId="0" fillId="0" borderId="0" xfId="0" applyNumberFormat="1" applyFill="1"/>
    <xf numFmtId="0" fontId="12" fillId="0" borderId="0" xfId="0" applyFont="1" applyFill="1"/>
    <xf numFmtId="0" fontId="10" fillId="0" borderId="0" xfId="0" applyFont="1" applyFill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166" fontId="10" fillId="0" borderId="0" xfId="0" applyNumberFormat="1" applyFont="1" applyFill="1"/>
    <xf numFmtId="0" fontId="5" fillId="0" borderId="2" xfId="0" applyFont="1" applyFill="1" applyBorder="1"/>
    <xf numFmtId="166" fontId="10" fillId="0" borderId="2" xfId="0" applyNumberFormat="1" applyFont="1" applyFill="1" applyBorder="1"/>
    <xf numFmtId="0" fontId="10" fillId="0" borderId="2" xfId="0" applyFont="1" applyFill="1" applyBorder="1"/>
    <xf numFmtId="0" fontId="5" fillId="0" borderId="2" xfId="0" applyFont="1" applyFill="1" applyBorder="1" applyAlignment="1">
      <alignment wrapText="1"/>
    </xf>
    <xf numFmtId="166" fontId="13" fillId="0" borderId="0" xfId="0" applyNumberFormat="1" applyFont="1" applyFill="1"/>
    <xf numFmtId="0" fontId="17" fillId="0" borderId="0" xfId="0" applyFont="1"/>
    <xf numFmtId="0" fontId="10" fillId="0" borderId="0" xfId="0" applyFont="1" applyFill="1" applyAlignment="1">
      <alignment wrapText="1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/>
    <xf numFmtId="0" fontId="0" fillId="0" borderId="0" xfId="0" applyFill="1" applyAlignment="1">
      <alignment horizont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9" fillId="0" borderId="0" xfId="0" applyFont="1" applyFill="1" applyBorder="1"/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Fill="1" applyBorder="1"/>
    <xf numFmtId="166" fontId="5" fillId="0" borderId="0" xfId="0" applyNumberFormat="1" applyFont="1" applyFill="1" applyBorder="1"/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0" fillId="0" borderId="0" xfId="0" applyFont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0" fontId="20" fillId="0" borderId="4" xfId="0" applyFont="1" applyBorder="1" applyAlignment="1">
      <alignment vertical="center" wrapText="1"/>
    </xf>
    <xf numFmtId="0" fontId="0" fillId="0" borderId="4" xfId="0" applyFill="1" applyBorder="1" applyAlignment="1">
      <alignment horizontal="center"/>
    </xf>
    <xf numFmtId="3" fontId="0" fillId="0" borderId="4" xfId="0" applyNumberFormat="1" applyFill="1" applyBorder="1"/>
    <xf numFmtId="0" fontId="20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 indent="1"/>
    </xf>
    <xf numFmtId="0" fontId="20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19" fillId="0" borderId="0" xfId="0" applyFont="1" applyAlignment="1">
      <alignment wrapText="1"/>
    </xf>
    <xf numFmtId="0" fontId="19" fillId="0" borderId="3" xfId="0" applyFont="1" applyBorder="1" applyAlignment="1">
      <alignment wrapText="1"/>
    </xf>
    <xf numFmtId="0" fontId="21" fillId="0" borderId="6" xfId="0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3" fontId="20" fillId="0" borderId="3" xfId="0" applyNumberFormat="1" applyFont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3" fontId="21" fillId="0" borderId="6" xfId="0" applyNumberFormat="1" applyFont="1" applyBorder="1" applyAlignment="1">
      <alignment horizontal="right" vertical="center" wrapText="1"/>
    </xf>
    <xf numFmtId="3" fontId="10" fillId="0" borderId="0" xfId="0" applyNumberFormat="1" applyFont="1" applyFill="1"/>
  </cellXfs>
  <cellStyles count="21">
    <cellStyle name="Comma 10" xfId="3" xr:uid="{00000000-0005-0000-0000-000000000000}"/>
    <cellStyle name="Comma 10 2" xfId="10" xr:uid="{00000000-0005-0000-0000-000001000000}"/>
    <cellStyle name="Comma 10 3" xfId="15" xr:uid="{00000000-0005-0000-0000-000002000000}"/>
    <cellStyle name="Comma 10 6" xfId="7" xr:uid="{00000000-0005-0000-0000-000003000000}"/>
    <cellStyle name="Comma 10 6 2" xfId="13" xr:uid="{00000000-0005-0000-0000-000004000000}"/>
    <cellStyle name="Comma 12 3" xfId="2" xr:uid="{00000000-0005-0000-0000-000005000000}"/>
    <cellStyle name="Comma 12 3 2" xfId="9" xr:uid="{00000000-0005-0000-0000-000006000000}"/>
    <cellStyle name="Comma 12 3 3" xfId="14" xr:uid="{00000000-0005-0000-0000-000007000000}"/>
    <cellStyle name="Comma 2 2 2 2" xfId="6" xr:uid="{00000000-0005-0000-0000-000008000000}"/>
    <cellStyle name="Comma 3" xfId="19" xr:uid="{00000000-0005-0000-0000-000009000000}"/>
    <cellStyle name="Comma 3 3 2" xfId="4" xr:uid="{00000000-0005-0000-0000-00000A000000}"/>
    <cellStyle name="Comma 3 3 2 2" xfId="11" xr:uid="{00000000-0005-0000-0000-00000B000000}"/>
    <cellStyle name="Comma 3 3 2 3" xfId="16" xr:uid="{00000000-0005-0000-0000-00000C000000}"/>
    <cellStyle name="Normal 2 10 3" xfId="5" xr:uid="{00000000-0005-0000-0000-00000D000000}"/>
    <cellStyle name="Normal 2 10 3 2" xfId="12" xr:uid="{00000000-0005-0000-0000-00000E000000}"/>
    <cellStyle name="Normal 2 10 3 3" xfId="17" xr:uid="{00000000-0005-0000-0000-00000F000000}"/>
    <cellStyle name="Normal 3" xfId="20" xr:uid="{00000000-0005-0000-0000-000010000000}"/>
    <cellStyle name="Percent 18 2" xfId="8" xr:uid="{00000000-0005-0000-0000-000011000000}"/>
    <cellStyle name="Обычный" xfId="0" builtinId="0"/>
    <cellStyle name="Финансовый" xfId="1" builtinId="3"/>
    <cellStyle name="Финансовый 2 4" xfId="18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47"/>
  <sheetViews>
    <sheetView tabSelected="1" topLeftCell="A22" workbookViewId="0">
      <selection activeCell="A43" sqref="A43:XFD43"/>
    </sheetView>
  </sheetViews>
  <sheetFormatPr defaultColWidth="9.140625" defaultRowHeight="10.199999999999999" x14ac:dyDescent="0.2"/>
  <cols>
    <col min="1" max="1" width="9.140625" style="6"/>
    <col min="2" max="2" width="56.7109375" style="6" customWidth="1"/>
    <col min="3" max="3" width="9.42578125" style="9" customWidth="1"/>
    <col min="4" max="4" width="17.7109375" style="6" customWidth="1"/>
    <col min="5" max="5" width="15.7109375" style="6" customWidth="1"/>
    <col min="6" max="6" width="10.140625" style="6" bestFit="1" customWidth="1"/>
    <col min="7" max="7" width="9.85546875" style="6" bestFit="1" customWidth="1"/>
    <col min="8" max="16384" width="9.140625" style="6"/>
  </cols>
  <sheetData>
    <row r="1" spans="1:5" ht="14.4" x14ac:dyDescent="0.3">
      <c r="A1" s="8"/>
    </row>
    <row r="2" spans="1:5" ht="15.6" x14ac:dyDescent="0.3">
      <c r="B2" s="10" t="s">
        <v>36</v>
      </c>
    </row>
    <row r="3" spans="1:5" s="27" customFormat="1" x14ac:dyDescent="0.2">
      <c r="C3" s="28"/>
    </row>
    <row r="4" spans="1:5" ht="27.75" customHeight="1" x14ac:dyDescent="0.3">
      <c r="B4" s="43" t="s">
        <v>87</v>
      </c>
      <c r="C4" s="43"/>
      <c r="D4" s="43"/>
      <c r="E4" s="43"/>
    </row>
    <row r="7" spans="1:5" ht="22.5" customHeight="1" x14ac:dyDescent="0.2">
      <c r="B7" s="35" t="s">
        <v>17</v>
      </c>
      <c r="C7" s="36" t="s">
        <v>18</v>
      </c>
      <c r="D7" s="37" t="s">
        <v>88</v>
      </c>
      <c r="E7" s="37" t="s">
        <v>89</v>
      </c>
    </row>
    <row r="8" spans="1:5" ht="15.6" x14ac:dyDescent="0.3">
      <c r="B8" s="10" t="s">
        <v>37</v>
      </c>
    </row>
    <row r="9" spans="1:5" ht="14.4" x14ac:dyDescent="0.3">
      <c r="B9" s="8" t="s">
        <v>38</v>
      </c>
    </row>
    <row r="10" spans="1:5" x14ac:dyDescent="0.2">
      <c r="B10" s="6" t="s">
        <v>0</v>
      </c>
      <c r="C10" s="9">
        <v>5</v>
      </c>
      <c r="D10" s="11">
        <v>2347468</v>
      </c>
      <c r="E10" s="11">
        <v>2338752</v>
      </c>
    </row>
    <row r="11" spans="1:5" x14ac:dyDescent="0.2">
      <c r="B11" s="6" t="s">
        <v>31</v>
      </c>
      <c r="C11" s="9">
        <v>6</v>
      </c>
      <c r="D11" s="11">
        <v>6347239</v>
      </c>
      <c r="E11" s="11">
        <v>6546527</v>
      </c>
    </row>
    <row r="12" spans="1:5" x14ac:dyDescent="0.2">
      <c r="B12" s="6" t="s">
        <v>39</v>
      </c>
      <c r="C12" s="9">
        <v>7</v>
      </c>
      <c r="D12" s="11">
        <v>390847</v>
      </c>
      <c r="E12" s="11">
        <v>403256</v>
      </c>
    </row>
    <row r="13" spans="1:5" ht="14.25" customHeight="1" x14ac:dyDescent="0.2">
      <c r="B13" s="29" t="s">
        <v>62</v>
      </c>
      <c r="C13" s="9">
        <v>12</v>
      </c>
      <c r="D13" s="11">
        <v>129138</v>
      </c>
      <c r="E13" s="11">
        <v>108923</v>
      </c>
    </row>
    <row r="14" spans="1:5" ht="22.8" customHeight="1" x14ac:dyDescent="0.2">
      <c r="B14" s="29" t="s">
        <v>72</v>
      </c>
      <c r="C14" s="9">
        <v>19</v>
      </c>
      <c r="D14" s="11">
        <v>83</v>
      </c>
      <c r="E14" s="11">
        <v>83</v>
      </c>
    </row>
    <row r="15" spans="1:5" x14ac:dyDescent="0.2">
      <c r="B15" s="29" t="s">
        <v>58</v>
      </c>
      <c r="C15" s="9">
        <v>8</v>
      </c>
      <c r="D15" s="11">
        <v>1996548</v>
      </c>
      <c r="E15" s="11">
        <v>1978714</v>
      </c>
    </row>
    <row r="16" spans="1:5" s="8" customFormat="1" ht="14.4" x14ac:dyDescent="0.3">
      <c r="B16" s="12" t="s">
        <v>40</v>
      </c>
      <c r="C16" s="13"/>
      <c r="D16" s="14">
        <f>SUM(D10:D15)</f>
        <v>11211323</v>
      </c>
      <c r="E16" s="14">
        <f>SUM(E10:E15)</f>
        <v>11376255</v>
      </c>
    </row>
    <row r="17" spans="2:7" ht="14.4" x14ac:dyDescent="0.3">
      <c r="B17" s="8" t="s">
        <v>41</v>
      </c>
    </row>
    <row r="18" spans="2:7" x14ac:dyDescent="0.2">
      <c r="B18" s="6" t="s">
        <v>73</v>
      </c>
      <c r="C18" s="9">
        <v>9</v>
      </c>
      <c r="D18" s="11">
        <v>4202206</v>
      </c>
      <c r="E18" s="11">
        <v>4118622</v>
      </c>
    </row>
    <row r="19" spans="2:7" x14ac:dyDescent="0.2">
      <c r="B19" s="6" t="s">
        <v>43</v>
      </c>
      <c r="C19" s="9">
        <v>10</v>
      </c>
      <c r="D19" s="11">
        <v>4235164</v>
      </c>
      <c r="E19" s="11">
        <v>4151966</v>
      </c>
    </row>
    <row r="20" spans="2:7" x14ac:dyDescent="0.2">
      <c r="B20" s="6" t="s">
        <v>59</v>
      </c>
      <c r="C20" s="9">
        <v>11</v>
      </c>
      <c r="D20" s="11">
        <v>5602953</v>
      </c>
      <c r="E20" s="11">
        <v>5488990</v>
      </c>
      <c r="G20" s="11"/>
    </row>
    <row r="21" spans="2:7" x14ac:dyDescent="0.2">
      <c r="B21" s="6" t="s">
        <v>44</v>
      </c>
      <c r="C21" s="9">
        <v>12</v>
      </c>
      <c r="D21" s="11">
        <v>209350</v>
      </c>
      <c r="E21" s="11">
        <v>225227</v>
      </c>
    </row>
    <row r="22" spans="2:7" x14ac:dyDescent="0.2">
      <c r="B22" s="6" t="s">
        <v>90</v>
      </c>
      <c r="C22" s="9">
        <v>19</v>
      </c>
      <c r="D22" s="11">
        <v>612595</v>
      </c>
      <c r="E22" s="11">
        <v>342012</v>
      </c>
    </row>
    <row r="23" spans="2:7" x14ac:dyDescent="0.2">
      <c r="B23" s="6" t="s">
        <v>63</v>
      </c>
      <c r="C23" s="9">
        <v>14</v>
      </c>
      <c r="D23" s="11">
        <v>19149752</v>
      </c>
      <c r="E23" s="11">
        <v>16220734</v>
      </c>
    </row>
    <row r="24" spans="2:7" x14ac:dyDescent="0.2">
      <c r="B24" s="6" t="s">
        <v>42</v>
      </c>
      <c r="C24" s="9">
        <v>13</v>
      </c>
      <c r="D24" s="11">
        <v>3158</v>
      </c>
      <c r="E24" s="11">
        <v>784691</v>
      </c>
    </row>
    <row r="25" spans="2:7" s="8" customFormat="1" ht="14.4" x14ac:dyDescent="0.3">
      <c r="B25" s="12" t="s">
        <v>46</v>
      </c>
      <c r="C25" s="13"/>
      <c r="D25" s="14">
        <f>SUM(D18:D24)</f>
        <v>34015178</v>
      </c>
      <c r="E25" s="14">
        <f>SUM(E18:E24)</f>
        <v>31332242</v>
      </c>
    </row>
    <row r="26" spans="2:7" s="8" customFormat="1" ht="14.4" x14ac:dyDescent="0.3">
      <c r="B26" s="12" t="s">
        <v>47</v>
      </c>
      <c r="C26" s="13"/>
      <c r="D26" s="14">
        <f>D16+D25</f>
        <v>45226501</v>
      </c>
      <c r="E26" s="14">
        <f>E16+E25</f>
        <v>42708497</v>
      </c>
    </row>
    <row r="27" spans="2:7" ht="14.4" x14ac:dyDescent="0.3">
      <c r="B27" s="30" t="s">
        <v>48</v>
      </c>
    </row>
    <row r="28" spans="2:7" ht="15.6" x14ac:dyDescent="0.3">
      <c r="B28" s="10" t="s">
        <v>49</v>
      </c>
    </row>
    <row r="29" spans="2:7" x14ac:dyDescent="0.2">
      <c r="B29" s="6" t="s">
        <v>32</v>
      </c>
      <c r="C29" s="9">
        <v>15</v>
      </c>
      <c r="D29" s="11">
        <v>8515056</v>
      </c>
      <c r="E29" s="11">
        <v>8515056</v>
      </c>
    </row>
    <row r="30" spans="2:7" x14ac:dyDescent="0.2">
      <c r="B30" s="6" t="s">
        <v>33</v>
      </c>
      <c r="D30" s="11">
        <v>34349470</v>
      </c>
      <c r="E30" s="11">
        <v>31198119</v>
      </c>
      <c r="F30" s="11"/>
      <c r="G30" s="11"/>
    </row>
    <row r="31" spans="2:7" s="8" customFormat="1" ht="14.4" x14ac:dyDescent="0.3">
      <c r="B31" s="12" t="s">
        <v>34</v>
      </c>
      <c r="C31" s="13"/>
      <c r="D31" s="14">
        <f>SUM(D29:D30)</f>
        <v>42864526</v>
      </c>
      <c r="E31" s="14">
        <f>SUM(E29:E30)</f>
        <v>39713175</v>
      </c>
    </row>
    <row r="32" spans="2:7" x14ac:dyDescent="0.2">
      <c r="E32" s="6" t="s">
        <v>45</v>
      </c>
    </row>
    <row r="33" spans="2:5" ht="14.4" x14ac:dyDescent="0.3">
      <c r="B33" s="8" t="s">
        <v>50</v>
      </c>
    </row>
    <row r="34" spans="2:5" x14ac:dyDescent="0.2">
      <c r="B34" s="6" t="s">
        <v>91</v>
      </c>
      <c r="C34" s="9">
        <v>16</v>
      </c>
      <c r="D34" s="11">
        <v>584099</v>
      </c>
      <c r="E34" s="11">
        <v>584099</v>
      </c>
    </row>
    <row r="35" spans="2:5" x14ac:dyDescent="0.2">
      <c r="B35" s="29" t="s">
        <v>74</v>
      </c>
      <c r="C35" s="9">
        <v>17</v>
      </c>
      <c r="D35" s="11">
        <v>150107</v>
      </c>
      <c r="E35" s="11">
        <v>150107</v>
      </c>
    </row>
    <row r="36" spans="2:5" s="8" customFormat="1" ht="14.4" x14ac:dyDescent="0.3">
      <c r="B36" s="12" t="s">
        <v>51</v>
      </c>
      <c r="C36" s="13"/>
      <c r="D36" s="14">
        <f>SUM(D34:D35)</f>
        <v>734206</v>
      </c>
      <c r="E36" s="14">
        <f>SUM(E34:E35)</f>
        <v>734206</v>
      </c>
    </row>
    <row r="37" spans="2:5" ht="14.4" x14ac:dyDescent="0.3">
      <c r="B37" s="8" t="s">
        <v>52</v>
      </c>
    </row>
    <row r="38" spans="2:5" x14ac:dyDescent="0.2">
      <c r="B38" s="6" t="s">
        <v>74</v>
      </c>
      <c r="C38" s="9">
        <v>17</v>
      </c>
      <c r="D38" s="11">
        <v>722736</v>
      </c>
      <c r="E38" s="11">
        <v>1075738</v>
      </c>
    </row>
    <row r="39" spans="2:5" x14ac:dyDescent="0.2">
      <c r="B39" s="6" t="s">
        <v>75</v>
      </c>
      <c r="C39" s="9">
        <v>18</v>
      </c>
      <c r="D39" s="11">
        <v>905033</v>
      </c>
      <c r="E39" s="11">
        <v>1185378</v>
      </c>
    </row>
    <row r="40" spans="2:5" s="8" customFormat="1" ht="14.4" x14ac:dyDescent="0.3">
      <c r="B40" s="12" t="s">
        <v>53</v>
      </c>
      <c r="C40" s="13"/>
      <c r="D40" s="14">
        <f>SUM(D38:D39)</f>
        <v>1627769</v>
      </c>
      <c r="E40" s="14">
        <f>SUM(E38:E39)</f>
        <v>2261116</v>
      </c>
    </row>
    <row r="41" spans="2:5" ht="14.4" x14ac:dyDescent="0.3">
      <c r="B41" s="12" t="s">
        <v>54</v>
      </c>
      <c r="C41" s="13"/>
      <c r="D41" s="14">
        <f>D36+D40</f>
        <v>2361975</v>
      </c>
      <c r="E41" s="14">
        <f>E36+E40</f>
        <v>2995322</v>
      </c>
    </row>
    <row r="42" spans="2:5" ht="14.4" x14ac:dyDescent="0.3">
      <c r="B42" s="12" t="s">
        <v>55</v>
      </c>
      <c r="C42" s="13"/>
      <c r="D42" s="14">
        <f>D31+D41</f>
        <v>45226501</v>
      </c>
      <c r="E42" s="14">
        <f>E31+E41</f>
        <v>42708497</v>
      </c>
    </row>
    <row r="45" spans="2:5" ht="14.4" x14ac:dyDescent="0.3">
      <c r="B45" s="38" t="s">
        <v>67</v>
      </c>
      <c r="D45" s="38" t="s">
        <v>69</v>
      </c>
    </row>
    <row r="47" spans="2:5" ht="14.4" x14ac:dyDescent="0.3">
      <c r="B47" s="38" t="s">
        <v>68</v>
      </c>
      <c r="D47" s="38" t="s">
        <v>70</v>
      </c>
    </row>
  </sheetData>
  <mergeCells count="1">
    <mergeCell ref="B4:E4"/>
  </mergeCells>
  <pageMargins left="0.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E37"/>
  <sheetViews>
    <sheetView topLeftCell="A4" workbookViewId="0">
      <selection activeCell="J19" sqref="J19"/>
    </sheetView>
  </sheetViews>
  <sheetFormatPr defaultColWidth="9.140625" defaultRowHeight="10.199999999999999" x14ac:dyDescent="0.2"/>
  <cols>
    <col min="1" max="1" width="9.140625" style="6"/>
    <col min="2" max="2" width="51.140625" style="6" customWidth="1"/>
    <col min="3" max="3" width="13.140625" style="9" customWidth="1"/>
    <col min="4" max="4" width="16.7109375" style="6" customWidth="1"/>
    <col min="5" max="5" width="25.140625" style="6" customWidth="1"/>
    <col min="6" max="16384" width="9.140625" style="6"/>
  </cols>
  <sheetData>
    <row r="2" spans="2:5" ht="15.6" x14ac:dyDescent="0.3">
      <c r="B2" s="44" t="s">
        <v>57</v>
      </c>
      <c r="C2" s="44"/>
      <c r="D2" s="44"/>
      <c r="E2" s="44"/>
    </row>
    <row r="3" spans="2:5" ht="15.6" x14ac:dyDescent="0.3">
      <c r="B3" s="44" t="s">
        <v>92</v>
      </c>
      <c r="C3" s="44"/>
      <c r="D3" s="44"/>
      <c r="E3" s="44"/>
    </row>
    <row r="4" spans="2:5" ht="15.6" x14ac:dyDescent="0.3">
      <c r="B4" s="10"/>
    </row>
    <row r="6" spans="2:5" x14ac:dyDescent="0.2">
      <c r="B6" s="49" t="s">
        <v>17</v>
      </c>
      <c r="C6" s="50" t="s">
        <v>18</v>
      </c>
      <c r="D6" s="39" t="s">
        <v>98</v>
      </c>
      <c r="E6" s="40" t="s">
        <v>99</v>
      </c>
    </row>
    <row r="7" spans="2:5" ht="12" x14ac:dyDescent="0.2">
      <c r="B7" s="51" t="s">
        <v>93</v>
      </c>
      <c r="C7" s="52">
        <v>19</v>
      </c>
      <c r="D7" s="53">
        <v>5961177</v>
      </c>
      <c r="E7" s="53">
        <v>6135463</v>
      </c>
    </row>
    <row r="8" spans="2:5" ht="12" x14ac:dyDescent="0.2">
      <c r="B8" s="54" t="s">
        <v>19</v>
      </c>
      <c r="C8" s="55">
        <v>20</v>
      </c>
      <c r="D8" s="56">
        <v>-1628589</v>
      </c>
      <c r="E8" s="56">
        <v>-1510821</v>
      </c>
    </row>
    <row r="9" spans="2:5" x14ac:dyDescent="0.2">
      <c r="B9" s="31" t="s">
        <v>20</v>
      </c>
      <c r="C9" s="32"/>
      <c r="D9" s="33">
        <f>SUM(D7:D8)</f>
        <v>4332588</v>
      </c>
      <c r="E9" s="33">
        <f>SUM(E7:E8)</f>
        <v>4624642</v>
      </c>
    </row>
    <row r="11" spans="2:5" ht="12" x14ac:dyDescent="0.2">
      <c r="B11" s="51" t="s">
        <v>21</v>
      </c>
      <c r="C11" s="52">
        <v>21</v>
      </c>
      <c r="D11" s="53">
        <v>-587105</v>
      </c>
      <c r="E11" s="53">
        <v>-742779</v>
      </c>
    </row>
    <row r="12" spans="2:5" ht="12" x14ac:dyDescent="0.2">
      <c r="B12" s="51" t="s">
        <v>22</v>
      </c>
      <c r="C12" s="52">
        <v>22</v>
      </c>
      <c r="D12" s="53">
        <v>-310417</v>
      </c>
      <c r="E12" s="53">
        <v>-165422</v>
      </c>
    </row>
    <row r="13" spans="2:5" ht="12" x14ac:dyDescent="0.2">
      <c r="B13" s="54" t="s">
        <v>94</v>
      </c>
      <c r="C13" s="55"/>
      <c r="D13" s="56">
        <v>3511</v>
      </c>
      <c r="E13" s="56">
        <v>-18235</v>
      </c>
    </row>
    <row r="14" spans="2:5" x14ac:dyDescent="0.2">
      <c r="B14" s="31" t="s">
        <v>23</v>
      </c>
      <c r="C14" s="32"/>
      <c r="D14" s="33">
        <f>SUM(D9:D13)</f>
        <v>3438577</v>
      </c>
      <c r="E14" s="33">
        <f>SUM(E9:E13)</f>
        <v>3698206</v>
      </c>
    </row>
    <row r="16" spans="2:5" ht="12" x14ac:dyDescent="0.2">
      <c r="B16" s="48" t="s">
        <v>24</v>
      </c>
      <c r="C16" s="9">
        <v>23</v>
      </c>
      <c r="D16" s="11">
        <v>425707</v>
      </c>
      <c r="E16" s="11">
        <v>234072</v>
      </c>
    </row>
    <row r="17" spans="2:5" ht="12" x14ac:dyDescent="0.2">
      <c r="B17" s="48" t="s">
        <v>25</v>
      </c>
      <c r="C17" s="34">
        <v>24</v>
      </c>
      <c r="D17" s="11">
        <v>-5404</v>
      </c>
      <c r="E17" s="11">
        <v>-1219</v>
      </c>
    </row>
    <row r="18" spans="2:5" ht="24" x14ac:dyDescent="0.2">
      <c r="B18" s="48" t="s">
        <v>95</v>
      </c>
      <c r="D18" s="11">
        <v>-10960</v>
      </c>
      <c r="E18" s="11">
        <v>135308</v>
      </c>
    </row>
    <row r="19" spans="2:5" ht="24" x14ac:dyDescent="0.2">
      <c r="B19" s="51" t="s">
        <v>96</v>
      </c>
      <c r="C19" s="52"/>
      <c r="D19" s="53">
        <v>4316</v>
      </c>
      <c r="E19" s="53">
        <v>0</v>
      </c>
    </row>
    <row r="20" spans="2:5" ht="12" x14ac:dyDescent="0.2">
      <c r="B20" s="54" t="s">
        <v>97</v>
      </c>
      <c r="C20" s="55"/>
      <c r="D20" s="56">
        <v>89309</v>
      </c>
      <c r="E20" s="56">
        <v>522637</v>
      </c>
    </row>
    <row r="21" spans="2:5" x14ac:dyDescent="0.2">
      <c r="B21" s="31" t="s">
        <v>26</v>
      </c>
      <c r="C21" s="32"/>
      <c r="D21" s="33">
        <f>SUM(D14:D20)</f>
        <v>3941545</v>
      </c>
      <c r="E21" s="33">
        <f>SUM(E14:E20)</f>
        <v>4589004</v>
      </c>
    </row>
    <row r="23" spans="2:5" x14ac:dyDescent="0.2">
      <c r="B23" s="6" t="s">
        <v>27</v>
      </c>
      <c r="D23" s="11">
        <v>-790192</v>
      </c>
      <c r="E23" s="11">
        <v>-866794</v>
      </c>
    </row>
    <row r="24" spans="2:5" x14ac:dyDescent="0.2">
      <c r="B24" s="31" t="s">
        <v>28</v>
      </c>
      <c r="C24" s="32"/>
      <c r="D24" s="33">
        <f>D21+D23</f>
        <v>3151353</v>
      </c>
      <c r="E24" s="33">
        <f>E21+E23</f>
        <v>3722210</v>
      </c>
    </row>
    <row r="26" spans="2:5" x14ac:dyDescent="0.2">
      <c r="B26" s="6" t="s">
        <v>29</v>
      </c>
      <c r="E26" s="6">
        <v>0</v>
      </c>
    </row>
    <row r="27" spans="2:5" x14ac:dyDescent="0.2">
      <c r="B27" s="31" t="s">
        <v>30</v>
      </c>
      <c r="C27" s="32"/>
      <c r="D27" s="33">
        <f>D24</f>
        <v>3151353</v>
      </c>
      <c r="E27" s="33">
        <f>E24</f>
        <v>3722210</v>
      </c>
    </row>
    <row r="28" spans="2:5" x14ac:dyDescent="0.2">
      <c r="D28" s="15"/>
    </row>
    <row r="29" spans="2:5" x14ac:dyDescent="0.2">
      <c r="B29" s="6" t="s">
        <v>60</v>
      </c>
      <c r="D29" s="11"/>
      <c r="E29" s="11"/>
    </row>
    <row r="30" spans="2:5" x14ac:dyDescent="0.2">
      <c r="D30" s="11"/>
      <c r="E30" s="11"/>
    </row>
    <row r="31" spans="2:5" x14ac:dyDescent="0.2">
      <c r="B31" s="31" t="s">
        <v>61</v>
      </c>
      <c r="C31" s="32">
        <v>15</v>
      </c>
      <c r="D31" s="33">
        <v>25552</v>
      </c>
      <c r="E31" s="33">
        <v>30180</v>
      </c>
    </row>
    <row r="35" spans="2:5" ht="14.4" x14ac:dyDescent="0.3">
      <c r="B35" s="38" t="s">
        <v>67</v>
      </c>
      <c r="E35" s="38" t="s">
        <v>69</v>
      </c>
    </row>
    <row r="37" spans="2:5" ht="14.4" x14ac:dyDescent="0.3">
      <c r="B37" s="38" t="s">
        <v>68</v>
      </c>
      <c r="E37" s="38" t="s">
        <v>70</v>
      </c>
    </row>
  </sheetData>
  <mergeCells count="2">
    <mergeCell ref="B2:E2"/>
    <mergeCell ref="B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G86"/>
  <sheetViews>
    <sheetView topLeftCell="A22" workbookViewId="0">
      <selection activeCell="I10" sqref="I10"/>
    </sheetView>
  </sheetViews>
  <sheetFormatPr defaultColWidth="9.28515625" defaultRowHeight="10.199999999999999" x14ac:dyDescent="0.2"/>
  <cols>
    <col min="1" max="1" width="9.28515625" style="2"/>
    <col min="2" max="2" width="65.85546875" style="2" customWidth="1"/>
    <col min="3" max="3" width="9.5703125" style="2" customWidth="1"/>
    <col min="4" max="4" width="20" style="1" customWidth="1"/>
    <col min="5" max="5" width="23.28515625" style="1" customWidth="1"/>
    <col min="6" max="16384" width="9.28515625" style="2"/>
  </cols>
  <sheetData>
    <row r="2" spans="2:6" x14ac:dyDescent="0.2">
      <c r="B2" s="45" t="s">
        <v>56</v>
      </c>
      <c r="C2" s="45"/>
      <c r="D2" s="45"/>
      <c r="E2" s="45"/>
    </row>
    <row r="3" spans="2:6" x14ac:dyDescent="0.2">
      <c r="B3" s="45" t="s">
        <v>100</v>
      </c>
      <c r="C3" s="45"/>
      <c r="D3" s="45"/>
      <c r="E3" s="45"/>
    </row>
    <row r="5" spans="2:6" x14ac:dyDescent="0.2">
      <c r="B5" s="5" t="s">
        <v>1</v>
      </c>
      <c r="C5" s="5" t="s">
        <v>18</v>
      </c>
      <c r="D5" s="39" t="s">
        <v>98</v>
      </c>
      <c r="E5" s="39" t="s">
        <v>99</v>
      </c>
    </row>
    <row r="6" spans="2:6" x14ac:dyDescent="0.2">
      <c r="B6" s="26" t="s">
        <v>2</v>
      </c>
      <c r="C6" s="26"/>
      <c r="D6" s="7"/>
      <c r="E6" s="7"/>
    </row>
    <row r="7" spans="2:6" ht="12" x14ac:dyDescent="0.2">
      <c r="B7" s="46" t="s">
        <v>3</v>
      </c>
      <c r="C7" s="57"/>
      <c r="D7" s="71">
        <v>6503571</v>
      </c>
      <c r="E7" s="71">
        <v>5258785</v>
      </c>
    </row>
    <row r="8" spans="2:6" ht="13.2" x14ac:dyDescent="0.25">
      <c r="B8" s="46" t="s">
        <v>4</v>
      </c>
      <c r="C8" s="57"/>
      <c r="D8" s="71">
        <v>293</v>
      </c>
      <c r="E8" s="71" t="s">
        <v>101</v>
      </c>
      <c r="F8" s="25"/>
    </row>
    <row r="9" spans="2:6" ht="12" x14ac:dyDescent="0.2">
      <c r="B9" s="46" t="s">
        <v>76</v>
      </c>
      <c r="C9" s="57"/>
      <c r="D9" s="71">
        <v>185714</v>
      </c>
      <c r="E9" s="71">
        <v>88437</v>
      </c>
    </row>
    <row r="10" spans="2:6" ht="12" x14ac:dyDescent="0.2">
      <c r="B10" s="46" t="s">
        <v>5</v>
      </c>
      <c r="C10" s="57"/>
      <c r="D10" s="71">
        <v>6022</v>
      </c>
      <c r="E10" s="71">
        <v>1341</v>
      </c>
    </row>
    <row r="11" spans="2:6" ht="12" x14ac:dyDescent="0.2">
      <c r="B11" s="46" t="s">
        <v>6</v>
      </c>
      <c r="C11" s="57"/>
      <c r="D11" s="71">
        <v>-1135243</v>
      </c>
      <c r="E11" s="71">
        <v>-521600</v>
      </c>
    </row>
    <row r="12" spans="2:6" ht="12" x14ac:dyDescent="0.2">
      <c r="B12" s="46" t="s">
        <v>77</v>
      </c>
      <c r="C12" s="57"/>
      <c r="D12" s="71">
        <v>-16165</v>
      </c>
      <c r="E12" s="71" t="s">
        <v>101</v>
      </c>
    </row>
    <row r="13" spans="2:6" ht="12" x14ac:dyDescent="0.2">
      <c r="B13" s="46" t="s">
        <v>10</v>
      </c>
      <c r="C13" s="57"/>
      <c r="D13" s="71" t="s">
        <v>101</v>
      </c>
      <c r="E13" s="71">
        <v>-4640</v>
      </c>
    </row>
    <row r="14" spans="2:6" ht="12" x14ac:dyDescent="0.2">
      <c r="B14" s="46" t="s">
        <v>11</v>
      </c>
      <c r="C14" s="57"/>
      <c r="D14" s="71">
        <v>-560173</v>
      </c>
      <c r="E14" s="71">
        <v>-826603</v>
      </c>
    </row>
    <row r="15" spans="2:6" ht="12" x14ac:dyDescent="0.2">
      <c r="B15" s="46" t="s">
        <v>7</v>
      </c>
      <c r="C15" s="57"/>
      <c r="D15" s="71">
        <v>-410386</v>
      </c>
      <c r="E15" s="71">
        <v>-316365</v>
      </c>
    </row>
    <row r="16" spans="2:6" ht="12" x14ac:dyDescent="0.2">
      <c r="B16" s="46" t="s">
        <v>8</v>
      </c>
      <c r="C16" s="57"/>
      <c r="D16" s="71">
        <v>-1348874</v>
      </c>
      <c r="E16" s="71">
        <v>-1233651</v>
      </c>
    </row>
    <row r="17" spans="2:5" ht="12" x14ac:dyDescent="0.2">
      <c r="B17" s="46" t="s">
        <v>65</v>
      </c>
      <c r="C17" s="57"/>
      <c r="D17" s="71">
        <v>-1028003</v>
      </c>
      <c r="E17" s="71">
        <v>-597023</v>
      </c>
    </row>
    <row r="18" spans="2:5" ht="12.6" thickBot="1" x14ac:dyDescent="0.25">
      <c r="B18" s="46" t="s">
        <v>9</v>
      </c>
      <c r="C18" s="57"/>
      <c r="D18" s="71">
        <v>-14145</v>
      </c>
      <c r="E18" s="71">
        <v>-9517</v>
      </c>
    </row>
    <row r="19" spans="2:5" ht="23.4" thickBot="1" x14ac:dyDescent="0.25">
      <c r="B19" s="58" t="s">
        <v>102</v>
      </c>
      <c r="C19" s="59"/>
      <c r="D19" s="72">
        <v>2182611</v>
      </c>
      <c r="E19" s="72">
        <v>1839164</v>
      </c>
    </row>
    <row r="20" spans="2:5" x14ac:dyDescent="0.2">
      <c r="D20" s="7"/>
      <c r="E20" s="7"/>
    </row>
    <row r="21" spans="2:5" ht="22.8" x14ac:dyDescent="0.2">
      <c r="B21" s="60" t="s">
        <v>12</v>
      </c>
      <c r="C21" s="61"/>
      <c r="D21" s="73"/>
      <c r="E21" s="73"/>
    </row>
    <row r="22" spans="2:5" ht="14.4" x14ac:dyDescent="0.2">
      <c r="B22" s="62"/>
      <c r="C22" s="63"/>
      <c r="D22" s="74"/>
      <c r="E22" s="74"/>
    </row>
    <row r="23" spans="2:5" ht="12" x14ac:dyDescent="0.2">
      <c r="B23" s="46" t="s">
        <v>103</v>
      </c>
      <c r="C23" s="57"/>
      <c r="D23" s="71">
        <v>-697</v>
      </c>
      <c r="E23" s="71">
        <v>-23006</v>
      </c>
    </row>
    <row r="24" spans="2:5" s="5" customFormat="1" ht="12" x14ac:dyDescent="0.2">
      <c r="B24" s="46" t="s">
        <v>64</v>
      </c>
      <c r="C24" s="57"/>
      <c r="D24" s="71">
        <v>-12887678</v>
      </c>
      <c r="E24" s="71">
        <v>-10180818</v>
      </c>
    </row>
    <row r="25" spans="2:5" ht="12" x14ac:dyDescent="0.2">
      <c r="B25" s="46" t="s">
        <v>66</v>
      </c>
      <c r="C25" s="57"/>
      <c r="D25" s="71">
        <v>10106675</v>
      </c>
      <c r="E25" s="71">
        <v>9630718</v>
      </c>
    </row>
    <row r="26" spans="2:5" s="5" customFormat="1" ht="12" x14ac:dyDescent="0.2">
      <c r="B26" s="46" t="s">
        <v>13</v>
      </c>
      <c r="C26" s="57"/>
      <c r="D26" s="71">
        <v>-120788</v>
      </c>
      <c r="E26" s="71">
        <v>-257307</v>
      </c>
    </row>
    <row r="27" spans="2:5" ht="12" x14ac:dyDescent="0.2">
      <c r="B27" s="46" t="s">
        <v>14</v>
      </c>
      <c r="C27" s="57"/>
      <c r="D27" s="71">
        <v>-27355</v>
      </c>
      <c r="E27" s="71">
        <v>-549</v>
      </c>
    </row>
    <row r="28" spans="2:5" ht="12" x14ac:dyDescent="0.2">
      <c r="B28" s="46" t="s">
        <v>15</v>
      </c>
      <c r="C28" s="57"/>
      <c r="D28" s="71">
        <v>-400</v>
      </c>
      <c r="E28" s="71" t="s">
        <v>101</v>
      </c>
    </row>
    <row r="29" spans="2:5" ht="12.6" thickBot="1" x14ac:dyDescent="0.25">
      <c r="B29" s="47" t="s">
        <v>78</v>
      </c>
      <c r="C29" s="64"/>
      <c r="D29" s="75">
        <v>-30604</v>
      </c>
      <c r="E29" s="75">
        <v>-740</v>
      </c>
    </row>
    <row r="30" spans="2:5" ht="23.4" thickBot="1" x14ac:dyDescent="0.25">
      <c r="B30" s="65" t="s">
        <v>104</v>
      </c>
      <c r="C30" s="64"/>
      <c r="D30" s="76">
        <v>-2960847</v>
      </c>
      <c r="E30" s="76">
        <v>-831702</v>
      </c>
    </row>
    <row r="31" spans="2:5" x14ac:dyDescent="0.2">
      <c r="B31" s="66"/>
      <c r="C31" s="63"/>
      <c r="D31" s="74"/>
      <c r="E31" s="74"/>
    </row>
    <row r="32" spans="2:5" ht="22.8" x14ac:dyDescent="0.3">
      <c r="B32" s="60" t="s">
        <v>16</v>
      </c>
      <c r="C32" s="67"/>
      <c r="D32" s="73"/>
      <c r="E32" s="73"/>
    </row>
    <row r="33" spans="2:7" ht="14.4" x14ac:dyDescent="0.3">
      <c r="B33" s="62"/>
      <c r="C33" s="67"/>
      <c r="D33" s="74"/>
      <c r="E33" s="74"/>
    </row>
    <row r="34" spans="2:7" ht="12" x14ac:dyDescent="0.2">
      <c r="B34" s="46" t="s">
        <v>105</v>
      </c>
      <c r="C34" s="57"/>
      <c r="D34" s="71" t="s">
        <v>101</v>
      </c>
      <c r="E34" s="71" t="s">
        <v>101</v>
      </c>
    </row>
    <row r="35" spans="2:7" s="5" customFormat="1" ht="12" x14ac:dyDescent="0.2">
      <c r="B35" s="46" t="s">
        <v>80</v>
      </c>
      <c r="C35" s="57"/>
      <c r="D35" s="71" t="s">
        <v>101</v>
      </c>
      <c r="E35" s="71" t="s">
        <v>101</v>
      </c>
    </row>
    <row r="36" spans="2:7" ht="12" x14ac:dyDescent="0.2">
      <c r="B36" s="46" t="s">
        <v>106</v>
      </c>
      <c r="C36" s="57"/>
      <c r="D36" s="71" t="s">
        <v>101</v>
      </c>
      <c r="E36" s="71" t="s">
        <v>101</v>
      </c>
    </row>
    <row r="37" spans="2:7" s="5" customFormat="1" ht="12.6" thickBot="1" x14ac:dyDescent="0.25">
      <c r="B37" s="46" t="s">
        <v>79</v>
      </c>
      <c r="C37" s="57"/>
      <c r="D37" s="71" t="s">
        <v>101</v>
      </c>
      <c r="E37" s="71" t="s">
        <v>101</v>
      </c>
    </row>
    <row r="38" spans="2:7" ht="23.4" thickBot="1" x14ac:dyDescent="0.25">
      <c r="B38" s="58" t="s">
        <v>84</v>
      </c>
      <c r="C38" s="59"/>
      <c r="D38" s="77" t="s">
        <v>101</v>
      </c>
      <c r="E38" s="77" t="s">
        <v>101</v>
      </c>
    </row>
    <row r="39" spans="2:7" ht="15" thickBot="1" x14ac:dyDescent="0.35">
      <c r="B39" s="47" t="s">
        <v>107</v>
      </c>
      <c r="C39" s="68"/>
      <c r="D39" s="76">
        <f>D19+D30</f>
        <v>-778236</v>
      </c>
      <c r="E39" s="76">
        <f>E19+E30</f>
        <v>1007462</v>
      </c>
    </row>
    <row r="40" spans="2:7" ht="15" thickBot="1" x14ac:dyDescent="0.35">
      <c r="B40" s="65" t="s">
        <v>85</v>
      </c>
      <c r="C40" s="68"/>
      <c r="D40" s="76">
        <v>-7237</v>
      </c>
      <c r="E40" s="76">
        <v>-221166</v>
      </c>
    </row>
    <row r="41" spans="2:7" ht="12.6" thickBot="1" x14ac:dyDescent="0.25">
      <c r="B41" s="65" t="s">
        <v>81</v>
      </c>
      <c r="C41" s="64">
        <v>13</v>
      </c>
      <c r="D41" s="76">
        <v>784692</v>
      </c>
      <c r="E41" s="76">
        <v>842214</v>
      </c>
    </row>
    <row r="42" spans="2:7" ht="12.6" thickBot="1" x14ac:dyDescent="0.25">
      <c r="B42" s="65" t="s">
        <v>82</v>
      </c>
      <c r="C42" s="64">
        <v>13</v>
      </c>
      <c r="D42" s="76">
        <v>3939</v>
      </c>
      <c r="E42" s="76">
        <v>-4701</v>
      </c>
    </row>
    <row r="43" spans="2:7" s="5" customFormat="1" ht="12.6" thickBot="1" x14ac:dyDescent="0.25">
      <c r="B43" s="69" t="s">
        <v>83</v>
      </c>
      <c r="C43" s="70">
        <v>13</v>
      </c>
      <c r="D43" s="78">
        <v>3158</v>
      </c>
      <c r="E43" s="78">
        <v>2066141</v>
      </c>
      <c r="F43" s="79"/>
      <c r="G43" s="79"/>
    </row>
    <row r="44" spans="2:7" ht="10.8" thickTop="1" x14ac:dyDescent="0.2"/>
    <row r="46" spans="2:7" ht="14.4" x14ac:dyDescent="0.3">
      <c r="B46" s="38" t="s">
        <v>67</v>
      </c>
      <c r="C46" s="38"/>
      <c r="D46" s="9"/>
      <c r="E46" s="38" t="s">
        <v>69</v>
      </c>
    </row>
    <row r="47" spans="2:7" x14ac:dyDescent="0.2">
      <c r="B47" s="6"/>
      <c r="C47" s="6"/>
      <c r="D47" s="9"/>
      <c r="E47" s="6"/>
    </row>
    <row r="48" spans="2:7" ht="14.4" x14ac:dyDescent="0.3">
      <c r="B48" s="38" t="s">
        <v>68</v>
      </c>
      <c r="C48" s="38"/>
      <c r="D48" s="9"/>
      <c r="E48" s="38" t="s">
        <v>70</v>
      </c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</sheetData>
  <mergeCells count="2"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G20"/>
  <sheetViews>
    <sheetView workbookViewId="0">
      <selection activeCell="H15" sqref="H15"/>
    </sheetView>
  </sheetViews>
  <sheetFormatPr defaultColWidth="9.28515625" defaultRowHeight="10.199999999999999" outlineLevelCol="1" x14ac:dyDescent="0.2"/>
  <cols>
    <col min="1" max="1" width="9.28515625" style="2"/>
    <col min="2" max="2" width="43.140625" style="2" customWidth="1"/>
    <col min="3" max="3" width="9.28515625" style="2"/>
    <col min="4" max="4" width="16.140625" style="2" customWidth="1" outlineLevel="1"/>
    <col min="5" max="5" width="17.140625" style="2" customWidth="1"/>
    <col min="6" max="6" width="19" style="2" customWidth="1"/>
    <col min="7" max="7" width="16.28515625" style="2" customWidth="1"/>
    <col min="8" max="16384" width="9.28515625" style="2"/>
  </cols>
  <sheetData>
    <row r="2" spans="2:7" ht="13.2" x14ac:dyDescent="0.25">
      <c r="B2" s="16" t="s">
        <v>108</v>
      </c>
    </row>
    <row r="3" spans="2:7" ht="13.2" x14ac:dyDescent="0.25">
      <c r="B3" s="16"/>
    </row>
    <row r="4" spans="2:7" ht="13.2" x14ac:dyDescent="0.25">
      <c r="B4" s="16"/>
    </row>
    <row r="5" spans="2:7" ht="20.399999999999999" x14ac:dyDescent="0.2">
      <c r="B5" s="17"/>
      <c r="C5" s="17"/>
      <c r="D5" s="18" t="s">
        <v>32</v>
      </c>
      <c r="E5" s="18" t="s">
        <v>33</v>
      </c>
      <c r="F5" s="18" t="s">
        <v>34</v>
      </c>
    </row>
    <row r="6" spans="2:7" x14ac:dyDescent="0.2">
      <c r="B6" s="22" t="s">
        <v>109</v>
      </c>
      <c r="C6" s="20"/>
      <c r="D6" s="21">
        <v>8515056</v>
      </c>
      <c r="E6" s="21">
        <v>17140960</v>
      </c>
      <c r="F6" s="21">
        <f>D6+E6</f>
        <v>25656016</v>
      </c>
    </row>
    <row r="7" spans="2:7" x14ac:dyDescent="0.2">
      <c r="B7" s="2" t="s">
        <v>35</v>
      </c>
      <c r="D7" s="3"/>
      <c r="E7" s="3">
        <v>14527136</v>
      </c>
      <c r="F7" s="19">
        <f>E7</f>
        <v>14527136</v>
      </c>
    </row>
    <row r="8" spans="2:7" x14ac:dyDescent="0.2">
      <c r="B8" s="20" t="s">
        <v>30</v>
      </c>
      <c r="C8" s="20"/>
      <c r="D8" s="21">
        <v>0</v>
      </c>
      <c r="E8" s="21">
        <f>E7</f>
        <v>14527136</v>
      </c>
      <c r="F8" s="21">
        <f>E8</f>
        <v>14527136</v>
      </c>
    </row>
    <row r="9" spans="2:7" x14ac:dyDescent="0.2">
      <c r="B9" s="41" t="s">
        <v>86</v>
      </c>
      <c r="C9" s="41">
        <v>11</v>
      </c>
      <c r="D9" s="42"/>
      <c r="E9" s="42">
        <v>-469978</v>
      </c>
      <c r="F9" s="42">
        <v>-469978</v>
      </c>
      <c r="G9" s="4"/>
    </row>
    <row r="10" spans="2:7" x14ac:dyDescent="0.2">
      <c r="B10" s="22" t="s">
        <v>71</v>
      </c>
      <c r="C10" s="20"/>
      <c r="D10" s="21">
        <v>8515056</v>
      </c>
      <c r="E10" s="21">
        <f>E6+E8+E9</f>
        <v>31198118</v>
      </c>
      <c r="F10" s="21">
        <f>F6+F8+F9</f>
        <v>39713174</v>
      </c>
      <c r="G10" s="4"/>
    </row>
    <row r="12" spans="2:7" x14ac:dyDescent="0.2">
      <c r="B12" s="2" t="s">
        <v>110</v>
      </c>
      <c r="D12" s="3">
        <v>0</v>
      </c>
      <c r="E12" s="3">
        <v>3151352</v>
      </c>
      <c r="F12" s="19">
        <v>3151352</v>
      </c>
    </row>
    <row r="13" spans="2:7" x14ac:dyDescent="0.2">
      <c r="B13" s="23" t="s">
        <v>111</v>
      </c>
      <c r="C13" s="20"/>
      <c r="D13" s="21">
        <v>0</v>
      </c>
      <c r="E13" s="21">
        <v>3151352</v>
      </c>
      <c r="F13" s="21">
        <v>3151352</v>
      </c>
    </row>
    <row r="14" spans="2:7" x14ac:dyDescent="0.2">
      <c r="B14" s="22" t="s">
        <v>88</v>
      </c>
      <c r="C14" s="20"/>
      <c r="D14" s="21">
        <v>8515056</v>
      </c>
      <c r="E14" s="21">
        <f>E10+E13</f>
        <v>34349470</v>
      </c>
      <c r="F14" s="21">
        <f>F10+F13</f>
        <v>42864526</v>
      </c>
      <c r="G14" s="4"/>
    </row>
    <row r="15" spans="2:7" x14ac:dyDescent="0.2">
      <c r="D15" s="24"/>
      <c r="E15" s="24"/>
      <c r="F15" s="24"/>
    </row>
    <row r="16" spans="2:7" x14ac:dyDescent="0.2">
      <c r="G16" s="4"/>
    </row>
    <row r="17" spans="2:6" ht="14.4" x14ac:dyDescent="0.3">
      <c r="B17" s="38" t="s">
        <v>67</v>
      </c>
      <c r="C17" s="9"/>
      <c r="E17" s="38" t="s">
        <v>69</v>
      </c>
      <c r="F17" s="4"/>
    </row>
    <row r="18" spans="2:6" x14ac:dyDescent="0.2">
      <c r="B18" s="6"/>
      <c r="C18" s="9"/>
      <c r="E18" s="6"/>
    </row>
    <row r="19" spans="2:6" ht="14.4" x14ac:dyDescent="0.3">
      <c r="B19" s="38" t="s">
        <v>68</v>
      </c>
      <c r="C19" s="9"/>
      <c r="E19" s="38" t="s">
        <v>70</v>
      </c>
    </row>
    <row r="20" spans="2:6" x14ac:dyDescent="0.2">
      <c r="E20" s="4"/>
      <c r="F20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Алмагуль Курмангалиева</cp:lastModifiedBy>
  <cp:revision>1</cp:revision>
  <cp:lastPrinted>2019-04-26T09:27:50Z</cp:lastPrinted>
  <dcterms:created xsi:type="dcterms:W3CDTF">2018-04-13T11:44:44Z</dcterms:created>
  <dcterms:modified xsi:type="dcterms:W3CDTF">2021-05-25T15:07:37Z</dcterms:modified>
</cp:coreProperties>
</file>