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airaliyeva\Documents\2025\ДФО. Касе  2025 г\КАСЕ\"/>
    </mc:Choice>
  </mc:AlternateContent>
  <xr:revisionPtr revIDLastSave="0" documentId="13_ncr:1_{43C2EBCD-33D7-42FA-AA51-ED2497C7AEF9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externalReferences>
    <externalReference r:id="rId5"/>
  </externalReferences>
  <definedNames>
    <definedName name="AS2DocOpenMode" hidden="1">"AS2DocumentBrowse"</definedName>
    <definedName name="TextRefCopy1">#REF!</definedName>
    <definedName name="TextRefCopy2">#REF!</definedName>
    <definedName name="TextRefCopy51">[1]Movement!$O$50</definedName>
    <definedName name="TextRefCopyRangeCount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3" l="1"/>
  <c r="E44" i="8"/>
  <c r="E22" i="8"/>
  <c r="E26" i="12"/>
  <c r="E16" i="12"/>
  <c r="E45" i="8" l="1"/>
  <c r="D22" i="8"/>
  <c r="D39" i="13"/>
  <c r="D26" i="13"/>
  <c r="E13" i="11"/>
  <c r="E16" i="11"/>
  <c r="F8" i="11"/>
  <c r="F10" i="11" s="1"/>
  <c r="F13" i="11" s="1"/>
  <c r="F14" i="11"/>
  <c r="D44" i="8"/>
  <c r="D16" i="13"/>
  <c r="D33" i="8"/>
  <c r="E47" i="13"/>
  <c r="D47" i="13"/>
  <c r="E19" i="11" l="1"/>
  <c r="D45" i="8"/>
  <c r="E33" i="8"/>
  <c r="E52" i="8" l="1"/>
  <c r="D52" i="8" s="1"/>
  <c r="E11" i="12"/>
  <c r="F16" i="11"/>
  <c r="F19" i="11" s="1"/>
  <c r="D11" i="12"/>
  <c r="D16" i="12" s="1"/>
  <c r="D23" i="12" s="1"/>
  <c r="E39" i="13"/>
  <c r="E33" i="13"/>
  <c r="D33" i="13"/>
  <c r="E26" i="13"/>
  <c r="E16" i="13"/>
  <c r="D26" i="12" l="1"/>
  <c r="D29" i="12" s="1"/>
  <c r="E23" i="12"/>
  <c r="D48" i="13"/>
  <c r="D49" i="13" s="1"/>
  <c r="E48" i="13"/>
  <c r="E49" i="13" s="1"/>
  <c r="E27" i="13"/>
  <c r="D27" i="13"/>
  <c r="E29" i="12" l="1"/>
  <c r="D50" i="13"/>
</calcChain>
</file>

<file path=xl/sharedStrings.xml><?xml version="1.0" encoding="utf-8"?>
<sst xmlns="http://schemas.openxmlformats.org/spreadsheetml/2006/main" count="185" uniqueCount="128">
  <si>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</si>
  <si>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</si>
  <si>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</si>
  <si>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</si>
  <si>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</si>
  <si>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</si>
  <si>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</si>
  <si>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</si>
  <si>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</si>
  <si>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</si>
  <si>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ДЕНЕЖНЫЕ ПОТОКИ ОТ ИНВЕСТИЦИОННОЙ ДЕЯТЕЛЬНОСТИ:</t>
  </si>
  <si>
    <t>Приобретение основных средств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</si>
  <si>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</si>
  <si>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</si>
  <si>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</si>
  <si>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</si>
  <si>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</si>
  <si>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</si>
  <si>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</si>
  <si>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</si>
  <si>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</si>
  <si>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</si>
  <si>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</si>
  <si>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</si>
  <si>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</si>
  <si>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</si>
  <si>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</si>
  <si>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</si>
  <si>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</si>
  <si>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</si>
  <si>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</si>
  <si>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</si>
  <si>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</si>
  <si>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</si>
  <si>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</si>
  <si>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</si>
  <si>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</si>
  <si>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</si>
  <si>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</si>
  <si>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</si>
  <si>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</si>
  <si>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</si>
  <si>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</si>
  <si>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</si>
  <si>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</si>
  <si>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</si>
  <si>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</si>
  <si>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</si>
  <si>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</si>
  <si>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</si>
  <si>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</si>
  <si>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</si>
  <si>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</si>
  <si>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</si>
  <si>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</si>
  <si>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</si>
  <si>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</si>
  <si>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</si>
  <si>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</si>
  <si>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</si>
  <si>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</si>
  <si>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</si>
  <si>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</si>
  <si>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</si>
  <si>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</si>
  <si>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</si>
  <si>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</si>
  <si>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</si>
  <si>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</si>
  <si>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</si>
  <si>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</si>
  <si>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</si>
  <si>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</si>
  <si>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</si>
  <si>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</si>
  <si>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</si>
  <si>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</si>
  <si>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</si>
  <si>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</si>
  <si>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</si>
  <si>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</si>
  <si>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</si>
  <si>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</si>
  <si>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</si>
  <si>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</si>
  <si>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</si>
  <si>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</si>
  <si>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</si>
  <si>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</si>
  <si>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</si>
  <si>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</si>
  <si>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</si>
  <si>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</si>
  <si>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</si>
  <si>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</si>
  <si>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Акционерное общество "AltynEx Company"</t>
  </si>
  <si>
    <t>Алимова Ю.С.</t>
  </si>
  <si>
    <t>Прибыль за период</t>
  </si>
  <si>
    <t>Прочий совокупный доход за период</t>
  </si>
  <si>
    <t>Получение займа от связанной стороны</t>
  </si>
  <si>
    <t>Обязательство по корпоративному отложенному подоходному налогу</t>
  </si>
  <si>
    <t>Погашение займа связанными сторонами</t>
  </si>
  <si>
    <t>Погашение займов третьими сторонами</t>
  </si>
  <si>
    <t>Кайралиева К.Б.</t>
  </si>
  <si>
    <t>Прочие краткосрочные обязательства</t>
  </si>
  <si>
    <t>31 декабря 2023 года</t>
  </si>
  <si>
    <t>Предоставление займов связанной стороне</t>
  </si>
  <si>
    <t>Предоставление займов третьей стороне</t>
  </si>
  <si>
    <t>Корпоративный подоходный налог к уплате</t>
  </si>
  <si>
    <t>Реализация основных средств</t>
  </si>
  <si>
    <t>2024 года</t>
  </si>
  <si>
    <t xml:space="preserve">Выплата вознаграждения по займам третьей стороне </t>
  </si>
  <si>
    <t>Возврат гарантийных взносов</t>
  </si>
  <si>
    <t>Поступление гарантийных взносов</t>
  </si>
  <si>
    <t>Авансы выданные</t>
  </si>
  <si>
    <t xml:space="preserve">Авансы, выданные за долгосрочные активы </t>
  </si>
  <si>
    <t>31 декабря  2024 года</t>
  </si>
  <si>
    <t xml:space="preserve">  </t>
  </si>
  <si>
    <t>Пополнение банковского депозита</t>
  </si>
  <si>
    <t xml:space="preserve">               Консолидированный отчет о финансовом положении по состоянию на 31 марта 2025 года</t>
  </si>
  <si>
    <t xml:space="preserve">31 марта </t>
  </si>
  <si>
    <t>2025 года</t>
  </si>
  <si>
    <t>31.03.2025 год</t>
  </si>
  <si>
    <t>Консолидированный отчет о прибылях и убытках и прочем совокупном доходе за период закончившийся 31 марта 2025 года</t>
  </si>
  <si>
    <t xml:space="preserve">                   Консолидированный отчет о движении денежных средств за период, закончившийся 31 марта 2025 года</t>
  </si>
  <si>
    <t xml:space="preserve">                   Консолидированный отчет об изменениях в капитале за период, закончившийся 31 марта 2025 года</t>
  </si>
  <si>
    <t>31 марта  2025 года</t>
  </si>
  <si>
    <t>31.03.2024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</si>
</sst>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18" x14ac:knownFonts="1">
    <font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0" fontId="2" fillId="0" borderId="0"/>
    <xf numFmtId="0" fontId="17" fillId="0" borderId="0"/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3" fontId="10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/>
    <xf numFmtId="0" fontId="11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 indent="1"/>
    </xf>
    <xf numFmtId="0" fontId="8" fillId="0" borderId="1" xfId="0" applyFont="1" applyBorder="1"/>
    <xf numFmtId="0" fontId="10" fillId="2" borderId="5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3" fontId="11" fillId="0" borderId="2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9" applyFont="1"/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3" fontId="7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5" fillId="0" borderId="0" xfId="0" applyFont="1"/>
    <xf numFmtId="0" fontId="11" fillId="2" borderId="5" xfId="0" applyFont="1" applyFill="1" applyBorder="1" applyAlignment="1">
      <alignment horizontal="right" vertical="center" wrapText="1"/>
    </xf>
    <xf numFmtId="166" fontId="14" fillId="0" borderId="0" xfId="0" applyNumberFormat="1" applyFont="1"/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0" fillId="2" borderId="4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3">
    <cellStyle name="Comma 10" xfId="1" xr:uid="{00000000-0005-0000-0000-000000000000}"/>
    <cellStyle name="Comma 10 2" xfId="2" xr:uid="{00000000-0005-0000-0000-000001000000}"/>
    <cellStyle name="Comma 10 3" xfId="3" xr:uid="{00000000-0005-0000-0000-000002000000}"/>
    <cellStyle name="Comma 10 6" xfId="4" xr:uid="{00000000-0005-0000-0000-000003000000}"/>
    <cellStyle name="Comma 10 6 2" xfId="5" xr:uid="{00000000-0005-0000-0000-000004000000}"/>
    <cellStyle name="Comma 12 3" xfId="6" xr:uid="{00000000-0005-0000-0000-000005000000}"/>
    <cellStyle name="Comma 12 3 2" xfId="7" xr:uid="{00000000-0005-0000-0000-000006000000}"/>
    <cellStyle name="Comma 12 3 3" xfId="8" xr:uid="{00000000-0005-0000-0000-000007000000}"/>
    <cellStyle name="Comma 2 2 2 2" xfId="9" xr:uid="{00000000-0005-0000-0000-000008000000}"/>
    <cellStyle name="Comma 3" xfId="10" xr:uid="{00000000-0005-0000-0000-000009000000}"/>
    <cellStyle name="Comma 3 3 2" xfId="11" xr:uid="{00000000-0005-0000-0000-00000A000000}"/>
    <cellStyle name="Comma 3 3 2 2" xfId="12" xr:uid="{00000000-0005-0000-0000-00000B000000}"/>
    <cellStyle name="Comma 3 3 2 3" xfId="13" xr:uid="{00000000-0005-0000-0000-00000C000000}"/>
    <cellStyle name="Normal 2" xfId="21" xr:uid="{D642D9AB-C453-46B4-9CE5-BEE07E6AE591}"/>
    <cellStyle name="Normal 2 10 3" xfId="14" xr:uid="{00000000-0005-0000-0000-00000D000000}"/>
    <cellStyle name="Normal 2 10 3 2" xfId="15" xr:uid="{00000000-0005-0000-0000-00000E000000}"/>
    <cellStyle name="Normal 2 10 3 3" xfId="16" xr:uid="{00000000-0005-0000-0000-00000F000000}"/>
    <cellStyle name="Normal 3" xfId="17" xr:uid="{00000000-0005-0000-0000-000010000000}"/>
    <cellStyle name="Percent 18 2" xfId="18" xr:uid="{00000000-0005-0000-0000-000011000000}"/>
    <cellStyle name="Обычный" xfId="0" builtinId="0"/>
    <cellStyle name="Обычный 2" xfId="22" xr:uid="{3EE25169-ED27-4C0F-8677-FB3E9CB0DD44}"/>
    <cellStyle name="Финансовый" xfId="19" builtinId="3"/>
    <cellStyle name="Финансовый 2 4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PPE%20testing%2020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oil&amp;gas assets"/>
      <sheetName val="Disclosure"/>
      <sheetName val="Movement"/>
      <sheetName val="Depreciation"/>
      <sheetName val="MUS FA Additions"/>
      <sheetName val="TOD CIP transfer to FA"/>
      <sheetName val="TOD FA Additions"/>
      <sheetName val="TOD CIP Additions"/>
      <sheetName val="PBC last"/>
      <sheetName val="Depreciation of O&amp;G assets"/>
      <sheetName val="FA Reclass"/>
      <sheetName val="PBE Jul-Dec"/>
      <sheetName val="PBC Jan 1-July 1, 2014"/>
      <sheetName val="PBE Depreciation"/>
      <sheetName val="PBE"/>
      <sheetName val="AST"/>
      <sheetName val="Tickmarks"/>
      <sheetName val="Sheet1"/>
      <sheetName val="Sheet2"/>
    </sheetNames>
    <sheetDataSet>
      <sheetData sheetId="0" refreshError="1"/>
      <sheetData sheetId="1" refreshError="1"/>
      <sheetData sheetId="2">
        <row r="50">
          <cell r="O50">
            <v>11890144.829739999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54"/>
  <sheetViews>
    <sheetView tabSelected="1" topLeftCell="A27" zoomScale="95" zoomScaleNormal="95" workbookViewId="0">
      <selection activeCell="E51" sqref="E51"/>
    </sheetView>
  </sheetViews>
  <sheetFormatPr defaultColWidth="9.1640625" defaultRowHeight="18.75" x14ac:dyDescent="0.3"/>
  <cols>
    <col min="1" max="1" width="4.6640625" style="2" customWidth="1"/>
    <col min="2" max="2" width="88.1640625" style="2" customWidth="1"/>
    <col min="3" max="3" width="11.83203125" style="3" customWidth="1"/>
    <col min="4" max="4" width="21.33203125" style="2" customWidth="1"/>
    <col min="5" max="5" width="23.83203125" style="2" customWidth="1"/>
    <col min="6" max="6" width="10.1640625" style="2" bestFit="1" customWidth="1"/>
    <col min="7" max="7" width="9.83203125" style="2" bestFit="1" customWidth="1"/>
    <col min="8" max="16384" width="9.1640625" style="2"/>
  </cols>
  <sheetData>
    <row r="1" spans="1:5" x14ac:dyDescent="0.3">
      <c r="A1" s="1"/>
    </row>
    <row r="2" spans="1:5" x14ac:dyDescent="0.3">
      <c r="B2" s="96" t="s">
        <v>95</v>
      </c>
      <c r="C2" s="96"/>
      <c r="D2" s="96"/>
      <c r="E2" s="96"/>
    </row>
    <row r="3" spans="1:5" s="4" customFormat="1" ht="12" customHeight="1" x14ac:dyDescent="0.3">
      <c r="C3" s="5"/>
    </row>
    <row r="4" spans="1:5" ht="21.75" customHeight="1" x14ac:dyDescent="0.3">
      <c r="B4" s="91" t="s">
        <v>119</v>
      </c>
      <c r="C4" s="91"/>
      <c r="D4" s="91"/>
      <c r="E4" s="91"/>
    </row>
    <row r="5" spans="1:5" ht="19.5" thickBot="1" x14ac:dyDescent="0.35"/>
    <row r="6" spans="1:5" ht="22.5" customHeight="1" thickTop="1" x14ac:dyDescent="0.3">
      <c r="B6" s="92" t="s">
        <v>65</v>
      </c>
      <c r="C6" s="94" t="s">
        <v>14</v>
      </c>
      <c r="D6" s="6" t="s">
        <v>120</v>
      </c>
      <c r="E6" s="7" t="s">
        <v>66</v>
      </c>
    </row>
    <row r="7" spans="1:5" ht="19.5" thickBot="1" x14ac:dyDescent="0.35">
      <c r="B7" s="93"/>
      <c r="C7" s="95"/>
      <c r="D7" s="8" t="s">
        <v>121</v>
      </c>
      <c r="E7" s="9" t="s">
        <v>110</v>
      </c>
    </row>
    <row r="8" spans="1:5" ht="19.5" thickTop="1" x14ac:dyDescent="0.3">
      <c r="B8" s="10" t="s">
        <v>67</v>
      </c>
      <c r="C8" s="2"/>
      <c r="E8" s="11"/>
    </row>
    <row r="9" spans="1:5" x14ac:dyDescent="0.3">
      <c r="B9" s="10" t="s">
        <v>29</v>
      </c>
      <c r="C9" s="2"/>
      <c r="E9" s="11"/>
    </row>
    <row r="10" spans="1:5" x14ac:dyDescent="0.3">
      <c r="B10" s="12" t="s">
        <v>0</v>
      </c>
      <c r="C10" s="13">
        <v>5</v>
      </c>
      <c r="D10" s="14">
        <v>3127340</v>
      </c>
      <c r="E10" s="14">
        <v>3047457</v>
      </c>
    </row>
    <row r="11" spans="1:5" x14ac:dyDescent="0.3">
      <c r="B11" s="12" t="s">
        <v>25</v>
      </c>
      <c r="C11" s="13">
        <v>6</v>
      </c>
      <c r="D11" s="14">
        <v>8933321</v>
      </c>
      <c r="E11" s="14">
        <v>9113327</v>
      </c>
    </row>
    <row r="12" spans="1:5" ht="14.25" customHeight="1" x14ac:dyDescent="0.3">
      <c r="B12" s="12" t="s">
        <v>30</v>
      </c>
      <c r="C12" s="13"/>
      <c r="D12" s="14">
        <v>229584</v>
      </c>
      <c r="E12" s="14">
        <v>246417</v>
      </c>
    </row>
    <row r="13" spans="1:5" ht="22.7" customHeight="1" x14ac:dyDescent="0.3">
      <c r="B13" s="12" t="s">
        <v>42</v>
      </c>
      <c r="C13" s="13">
        <v>7</v>
      </c>
      <c r="D13" s="14">
        <v>3529180</v>
      </c>
      <c r="E13" s="14">
        <v>3661468</v>
      </c>
    </row>
    <row r="14" spans="1:5" x14ac:dyDescent="0.3">
      <c r="B14" s="12" t="s">
        <v>34</v>
      </c>
      <c r="C14" s="13">
        <v>11</v>
      </c>
      <c r="D14" s="14">
        <v>10204642</v>
      </c>
      <c r="E14" s="14">
        <v>10398665</v>
      </c>
    </row>
    <row r="15" spans="1:5" s="1" customFormat="1" ht="19.5" thickBot="1" x14ac:dyDescent="0.35">
      <c r="B15" s="12" t="s">
        <v>49</v>
      </c>
      <c r="C15" s="13"/>
      <c r="D15" s="14"/>
      <c r="E15" s="14">
        <v>0</v>
      </c>
    </row>
    <row r="16" spans="1:5" ht="19.5" thickBot="1" x14ac:dyDescent="0.35">
      <c r="B16" s="15" t="s">
        <v>31</v>
      </c>
      <c r="C16" s="16"/>
      <c r="D16" s="17">
        <f>SUM(D10:D15)</f>
        <v>26024067</v>
      </c>
      <c r="E16" s="17">
        <f>SUM(E10:E15)</f>
        <v>26467334</v>
      </c>
    </row>
    <row r="17" spans="2:7" x14ac:dyDescent="0.3">
      <c r="B17" s="18"/>
      <c r="C17" s="13"/>
      <c r="D17" s="14"/>
      <c r="E17" s="19"/>
    </row>
    <row r="18" spans="2:7" x14ac:dyDescent="0.3">
      <c r="B18" s="10" t="s">
        <v>32</v>
      </c>
      <c r="C18" s="13"/>
      <c r="D18" s="14"/>
      <c r="E18" s="19"/>
    </row>
    <row r="19" spans="2:7" x14ac:dyDescent="0.3">
      <c r="B19" s="12" t="s">
        <v>50</v>
      </c>
      <c r="C19" s="13">
        <v>8</v>
      </c>
      <c r="D19" s="20">
        <v>4175339</v>
      </c>
      <c r="E19" s="20">
        <v>4518396</v>
      </c>
      <c r="G19" s="21"/>
    </row>
    <row r="20" spans="2:7" x14ac:dyDescent="0.3">
      <c r="B20" s="12" t="s">
        <v>33</v>
      </c>
      <c r="C20" s="13">
        <v>9</v>
      </c>
      <c r="D20" s="20">
        <v>6118022</v>
      </c>
      <c r="E20" s="20">
        <v>4328563</v>
      </c>
    </row>
    <row r="21" spans="2:7" x14ac:dyDescent="0.3">
      <c r="B21" s="12" t="s">
        <v>43</v>
      </c>
      <c r="C21" s="13">
        <v>10</v>
      </c>
      <c r="D21" s="20">
        <v>96919</v>
      </c>
      <c r="E21" s="20">
        <v>88299</v>
      </c>
    </row>
    <row r="22" spans="2:7" x14ac:dyDescent="0.3">
      <c r="B22" s="12" t="s">
        <v>68</v>
      </c>
      <c r="C22" s="13">
        <v>11</v>
      </c>
      <c r="D22" s="14">
        <v>597492</v>
      </c>
      <c r="E22" s="14">
        <v>284665</v>
      </c>
    </row>
    <row r="23" spans="2:7" x14ac:dyDescent="0.3">
      <c r="B23" s="12" t="s">
        <v>59</v>
      </c>
      <c r="C23" s="13"/>
      <c r="D23" s="14">
        <v>193287</v>
      </c>
      <c r="E23" s="14">
        <v>464275</v>
      </c>
    </row>
    <row r="24" spans="2:7" s="1" customFormat="1" x14ac:dyDescent="0.3">
      <c r="B24" s="12" t="s">
        <v>44</v>
      </c>
      <c r="C24" s="13">
        <v>12</v>
      </c>
      <c r="D24" s="14">
        <v>11039008</v>
      </c>
      <c r="E24" s="14">
        <v>7922379</v>
      </c>
    </row>
    <row r="25" spans="2:7" s="1" customFormat="1" ht="19.5" thickBot="1" x14ac:dyDescent="0.35">
      <c r="B25" s="12" t="s">
        <v>69</v>
      </c>
      <c r="C25" s="13"/>
      <c r="D25" s="14">
        <v>5171</v>
      </c>
      <c r="E25" s="14">
        <v>4138</v>
      </c>
    </row>
    <row r="26" spans="2:7" ht="19.5" thickBot="1" x14ac:dyDescent="0.35">
      <c r="B26" s="15" t="s">
        <v>35</v>
      </c>
      <c r="C26" s="16"/>
      <c r="D26" s="17">
        <f>SUM(D19:D25)-1</f>
        <v>22225237</v>
      </c>
      <c r="E26" s="17">
        <f>SUM(E19:E25)</f>
        <v>17610715</v>
      </c>
    </row>
    <row r="27" spans="2:7" ht="19.5" thickBot="1" x14ac:dyDescent="0.35">
      <c r="B27" s="22" t="s">
        <v>36</v>
      </c>
      <c r="C27" s="23"/>
      <c r="D27" s="24">
        <f>D26+D16</f>
        <v>48249304</v>
      </c>
      <c r="E27" s="24">
        <f>E26+E16</f>
        <v>44078049</v>
      </c>
    </row>
    <row r="28" spans="2:7" x14ac:dyDescent="0.3">
      <c r="B28" s="18"/>
      <c r="C28" s="25"/>
      <c r="D28" s="14"/>
      <c r="E28" s="19"/>
    </row>
    <row r="29" spans="2:7" x14ac:dyDescent="0.3">
      <c r="B29" s="10" t="s">
        <v>70</v>
      </c>
      <c r="C29" s="13"/>
      <c r="D29" s="14"/>
      <c r="E29" s="19"/>
      <c r="F29" s="21"/>
      <c r="G29" s="21"/>
    </row>
    <row r="30" spans="2:7" s="1" customFormat="1" x14ac:dyDescent="0.3">
      <c r="B30" s="10" t="s">
        <v>37</v>
      </c>
      <c r="C30" s="13"/>
      <c r="D30" s="20"/>
      <c r="E30" s="26"/>
    </row>
    <row r="31" spans="2:7" x14ac:dyDescent="0.3">
      <c r="B31" s="12" t="s">
        <v>26</v>
      </c>
      <c r="C31" s="13">
        <v>13</v>
      </c>
      <c r="D31" s="14">
        <v>8515056</v>
      </c>
      <c r="E31" s="14">
        <v>8515056</v>
      </c>
    </row>
    <row r="32" spans="2:7" ht="19.5" thickBot="1" x14ac:dyDescent="0.35">
      <c r="B32" s="27" t="s">
        <v>27</v>
      </c>
      <c r="C32" s="23"/>
      <c r="D32" s="28">
        <v>34435113</v>
      </c>
      <c r="E32" s="28">
        <v>30953381</v>
      </c>
    </row>
    <row r="33" spans="2:5" ht="19.5" thickBot="1" x14ac:dyDescent="0.35">
      <c r="B33" s="22" t="s">
        <v>71</v>
      </c>
      <c r="C33" s="23"/>
      <c r="D33" s="14">
        <f>SUM(D31:D32)</f>
        <v>42950169</v>
      </c>
      <c r="E33" s="14">
        <f>SUM(E31:E32)</f>
        <v>39468437</v>
      </c>
    </row>
    <row r="34" spans="2:5" x14ac:dyDescent="0.3">
      <c r="B34" s="18"/>
      <c r="C34" s="13"/>
      <c r="D34" s="29"/>
      <c r="E34" s="30"/>
    </row>
    <row r="35" spans="2:5" s="1" customFormat="1" x14ac:dyDescent="0.3">
      <c r="B35" s="31" t="s">
        <v>38</v>
      </c>
      <c r="C35" s="13"/>
      <c r="D35" s="14"/>
      <c r="E35" s="19"/>
    </row>
    <row r="36" spans="2:5" x14ac:dyDescent="0.3">
      <c r="B36" s="12" t="s">
        <v>60</v>
      </c>
      <c r="C36" s="13">
        <v>14</v>
      </c>
      <c r="D36" s="20">
        <v>1120796</v>
      </c>
      <c r="E36" s="20">
        <v>1120797</v>
      </c>
    </row>
    <row r="37" spans="2:5" ht="37.5" x14ac:dyDescent="0.3">
      <c r="B37" s="32" t="s">
        <v>100</v>
      </c>
      <c r="C37" s="13"/>
      <c r="D37" s="20">
        <v>34999</v>
      </c>
      <c r="E37" s="20">
        <v>33560</v>
      </c>
    </row>
    <row r="38" spans="2:5" ht="19.5" thickBot="1" x14ac:dyDescent="0.35">
      <c r="B38" s="12" t="s">
        <v>51</v>
      </c>
      <c r="C38" s="13"/>
      <c r="D38" s="20">
        <v>182858</v>
      </c>
      <c r="E38" s="20">
        <v>144530</v>
      </c>
    </row>
    <row r="39" spans="2:5" ht="19.5" thickBot="1" x14ac:dyDescent="0.35">
      <c r="B39" s="15" t="s">
        <v>39</v>
      </c>
      <c r="C39" s="16"/>
      <c r="D39" s="29">
        <f>SUM(D36:D38)</f>
        <v>1338653</v>
      </c>
      <c r="E39" s="29">
        <f>SUM(E36:E38)</f>
        <v>1298887</v>
      </c>
    </row>
    <row r="40" spans="2:5" s="1" customFormat="1" x14ac:dyDescent="0.3">
      <c r="B40" s="12"/>
      <c r="C40" s="13"/>
      <c r="D40" s="29"/>
      <c r="E40" s="30"/>
    </row>
    <row r="41" spans="2:5" s="1" customFormat="1" x14ac:dyDescent="0.3">
      <c r="B41" s="10" t="s">
        <v>40</v>
      </c>
      <c r="C41" s="13"/>
      <c r="D41" s="14"/>
      <c r="E41" s="19"/>
    </row>
    <row r="42" spans="2:5" s="1" customFormat="1" x14ac:dyDescent="0.3">
      <c r="B42" s="12" t="s">
        <v>72</v>
      </c>
      <c r="C42" s="13">
        <v>15</v>
      </c>
      <c r="D42" s="33" t="s">
        <v>62</v>
      </c>
      <c r="E42" s="33" t="s">
        <v>62</v>
      </c>
    </row>
    <row r="43" spans="2:5" s="1" customFormat="1" x14ac:dyDescent="0.3">
      <c r="B43" s="12" t="s">
        <v>51</v>
      </c>
      <c r="C43" s="13">
        <v>16</v>
      </c>
      <c r="D43" s="20">
        <v>1597752</v>
      </c>
      <c r="E43" s="20">
        <v>1582053</v>
      </c>
    </row>
    <row r="44" spans="2:5" s="1" customFormat="1" x14ac:dyDescent="0.3">
      <c r="B44" s="12" t="s">
        <v>52</v>
      </c>
      <c r="C44" s="13">
        <v>17</v>
      </c>
      <c r="D44" s="14">
        <v>2334444</v>
      </c>
      <c r="E44" s="14">
        <v>1577602</v>
      </c>
    </row>
    <row r="45" spans="2:5" s="1" customFormat="1" x14ac:dyDescent="0.3">
      <c r="B45" s="12" t="s">
        <v>104</v>
      </c>
      <c r="C45" s="13"/>
      <c r="D45" s="14"/>
      <c r="E45" s="14"/>
    </row>
    <row r="46" spans="2:5" s="1" customFormat="1" ht="19.5" thickBot="1" x14ac:dyDescent="0.35">
      <c r="B46" s="12" t="s">
        <v>108</v>
      </c>
      <c r="C46" s="13"/>
      <c r="D46" s="90">
        <v>28286</v>
      </c>
      <c r="E46" s="90">
        <v>151070</v>
      </c>
    </row>
    <row r="47" spans="2:5" s="1" customFormat="1" ht="19.5" thickBot="1" x14ac:dyDescent="0.35">
      <c r="B47" s="15" t="s">
        <v>73</v>
      </c>
      <c r="C47" s="16"/>
      <c r="D47" s="29">
        <f>SUM(D42:D46)</f>
        <v>3960482</v>
      </c>
      <c r="E47" s="29">
        <f>SUM(E42:E46)</f>
        <v>3310725</v>
      </c>
    </row>
    <row r="48" spans="2:5" s="1" customFormat="1" ht="19.5" thickBot="1" x14ac:dyDescent="0.35">
      <c r="B48" s="22" t="s">
        <v>74</v>
      </c>
      <c r="C48" s="23"/>
      <c r="D48" s="17">
        <f>D47+D39</f>
        <v>5299135</v>
      </c>
      <c r="E48" s="17">
        <f>E47+E39</f>
        <v>4609612</v>
      </c>
    </row>
    <row r="49" spans="2:5" s="1" customFormat="1" ht="19.5" thickBot="1" x14ac:dyDescent="0.35">
      <c r="B49" s="34" t="s">
        <v>41</v>
      </c>
      <c r="C49" s="35"/>
      <c r="D49" s="24">
        <f>D48+D33</f>
        <v>48249304</v>
      </c>
      <c r="E49" s="24">
        <f>E48+E33</f>
        <v>44078049</v>
      </c>
    </row>
    <row r="50" spans="2:5" s="1" customFormat="1" x14ac:dyDescent="0.3">
      <c r="B50" s="12"/>
      <c r="C50" s="13"/>
      <c r="D50" s="14">
        <f>D49-D27</f>
        <v>0</v>
      </c>
      <c r="E50" s="14">
        <f>E49-E27</f>
        <v>0</v>
      </c>
    </row>
    <row r="52" spans="2:5" x14ac:dyDescent="0.3">
      <c r="B52" s="1" t="s">
        <v>47</v>
      </c>
      <c r="D52" s="1" t="s">
        <v>96</v>
      </c>
    </row>
    <row r="54" spans="2:5" x14ac:dyDescent="0.3">
      <c r="B54" s="1" t="s">
        <v>48</v>
      </c>
      <c r="D54" s="1" t="s">
        <v>103</v>
      </c>
    </row>
  </sheetData>
  <mergeCells count="4">
    <mergeCell ref="B4:E4"/>
    <mergeCell ref="B6:B7"/>
    <mergeCell ref="C6:C7"/>
    <mergeCell ref="B2:E2"/>
  </mergeCells>
  <pageMargins left="0" right="0" top="0.15748031496062992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E39"/>
  <sheetViews>
    <sheetView workbookViewId="0">
      <selection activeCell="D22" sqref="D22"/>
    </sheetView>
  </sheetViews>
  <sheetFormatPr defaultColWidth="9.1640625" defaultRowHeight="18.75" x14ac:dyDescent="0.3"/>
  <cols>
    <col min="1" max="1" width="13.1640625" style="2" customWidth="1"/>
    <col min="2" max="2" width="77.5" style="2" customWidth="1"/>
    <col min="3" max="3" width="13.1640625" style="3" customWidth="1"/>
    <col min="4" max="5" width="23.33203125" style="2" customWidth="1"/>
    <col min="6" max="6" width="7.1640625" style="2" customWidth="1"/>
    <col min="7" max="7" width="8" style="2" customWidth="1"/>
    <col min="8" max="8" width="7.5" style="2" customWidth="1"/>
    <col min="9" max="9" width="9.1640625" style="2"/>
    <col min="10" max="10" width="30.6640625" style="2" customWidth="1"/>
    <col min="11" max="11" width="10.5" style="2" customWidth="1"/>
    <col min="12" max="12" width="41" style="2" customWidth="1"/>
    <col min="13" max="16384" width="9.1640625" style="2"/>
  </cols>
  <sheetData>
    <row r="2" spans="2:5" x14ac:dyDescent="0.3">
      <c r="B2" s="96" t="s">
        <v>95</v>
      </c>
      <c r="C2" s="96"/>
      <c r="D2" s="96"/>
      <c r="E2" s="96"/>
    </row>
    <row r="4" spans="2:5" x14ac:dyDescent="0.3">
      <c r="B4" s="91" t="s">
        <v>123</v>
      </c>
      <c r="C4" s="91"/>
      <c r="D4" s="91"/>
      <c r="E4" s="91"/>
    </row>
    <row r="5" spans="2:5" x14ac:dyDescent="0.3">
      <c r="B5" s="96"/>
      <c r="C5" s="96"/>
      <c r="D5" s="96"/>
      <c r="E5" s="96"/>
    </row>
    <row r="6" spans="2:5" x14ac:dyDescent="0.3">
      <c r="B6" s="1"/>
    </row>
    <row r="7" spans="2:5" ht="19.5" thickBot="1" x14ac:dyDescent="0.35"/>
    <row r="8" spans="2:5" ht="20.25" thickTop="1" thickBot="1" x14ac:dyDescent="0.35">
      <c r="B8" s="36" t="s">
        <v>65</v>
      </c>
      <c r="C8" s="37" t="s">
        <v>14</v>
      </c>
      <c r="D8" s="38" t="s">
        <v>122</v>
      </c>
      <c r="E8" s="38" t="s">
        <v>127</v>
      </c>
    </row>
    <row r="9" spans="2:5" ht="19.5" thickTop="1" x14ac:dyDescent="0.3">
      <c r="B9" s="32" t="s">
        <v>61</v>
      </c>
      <c r="C9" s="39">
        <v>18</v>
      </c>
      <c r="D9" s="19">
        <v>10170691</v>
      </c>
      <c r="E9" s="19">
        <v>7684627</v>
      </c>
    </row>
    <row r="10" spans="2:5" ht="19.5" thickBot="1" x14ac:dyDescent="0.35">
      <c r="B10" s="40" t="s">
        <v>15</v>
      </c>
      <c r="C10" s="41">
        <v>19</v>
      </c>
      <c r="D10" s="19">
        <v>-3781806</v>
      </c>
      <c r="E10" s="19">
        <v>-3427486</v>
      </c>
    </row>
    <row r="11" spans="2:5" ht="19.5" thickBot="1" x14ac:dyDescent="0.35">
      <c r="B11" s="42" t="s">
        <v>16</v>
      </c>
      <c r="C11" s="41"/>
      <c r="D11" s="43">
        <f>SUM(D9:D10)</f>
        <v>6388885</v>
      </c>
      <c r="E11" s="43">
        <f>SUM(E9:E10)</f>
        <v>4257141</v>
      </c>
    </row>
    <row r="12" spans="2:5" x14ac:dyDescent="0.3">
      <c r="B12" s="32"/>
      <c r="C12" s="39"/>
      <c r="D12" s="19"/>
      <c r="E12" s="19"/>
    </row>
    <row r="13" spans="2:5" x14ac:dyDescent="0.3">
      <c r="B13" s="32" t="s">
        <v>17</v>
      </c>
      <c r="C13" s="39">
        <v>20</v>
      </c>
      <c r="D13" s="19">
        <v>-1363483</v>
      </c>
      <c r="E13" s="19">
        <v>-1676703</v>
      </c>
    </row>
    <row r="14" spans="2:5" x14ac:dyDescent="0.3">
      <c r="B14" s="32" t="s">
        <v>18</v>
      </c>
      <c r="C14" s="39">
        <v>21</v>
      </c>
      <c r="D14" s="19">
        <v>-394241</v>
      </c>
      <c r="E14" s="19">
        <v>-218860</v>
      </c>
    </row>
    <row r="15" spans="2:5" ht="19.5" thickBot="1" x14ac:dyDescent="0.35">
      <c r="B15" s="40" t="s">
        <v>75</v>
      </c>
      <c r="C15" s="41">
        <v>24</v>
      </c>
      <c r="D15" s="44">
        <v>-20155</v>
      </c>
      <c r="E15" s="44">
        <v>186743</v>
      </c>
    </row>
    <row r="16" spans="2:5" ht="19.5" thickBot="1" x14ac:dyDescent="0.35">
      <c r="B16" s="42" t="s">
        <v>19</v>
      </c>
      <c r="C16" s="45"/>
      <c r="D16" s="46">
        <f>SUM(D11:D15)</f>
        <v>4611006</v>
      </c>
      <c r="E16" s="46">
        <f>SUM(E11:E15)</f>
        <v>2548321</v>
      </c>
    </row>
    <row r="17" spans="2:5" x14ac:dyDescent="0.3">
      <c r="B17" s="32"/>
      <c r="C17" s="39"/>
      <c r="D17" s="19"/>
      <c r="E17" s="19"/>
    </row>
    <row r="18" spans="2:5" x14ac:dyDescent="0.3">
      <c r="B18" s="32" t="s">
        <v>20</v>
      </c>
      <c r="C18" s="39">
        <v>22</v>
      </c>
      <c r="D18" s="19">
        <v>136819</v>
      </c>
      <c r="E18" s="19">
        <v>188163</v>
      </c>
    </row>
    <row r="19" spans="2:5" x14ac:dyDescent="0.3">
      <c r="B19" s="32" t="s">
        <v>21</v>
      </c>
      <c r="C19" s="39">
        <v>23</v>
      </c>
      <c r="D19" s="19">
        <v>-14709</v>
      </c>
      <c r="E19" s="19">
        <v>-23791</v>
      </c>
    </row>
    <row r="20" spans="2:5" ht="37.5" x14ac:dyDescent="0.3">
      <c r="B20" s="32" t="s">
        <v>76</v>
      </c>
      <c r="C20" s="39"/>
      <c r="D20" s="19">
        <v>-66933</v>
      </c>
      <c r="E20" s="19">
        <v>-32118</v>
      </c>
    </row>
    <row r="21" spans="2:5" ht="37.5" x14ac:dyDescent="0.3">
      <c r="B21" s="32" t="s">
        <v>77</v>
      </c>
      <c r="C21" s="39"/>
      <c r="D21" s="19">
        <v>-144669</v>
      </c>
      <c r="E21" s="19">
        <v>-102622</v>
      </c>
    </row>
    <row r="22" spans="2:5" ht="19.5" thickBot="1" x14ac:dyDescent="0.35">
      <c r="B22" s="32" t="s">
        <v>93</v>
      </c>
      <c r="C22" s="39"/>
      <c r="D22" s="44"/>
      <c r="E22" s="44"/>
    </row>
    <row r="23" spans="2:5" ht="19.5" thickBot="1" x14ac:dyDescent="0.35">
      <c r="B23" s="47" t="s">
        <v>22</v>
      </c>
      <c r="C23" s="48"/>
      <c r="D23" s="49">
        <f>SUM(D16:D22)</f>
        <v>4521514</v>
      </c>
      <c r="E23" s="49">
        <f>SUM(E16:E22)</f>
        <v>2577953</v>
      </c>
    </row>
    <row r="24" spans="2:5" x14ac:dyDescent="0.3">
      <c r="B24" s="50"/>
      <c r="C24" s="39"/>
      <c r="D24" s="30"/>
      <c r="E24" s="30"/>
    </row>
    <row r="25" spans="2:5" ht="19.5" thickBot="1" x14ac:dyDescent="0.35">
      <c r="B25" s="40" t="s">
        <v>78</v>
      </c>
      <c r="C25" s="41"/>
      <c r="D25" s="44">
        <v>-916143</v>
      </c>
      <c r="E25" s="44">
        <v>-291818</v>
      </c>
    </row>
    <row r="26" spans="2:5" ht="19.5" thickBot="1" x14ac:dyDescent="0.35">
      <c r="B26" s="42" t="s">
        <v>79</v>
      </c>
      <c r="C26" s="41"/>
      <c r="D26" s="49">
        <f>D23+D25</f>
        <v>3605371</v>
      </c>
      <c r="E26" s="49">
        <f>E23+E25</f>
        <v>2286135</v>
      </c>
    </row>
    <row r="27" spans="2:5" x14ac:dyDescent="0.3">
      <c r="B27" s="32"/>
      <c r="C27" s="39"/>
      <c r="D27" s="51"/>
      <c r="E27" s="51"/>
    </row>
    <row r="28" spans="2:5" ht="19.5" thickBot="1" x14ac:dyDescent="0.35">
      <c r="B28" s="40" t="s">
        <v>23</v>
      </c>
      <c r="C28" s="41"/>
      <c r="D28" s="44" t="s">
        <v>62</v>
      </c>
      <c r="E28" s="44" t="s">
        <v>62</v>
      </c>
    </row>
    <row r="29" spans="2:5" ht="19.5" thickBot="1" x14ac:dyDescent="0.35">
      <c r="B29" s="52" t="s">
        <v>64</v>
      </c>
      <c r="C29" s="53"/>
      <c r="D29" s="54">
        <f>D26</f>
        <v>3605371</v>
      </c>
      <c r="E29" s="54">
        <f>E26</f>
        <v>2286135</v>
      </c>
    </row>
    <row r="30" spans="2:5" ht="19.5" thickTop="1" x14ac:dyDescent="0.3">
      <c r="B30" s="55"/>
      <c r="C30" s="56"/>
      <c r="D30" s="49"/>
      <c r="E30" s="49"/>
    </row>
    <row r="31" spans="2:5" x14ac:dyDescent="0.3">
      <c r="B31" s="57" t="s">
        <v>80</v>
      </c>
      <c r="C31" s="56"/>
      <c r="D31" s="49"/>
      <c r="E31" s="49"/>
    </row>
    <row r="32" spans="2:5" ht="19.5" thickBot="1" x14ac:dyDescent="0.35">
      <c r="B32" s="58" t="s">
        <v>94</v>
      </c>
      <c r="C32" s="59">
        <v>13</v>
      </c>
      <c r="D32" s="60">
        <v>29233</v>
      </c>
      <c r="E32" s="60">
        <v>18536</v>
      </c>
    </row>
    <row r="33" spans="2:4" ht="19.5" thickTop="1" x14ac:dyDescent="0.3">
      <c r="B33" s="61"/>
      <c r="C33" s="2"/>
    </row>
    <row r="37" spans="2:4" x14ac:dyDescent="0.3">
      <c r="B37" s="1" t="s">
        <v>47</v>
      </c>
      <c r="D37" s="1" t="s">
        <v>96</v>
      </c>
    </row>
    <row r="39" spans="2:4" x14ac:dyDescent="0.3">
      <c r="B39" s="1" t="s">
        <v>48</v>
      </c>
      <c r="D39" s="1" t="s">
        <v>103</v>
      </c>
    </row>
  </sheetData>
  <mergeCells count="3">
    <mergeCell ref="B4:E4"/>
    <mergeCell ref="B5:E5"/>
    <mergeCell ref="B2:E2"/>
  </mergeCells>
  <pageMargins left="0" right="0" top="0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B2:H92"/>
  <sheetViews>
    <sheetView topLeftCell="A22" workbookViewId="0">
      <selection activeCell="E52" sqref="E52"/>
    </sheetView>
  </sheetViews>
  <sheetFormatPr defaultColWidth="9.33203125" defaultRowHeight="18.75" x14ac:dyDescent="0.3"/>
  <cols>
    <col min="1" max="1" width="4.5" style="62" customWidth="1"/>
    <col min="2" max="2" width="69" style="62" customWidth="1"/>
    <col min="3" max="3" width="11.33203125" style="62" customWidth="1"/>
    <col min="4" max="4" width="22" style="63" customWidth="1"/>
    <col min="5" max="5" width="24.83203125" style="63" customWidth="1"/>
    <col min="6" max="16384" width="9.33203125" style="62"/>
  </cols>
  <sheetData>
    <row r="2" spans="2:6" x14ac:dyDescent="0.3">
      <c r="B2" s="96" t="s">
        <v>95</v>
      </c>
      <c r="C2" s="96"/>
      <c r="D2" s="96"/>
      <c r="E2" s="96"/>
    </row>
    <row r="4" spans="2:6" ht="36.950000000000003" customHeight="1" thickBot="1" x14ac:dyDescent="0.35">
      <c r="B4" s="91" t="s">
        <v>124</v>
      </c>
      <c r="C4" s="91"/>
      <c r="D4" s="91"/>
      <c r="E4" s="91"/>
    </row>
    <row r="5" spans="2:6" ht="20.25" thickTop="1" thickBot="1" x14ac:dyDescent="0.35">
      <c r="B5" s="36" t="s">
        <v>65</v>
      </c>
      <c r="C5" s="37" t="s">
        <v>14</v>
      </c>
      <c r="D5" s="38" t="s">
        <v>122</v>
      </c>
      <c r="E5" s="38" t="s">
        <v>127</v>
      </c>
    </row>
    <row r="6" spans="2:6" ht="38.25" thickTop="1" x14ac:dyDescent="0.3">
      <c r="B6" s="55" t="s">
        <v>1</v>
      </c>
      <c r="C6" s="50"/>
      <c r="D6" s="64"/>
      <c r="E6" s="64"/>
    </row>
    <row r="7" spans="2:6" x14ac:dyDescent="0.3">
      <c r="B7" s="50"/>
      <c r="C7" s="50"/>
      <c r="D7" s="64"/>
      <c r="E7" s="64"/>
    </row>
    <row r="8" spans="2:6" x14ac:dyDescent="0.3">
      <c r="B8" s="32" t="s">
        <v>2</v>
      </c>
      <c r="C8" s="65"/>
      <c r="D8" s="19">
        <v>9640214</v>
      </c>
      <c r="E8" s="19">
        <v>7663456</v>
      </c>
      <c r="F8" s="4"/>
    </row>
    <row r="9" spans="2:6" x14ac:dyDescent="0.3">
      <c r="B9" s="32" t="s">
        <v>3</v>
      </c>
      <c r="C9" s="65"/>
      <c r="D9" s="19">
        <v>68456</v>
      </c>
      <c r="E9" s="19">
        <v>1828361</v>
      </c>
    </row>
    <row r="10" spans="2:6" x14ac:dyDescent="0.3">
      <c r="B10" s="32" t="s">
        <v>53</v>
      </c>
      <c r="C10" s="65"/>
      <c r="D10" s="19">
        <v>3933</v>
      </c>
      <c r="E10" s="19">
        <v>141083</v>
      </c>
    </row>
    <row r="11" spans="2:6" x14ac:dyDescent="0.3">
      <c r="B11" s="32" t="s">
        <v>4</v>
      </c>
      <c r="C11" s="65"/>
      <c r="D11" s="19">
        <v>5903</v>
      </c>
      <c r="E11" s="19">
        <v>11749</v>
      </c>
    </row>
    <row r="12" spans="2:6" x14ac:dyDescent="0.3">
      <c r="B12" s="32" t="s">
        <v>113</v>
      </c>
      <c r="C12" s="65"/>
      <c r="D12" s="19">
        <v>1111</v>
      </c>
      <c r="E12" s="19"/>
    </row>
    <row r="13" spans="2:6" x14ac:dyDescent="0.3">
      <c r="B13" s="32" t="s">
        <v>5</v>
      </c>
      <c r="C13" s="65"/>
      <c r="D13" s="19">
        <v>-2595074</v>
      </c>
      <c r="E13" s="19">
        <v>-4184530</v>
      </c>
    </row>
    <row r="14" spans="2:6" x14ac:dyDescent="0.3">
      <c r="B14" s="32" t="s">
        <v>54</v>
      </c>
      <c r="C14" s="65"/>
      <c r="D14" s="19">
        <v>-68870</v>
      </c>
      <c r="E14" s="19">
        <v>-4097</v>
      </c>
    </row>
    <row r="15" spans="2:6" x14ac:dyDescent="0.3">
      <c r="B15" s="32" t="s">
        <v>9</v>
      </c>
      <c r="C15" s="65"/>
      <c r="D15" s="19">
        <v>-147198</v>
      </c>
      <c r="E15" s="19">
        <v>-1</v>
      </c>
    </row>
    <row r="16" spans="2:6" x14ac:dyDescent="0.3">
      <c r="B16" s="32" t="s">
        <v>114</v>
      </c>
      <c r="C16" s="65"/>
      <c r="D16" s="19">
        <v>-101350</v>
      </c>
      <c r="E16" s="19"/>
    </row>
    <row r="17" spans="2:5" x14ac:dyDescent="0.3">
      <c r="B17" s="32" t="s">
        <v>112</v>
      </c>
      <c r="C17" s="65"/>
      <c r="D17" s="19"/>
      <c r="E17" s="19"/>
    </row>
    <row r="18" spans="2:5" x14ac:dyDescent="0.3">
      <c r="B18" s="32" t="s">
        <v>6</v>
      </c>
      <c r="C18" s="65"/>
      <c r="D18" s="19">
        <v>-965767</v>
      </c>
      <c r="E18" s="19">
        <v>-764442</v>
      </c>
    </row>
    <row r="19" spans="2:5" x14ac:dyDescent="0.3">
      <c r="B19" s="32" t="s">
        <v>7</v>
      </c>
      <c r="C19" s="65"/>
      <c r="D19" s="19">
        <v>-1882003</v>
      </c>
      <c r="E19" s="19">
        <v>-1899503</v>
      </c>
    </row>
    <row r="20" spans="2:5" ht="37.5" x14ac:dyDescent="0.3">
      <c r="B20" s="32" t="s">
        <v>45</v>
      </c>
      <c r="C20" s="65"/>
      <c r="D20" s="19">
        <v>-767245</v>
      </c>
      <c r="E20" s="19">
        <v>-656210</v>
      </c>
    </row>
    <row r="21" spans="2:5" ht="19.5" thickBot="1" x14ac:dyDescent="0.35">
      <c r="B21" s="32" t="s">
        <v>8</v>
      </c>
      <c r="C21" s="65"/>
      <c r="D21" s="19">
        <v>-19419</v>
      </c>
      <c r="E21" s="19">
        <v>-27729</v>
      </c>
    </row>
    <row r="22" spans="2:5" ht="38.25" thickBot="1" x14ac:dyDescent="0.35">
      <c r="B22" s="66" t="s">
        <v>63</v>
      </c>
      <c r="C22" s="67"/>
      <c r="D22" s="43">
        <f>SUM(D8:D21)-1</f>
        <v>3172690</v>
      </c>
      <c r="E22" s="43">
        <f>SUM(E8:E21)</f>
        <v>2108137</v>
      </c>
    </row>
    <row r="23" spans="2:5" x14ac:dyDescent="0.3">
      <c r="B23" s="50"/>
      <c r="C23" s="65"/>
      <c r="D23" s="49"/>
      <c r="E23" s="49"/>
    </row>
    <row r="24" spans="2:5" ht="37.5" x14ac:dyDescent="0.3">
      <c r="B24" s="55" t="s">
        <v>10</v>
      </c>
      <c r="C24" s="56"/>
      <c r="D24" s="49"/>
      <c r="E24" s="49"/>
    </row>
    <row r="25" spans="2:5" s="1" customFormat="1" ht="37.5" x14ac:dyDescent="0.3">
      <c r="B25" s="32" t="s">
        <v>81</v>
      </c>
      <c r="C25" s="65"/>
      <c r="D25" s="19">
        <v>-8000</v>
      </c>
      <c r="E25" s="19"/>
    </row>
    <row r="26" spans="2:5" x14ac:dyDescent="0.3">
      <c r="B26" s="32" t="s">
        <v>118</v>
      </c>
      <c r="C26" s="65"/>
      <c r="D26" s="19">
        <v>-9496315</v>
      </c>
      <c r="E26" s="19">
        <v>-10399591</v>
      </c>
    </row>
    <row r="27" spans="2:5" s="1" customFormat="1" x14ac:dyDescent="0.3">
      <c r="B27" s="32" t="s">
        <v>46</v>
      </c>
      <c r="C27" s="65"/>
      <c r="D27" s="19">
        <v>6403450</v>
      </c>
      <c r="E27" s="19">
        <v>9273908</v>
      </c>
    </row>
    <row r="28" spans="2:5" s="1" customFormat="1" x14ac:dyDescent="0.3">
      <c r="B28" s="32" t="s">
        <v>109</v>
      </c>
      <c r="C28" s="65"/>
      <c r="D28" s="19">
        <v>7196</v>
      </c>
      <c r="E28" s="19"/>
    </row>
    <row r="29" spans="2:5" x14ac:dyDescent="0.3">
      <c r="B29" s="32" t="s">
        <v>11</v>
      </c>
      <c r="C29" s="65"/>
      <c r="D29" s="19">
        <v>-78860</v>
      </c>
      <c r="E29" s="19">
        <v>-126939</v>
      </c>
    </row>
    <row r="30" spans="2:5" x14ac:dyDescent="0.3">
      <c r="B30" s="32" t="s">
        <v>12</v>
      </c>
      <c r="C30" s="65"/>
      <c r="D30" s="19" t="s">
        <v>62</v>
      </c>
      <c r="E30" s="19" t="s">
        <v>62</v>
      </c>
    </row>
    <row r="31" spans="2:5" x14ac:dyDescent="0.3">
      <c r="B31" s="32" t="s">
        <v>115</v>
      </c>
      <c r="C31" s="65"/>
      <c r="D31" s="19" t="s">
        <v>62</v>
      </c>
      <c r="E31" s="19"/>
    </row>
    <row r="32" spans="2:5" ht="38.25" thickBot="1" x14ac:dyDescent="0.35">
      <c r="B32" s="40" t="s">
        <v>55</v>
      </c>
      <c r="C32" s="68"/>
      <c r="D32" s="44" t="s">
        <v>62</v>
      </c>
      <c r="E32" s="44">
        <v>-45458</v>
      </c>
    </row>
    <row r="33" spans="2:8" ht="57" thickBot="1" x14ac:dyDescent="0.35">
      <c r="B33" s="42" t="s">
        <v>82</v>
      </c>
      <c r="C33" s="68"/>
      <c r="D33" s="46">
        <f>SUM(D25:D32)</f>
        <v>-3172529</v>
      </c>
      <c r="E33" s="46">
        <f>SUM(E25:E32)</f>
        <v>-1298080</v>
      </c>
    </row>
    <row r="34" spans="2:8" x14ac:dyDescent="0.3">
      <c r="B34" s="55"/>
      <c r="C34" s="65"/>
      <c r="D34" s="49"/>
      <c r="E34" s="49"/>
    </row>
    <row r="35" spans="2:8" ht="37.5" x14ac:dyDescent="0.3">
      <c r="B35" s="55" t="s">
        <v>13</v>
      </c>
      <c r="C35" s="69"/>
      <c r="D35" s="49"/>
      <c r="E35" s="49"/>
    </row>
    <row r="36" spans="2:8" s="1" customFormat="1" x14ac:dyDescent="0.3">
      <c r="B36" s="32" t="s">
        <v>83</v>
      </c>
      <c r="C36" s="65"/>
      <c r="D36" s="19" t="s">
        <v>62</v>
      </c>
      <c r="E36" s="19">
        <v>-810350</v>
      </c>
    </row>
    <row r="37" spans="2:8" s="1" customFormat="1" ht="37.5" x14ac:dyDescent="0.3">
      <c r="B37" s="32" t="s">
        <v>111</v>
      </c>
      <c r="C37" s="65"/>
      <c r="D37" s="19" t="s">
        <v>62</v>
      </c>
      <c r="E37" s="19"/>
    </row>
    <row r="38" spans="2:8" s="1" customFormat="1" x14ac:dyDescent="0.3">
      <c r="B38" s="32" t="s">
        <v>99</v>
      </c>
      <c r="C38" s="65"/>
      <c r="D38" s="19" t="s">
        <v>62</v>
      </c>
      <c r="E38" s="19" t="s">
        <v>62</v>
      </c>
    </row>
    <row r="39" spans="2:8" s="1" customFormat="1" x14ac:dyDescent="0.3">
      <c r="B39" s="32" t="s">
        <v>84</v>
      </c>
      <c r="C39" s="65"/>
      <c r="D39" s="19"/>
      <c r="E39" s="19"/>
    </row>
    <row r="40" spans="2:8" s="1" customFormat="1" x14ac:dyDescent="0.3">
      <c r="B40" s="32" t="s">
        <v>106</v>
      </c>
      <c r="C40" s="65"/>
      <c r="D40" s="19"/>
      <c r="E40" s="19"/>
    </row>
    <row r="41" spans="2:8" s="1" customFormat="1" x14ac:dyDescent="0.3">
      <c r="B41" s="32" t="s">
        <v>107</v>
      </c>
      <c r="C41" s="65"/>
      <c r="D41" s="19"/>
      <c r="E41" s="19" t="s">
        <v>62</v>
      </c>
    </row>
    <row r="42" spans="2:8" s="1" customFormat="1" x14ac:dyDescent="0.3">
      <c r="B42" s="32" t="s">
        <v>101</v>
      </c>
      <c r="C42" s="65"/>
      <c r="D42" s="19"/>
      <c r="E42" s="19" t="s">
        <v>62</v>
      </c>
    </row>
    <row r="43" spans="2:8" ht="19.5" thickBot="1" x14ac:dyDescent="0.35">
      <c r="B43" s="40" t="s">
        <v>102</v>
      </c>
      <c r="C43" s="68"/>
      <c r="D43" s="44">
        <v>1500</v>
      </c>
      <c r="E43" s="44"/>
    </row>
    <row r="44" spans="2:8" s="1" customFormat="1" ht="38.25" thickBot="1" x14ac:dyDescent="0.35">
      <c r="B44" s="42" t="s">
        <v>85</v>
      </c>
      <c r="C44" s="68"/>
      <c r="D44" s="46">
        <f>SUM(D36:D43)</f>
        <v>1500</v>
      </c>
      <c r="E44" s="46">
        <f>SUM(E36:E43)</f>
        <v>-810350</v>
      </c>
    </row>
    <row r="45" spans="2:8" ht="37.5" x14ac:dyDescent="0.3">
      <c r="B45" s="32" t="s">
        <v>86</v>
      </c>
      <c r="C45" s="69"/>
      <c r="D45" s="49">
        <f>D22+D33+D44</f>
        <v>1661</v>
      </c>
      <c r="E45" s="49">
        <f>E22+E33+E44</f>
        <v>-293</v>
      </c>
    </row>
    <row r="46" spans="2:8" x14ac:dyDescent="0.3">
      <c r="B46" s="32"/>
      <c r="C46" s="65"/>
      <c r="D46" s="49"/>
      <c r="E46" s="49"/>
    </row>
    <row r="47" spans="2:8" ht="37.5" x14ac:dyDescent="0.3">
      <c r="B47" s="55" t="s">
        <v>58</v>
      </c>
      <c r="C47" s="69"/>
      <c r="D47" s="49">
        <v>-628</v>
      </c>
      <c r="E47" s="49">
        <v>1905</v>
      </c>
    </row>
    <row r="48" spans="2:8" x14ac:dyDescent="0.3">
      <c r="B48" s="55"/>
      <c r="C48" s="65"/>
      <c r="D48" s="49"/>
      <c r="E48" s="49"/>
      <c r="H48" s="62" t="s">
        <v>117</v>
      </c>
    </row>
    <row r="49" spans="2:7" s="1" customFormat="1" x14ac:dyDescent="0.3">
      <c r="B49" s="55" t="s">
        <v>56</v>
      </c>
      <c r="C49" s="65"/>
      <c r="D49" s="49">
        <v>4138</v>
      </c>
      <c r="E49" s="49">
        <v>5847</v>
      </c>
      <c r="F49" s="70"/>
      <c r="G49" s="70"/>
    </row>
    <row r="50" spans="2:7" x14ac:dyDescent="0.3">
      <c r="B50" s="55"/>
      <c r="C50" s="65"/>
      <c r="D50" s="49"/>
      <c r="E50" s="49"/>
    </row>
    <row r="51" spans="2:7" ht="19.5" thickBot="1" x14ac:dyDescent="0.35">
      <c r="B51" s="42" t="s">
        <v>57</v>
      </c>
      <c r="C51" s="68"/>
      <c r="D51" s="44" t="s">
        <v>62</v>
      </c>
      <c r="E51" s="44" t="s">
        <v>62</v>
      </c>
    </row>
    <row r="52" spans="2:7" ht="19.5" thickBot="1" x14ac:dyDescent="0.35">
      <c r="B52" s="52" t="s">
        <v>87</v>
      </c>
      <c r="C52" s="71"/>
      <c r="D52" s="54">
        <f>SUM(D45:D51)</f>
        <v>5171</v>
      </c>
      <c r="E52" s="54">
        <f>SUM(E45:E51)</f>
        <v>7459</v>
      </c>
    </row>
    <row r="53" spans="2:7" ht="19.5" thickTop="1" x14ac:dyDescent="0.3">
      <c r="B53" s="72"/>
      <c r="C53" s="2"/>
      <c r="D53" s="2"/>
      <c r="E53" s="2"/>
    </row>
    <row r="54" spans="2:7" x14ac:dyDescent="0.3">
      <c r="B54" s="1"/>
      <c r="C54" s="1"/>
      <c r="D54" s="3"/>
      <c r="E54" s="1"/>
    </row>
    <row r="55" spans="2:7" x14ac:dyDescent="0.3">
      <c r="B55" s="1" t="s">
        <v>47</v>
      </c>
      <c r="C55" s="3"/>
      <c r="D55" s="1" t="s">
        <v>96</v>
      </c>
      <c r="E55" s="2"/>
    </row>
    <row r="56" spans="2:7" x14ac:dyDescent="0.3">
      <c r="B56" s="2"/>
      <c r="C56" s="3"/>
      <c r="D56" s="2"/>
      <c r="E56" s="2"/>
    </row>
    <row r="57" spans="2:7" x14ac:dyDescent="0.3">
      <c r="B57" s="1" t="s">
        <v>48</v>
      </c>
      <c r="C57" s="3"/>
      <c r="D57" s="1" t="s">
        <v>103</v>
      </c>
      <c r="E57" s="2"/>
    </row>
    <row r="58" spans="2:7" x14ac:dyDescent="0.3">
      <c r="D58" s="62"/>
      <c r="E58" s="62"/>
    </row>
    <row r="59" spans="2:7" x14ac:dyDescent="0.3">
      <c r="D59" s="62"/>
      <c r="E59" s="62"/>
    </row>
    <row r="60" spans="2:7" x14ac:dyDescent="0.3">
      <c r="D60" s="62"/>
      <c r="E60" s="62"/>
    </row>
    <row r="61" spans="2:7" x14ac:dyDescent="0.3">
      <c r="D61" s="62"/>
      <c r="E61" s="62"/>
    </row>
    <row r="62" spans="2:7" x14ac:dyDescent="0.3">
      <c r="D62" s="62"/>
      <c r="E62" s="62"/>
    </row>
    <row r="63" spans="2:7" x14ac:dyDescent="0.3">
      <c r="D63" s="62"/>
      <c r="E63" s="62"/>
    </row>
    <row r="64" spans="2:7" x14ac:dyDescent="0.3">
      <c r="D64" s="62"/>
      <c r="E64" s="62"/>
    </row>
    <row r="65" s="62" customFormat="1" x14ac:dyDescent="0.3"/>
    <row r="66" s="62" customFormat="1" x14ac:dyDescent="0.3"/>
    <row r="67" s="62" customFormat="1" x14ac:dyDescent="0.3"/>
    <row r="68" s="62" customFormat="1" x14ac:dyDescent="0.3"/>
    <row r="69" s="62" customFormat="1" x14ac:dyDescent="0.3"/>
    <row r="70" s="62" customFormat="1" x14ac:dyDescent="0.3"/>
    <row r="71" s="62" customFormat="1" x14ac:dyDescent="0.3"/>
    <row r="72" s="62" customFormat="1" x14ac:dyDescent="0.3"/>
    <row r="73" s="62" customFormat="1" x14ac:dyDescent="0.3"/>
    <row r="74" s="62" customFormat="1" x14ac:dyDescent="0.3"/>
    <row r="75" s="62" customFormat="1" x14ac:dyDescent="0.3"/>
    <row r="76" s="62" customFormat="1" x14ac:dyDescent="0.3"/>
    <row r="77" s="62" customFormat="1" x14ac:dyDescent="0.3"/>
    <row r="78" s="62" customFormat="1" x14ac:dyDescent="0.3"/>
    <row r="79" s="62" customFormat="1" x14ac:dyDescent="0.3"/>
    <row r="80" s="62" customFormat="1" x14ac:dyDescent="0.3"/>
    <row r="81" s="62" customFormat="1" x14ac:dyDescent="0.3"/>
    <row r="82" s="62" customFormat="1" x14ac:dyDescent="0.3"/>
    <row r="83" s="62" customFormat="1" x14ac:dyDescent="0.3"/>
    <row r="84" s="62" customFormat="1" x14ac:dyDescent="0.3"/>
    <row r="85" s="62" customFormat="1" x14ac:dyDescent="0.3"/>
    <row r="86" s="62" customFormat="1" x14ac:dyDescent="0.3"/>
    <row r="87" s="62" customFormat="1" x14ac:dyDescent="0.3"/>
    <row r="88" s="62" customFormat="1" x14ac:dyDescent="0.3"/>
    <row r="89" s="62" customFormat="1" x14ac:dyDescent="0.3"/>
    <row r="90" s="62" customFormat="1" x14ac:dyDescent="0.3"/>
    <row r="91" s="62" customFormat="1" x14ac:dyDescent="0.3"/>
    <row r="92" s="62" customFormat="1" x14ac:dyDescent="0.3"/>
  </sheetData>
  <mergeCells count="2">
    <mergeCell ref="B4:E4"/>
    <mergeCell ref="B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2:G25"/>
  <sheetViews>
    <sheetView workbookViewId="0">
      <selection activeCell="E17" sqref="E17"/>
    </sheetView>
  </sheetViews>
  <sheetFormatPr defaultColWidth="9.33203125" defaultRowHeight="18.75" outlineLevelCol="1" x14ac:dyDescent="0.3"/>
  <cols>
    <col min="1" max="1" width="19.5" style="62" customWidth="1"/>
    <col min="2" max="2" width="65.5" style="62" customWidth="1"/>
    <col min="3" max="3" width="9.83203125" style="62" customWidth="1"/>
    <col min="4" max="4" width="16.1640625" style="62" customWidth="1" outlineLevel="1"/>
    <col min="5" max="5" width="25.1640625" style="62" customWidth="1"/>
    <col min="6" max="6" width="21.1640625" style="62" customWidth="1"/>
    <col min="7" max="7" width="16.33203125" style="62" customWidth="1"/>
    <col min="8" max="16384" width="9.33203125" style="62"/>
  </cols>
  <sheetData>
    <row r="2" spans="2:7" x14ac:dyDescent="0.3">
      <c r="B2" s="96" t="s">
        <v>95</v>
      </c>
      <c r="C2" s="96"/>
      <c r="D2" s="96"/>
      <c r="E2" s="96"/>
      <c r="F2" s="96"/>
    </row>
    <row r="4" spans="2:7" ht="45" customHeight="1" x14ac:dyDescent="0.3">
      <c r="B4" s="91" t="s">
        <v>125</v>
      </c>
      <c r="C4" s="91"/>
      <c r="D4" s="91"/>
      <c r="E4" s="91"/>
      <c r="F4" s="91"/>
    </row>
    <row r="5" spans="2:7" ht="19.5" thickBot="1" x14ac:dyDescent="0.35">
      <c r="B5" s="73"/>
    </row>
    <row r="6" spans="2:7" ht="57.75" thickTop="1" thickBot="1" x14ac:dyDescent="0.35">
      <c r="B6" s="36" t="s">
        <v>65</v>
      </c>
      <c r="C6" s="37" t="s">
        <v>14</v>
      </c>
      <c r="D6" s="38" t="s">
        <v>26</v>
      </c>
      <c r="E6" s="38" t="s">
        <v>27</v>
      </c>
      <c r="F6" s="74" t="s">
        <v>88</v>
      </c>
    </row>
    <row r="7" spans="2:7" ht="20.25" thickTop="1" thickBot="1" x14ac:dyDescent="0.35">
      <c r="B7" s="42" t="s">
        <v>105</v>
      </c>
      <c r="C7" s="68"/>
      <c r="D7" s="46">
        <v>8515056</v>
      </c>
      <c r="E7" s="24">
        <v>19192269</v>
      </c>
      <c r="F7" s="24">
        <v>27707325</v>
      </c>
    </row>
    <row r="8" spans="2:7" ht="19.5" x14ac:dyDescent="0.3">
      <c r="B8" s="76" t="s">
        <v>28</v>
      </c>
      <c r="C8" s="77"/>
      <c r="D8" s="78" t="s">
        <v>62</v>
      </c>
      <c r="E8" s="33">
        <v>11186527</v>
      </c>
      <c r="F8" s="79">
        <f>E8</f>
        <v>11186527</v>
      </c>
    </row>
    <row r="9" spans="2:7" ht="19.5" thickBot="1" x14ac:dyDescent="0.35">
      <c r="B9" s="80" t="s">
        <v>89</v>
      </c>
      <c r="C9" s="81"/>
      <c r="D9" s="82" t="s">
        <v>62</v>
      </c>
      <c r="E9" s="83" t="s">
        <v>62</v>
      </c>
      <c r="F9" s="24" t="s">
        <v>62</v>
      </c>
    </row>
    <row r="10" spans="2:7" x14ac:dyDescent="0.3">
      <c r="B10" s="32" t="s">
        <v>24</v>
      </c>
      <c r="C10" s="65"/>
      <c r="D10" s="84" t="s">
        <v>62</v>
      </c>
      <c r="E10" s="33">
        <v>11186527</v>
      </c>
      <c r="F10" s="33">
        <f>F8</f>
        <v>11186527</v>
      </c>
      <c r="G10" s="75"/>
    </row>
    <row r="11" spans="2:7" ht="37.5" x14ac:dyDescent="0.3">
      <c r="B11" s="32" t="s">
        <v>90</v>
      </c>
      <c r="C11" s="65">
        <v>15</v>
      </c>
      <c r="D11" s="26" t="s">
        <v>62</v>
      </c>
      <c r="E11" s="85"/>
      <c r="F11" s="14"/>
      <c r="G11" s="75"/>
    </row>
    <row r="12" spans="2:7" ht="19.5" thickBot="1" x14ac:dyDescent="0.35">
      <c r="B12" s="40" t="s">
        <v>91</v>
      </c>
      <c r="C12" s="68"/>
      <c r="D12" s="86" t="s">
        <v>62</v>
      </c>
      <c r="E12" s="87"/>
      <c r="F12" s="24"/>
    </row>
    <row r="13" spans="2:7" ht="19.5" thickBot="1" x14ac:dyDescent="0.35">
      <c r="B13" s="52" t="s">
        <v>116</v>
      </c>
      <c r="C13" s="68"/>
      <c r="D13" s="46">
        <v>8515056</v>
      </c>
      <c r="E13" s="24">
        <f>E7+E11+E12+E10</f>
        <v>30378796</v>
      </c>
      <c r="F13" s="24">
        <f>F7+F11+F12+F10</f>
        <v>38893852</v>
      </c>
    </row>
    <row r="14" spans="2:7" ht="20.25" thickTop="1" x14ac:dyDescent="0.3">
      <c r="B14" s="76" t="s">
        <v>97</v>
      </c>
      <c r="C14" s="77"/>
      <c r="D14" s="26" t="s">
        <v>62</v>
      </c>
      <c r="E14" s="33">
        <v>3605371</v>
      </c>
      <c r="F14" s="79">
        <f>E14</f>
        <v>3605371</v>
      </c>
    </row>
    <row r="15" spans="2:7" ht="19.5" thickBot="1" x14ac:dyDescent="0.35">
      <c r="B15" s="80" t="s">
        <v>98</v>
      </c>
      <c r="C15" s="81"/>
      <c r="D15" s="86" t="s">
        <v>62</v>
      </c>
      <c r="E15" s="88" t="s">
        <v>62</v>
      </c>
      <c r="F15" s="88" t="s">
        <v>62</v>
      </c>
      <c r="G15" s="75"/>
    </row>
    <row r="16" spans="2:7" x14ac:dyDescent="0.3">
      <c r="B16" s="32" t="s">
        <v>64</v>
      </c>
      <c r="C16" s="77"/>
      <c r="D16" s="26" t="s">
        <v>62</v>
      </c>
      <c r="E16" s="85">
        <f>E14</f>
        <v>3605371</v>
      </c>
      <c r="F16" s="14">
        <f>F14</f>
        <v>3605371</v>
      </c>
    </row>
    <row r="17" spans="2:7" ht="23.25" customHeight="1" x14ac:dyDescent="0.3">
      <c r="B17" s="32" t="s">
        <v>92</v>
      </c>
      <c r="C17" s="65"/>
      <c r="D17" s="26" t="s">
        <v>62</v>
      </c>
      <c r="E17" s="85">
        <v>450946</v>
      </c>
      <c r="F17" s="85">
        <v>450946</v>
      </c>
      <c r="G17" s="75"/>
    </row>
    <row r="18" spans="2:7" x14ac:dyDescent="0.3">
      <c r="B18" s="32" t="s">
        <v>91</v>
      </c>
      <c r="C18" s="65"/>
      <c r="D18" s="26" t="s">
        <v>62</v>
      </c>
      <c r="E18" s="85"/>
      <c r="F18" s="14"/>
    </row>
    <row r="19" spans="2:7" ht="19.5" thickBot="1" x14ac:dyDescent="0.35">
      <c r="B19" s="52" t="s">
        <v>126</v>
      </c>
      <c r="C19" s="71"/>
      <c r="D19" s="54">
        <v>8515056</v>
      </c>
      <c r="E19" s="89">
        <f>E13+E16+E17+E18</f>
        <v>34435113</v>
      </c>
      <c r="F19" s="89">
        <f>F13+F16+F17+F18</f>
        <v>42950169</v>
      </c>
    </row>
    <row r="20" spans="2:7" ht="19.5" thickTop="1" x14ac:dyDescent="0.3">
      <c r="B20" s="61"/>
      <c r="C20" s="2"/>
      <c r="D20" s="2"/>
      <c r="E20" s="2"/>
      <c r="F20" s="2"/>
    </row>
    <row r="21" spans="2:7" x14ac:dyDescent="0.3">
      <c r="E21" s="75">
        <v>34435113</v>
      </c>
      <c r="F21" s="75"/>
    </row>
    <row r="23" spans="2:7" x14ac:dyDescent="0.3">
      <c r="B23" s="1" t="s">
        <v>47</v>
      </c>
      <c r="C23" s="3"/>
      <c r="D23" s="1"/>
      <c r="E23" s="1" t="s">
        <v>96</v>
      </c>
    </row>
    <row r="24" spans="2:7" x14ac:dyDescent="0.3">
      <c r="B24" s="2"/>
      <c r="C24" s="3"/>
      <c r="D24" s="2"/>
      <c r="E24" s="2"/>
    </row>
    <row r="25" spans="2:7" x14ac:dyDescent="0.3">
      <c r="B25" s="1" t="s">
        <v>48</v>
      </c>
      <c r="C25" s="3"/>
      <c r="D25" s="1"/>
      <c r="E25" s="1" t="s">
        <v>103</v>
      </c>
    </row>
  </sheetData>
  <mergeCells count="2">
    <mergeCell ref="B4:F4"/>
    <mergeCell ref="B2:F2"/>
  </mergeCells>
  <pageMargins left="0" right="0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2B9511D30E4EAD8288588CEE97C6" ma:contentTypeVersion="4" ma:contentTypeDescription="Создание документа." ma:contentTypeScope="" ma:versionID="6cc2198eb779a59944f59288c841754e">
  <xsd:schema xmlns:xsd="http://www.w3.org/2001/XMLSchema" xmlns:xs="http://www.w3.org/2001/XMLSchema" xmlns:p="http://schemas.microsoft.com/office/2006/metadata/properties" xmlns:ns3="fe773108-ed39-475d-a8b8-1ea6093528cd" targetNamespace="http://schemas.microsoft.com/office/2006/metadata/properties" ma:root="true" ma:fieldsID="2c32a0dce569698d917dc869478cef29" ns3:_="">
    <xsd:import namespace="fe773108-ed39-475d-a8b8-1ea6093528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73108-ed39-475d-a8b8-1ea609352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5AA2F-BA62-4334-8649-F2722BA50183}">
  <ds:schemaRefs>
    <ds:schemaRef ds:uri="http://purl.org/dc/terms/"/>
    <ds:schemaRef ds:uri="http://schemas.microsoft.com/office/2006/metadata/properties"/>
    <ds:schemaRef ds:uri="fe773108-ed39-475d-a8b8-1ea6093528cd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1A3E507-F9C5-49B4-8D36-E8F009438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73108-ed39-475d-a8b8-1ea609352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5B10BD-05E1-4DCD-BCBF-128A5DA9C0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Алмагуль Курмангалиева</dc:creator>
  <cp:keywords/>
  <dc:description/>
  <cp:lastModifiedBy>Куляш Кайралиева</cp:lastModifiedBy>
  <cp:revision>1</cp:revision>
  <cp:lastPrinted>2025-05-15T09:48:00Z</cp:lastPrinted>
  <dcterms:created xsi:type="dcterms:W3CDTF">2018-04-13T11:44:44Z</dcterms:created>
  <dcterms:modified xsi:type="dcterms:W3CDTF">2025-05-15T10:10:07Z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0x010100FC102B9511D30E4EAD8288588CEE97C6</vt:lpwstr>
  </property>
</Properties>
</file>