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Баст\Отчеты\Финансовые\2025\1 кв 2025\"/>
    </mc:Choice>
  </mc:AlternateContent>
  <bookViews>
    <workbookView xWindow="0" yWindow="0" windowWidth="7470" windowHeight="1470" tabRatio="841" activeTab="3"/>
  </bookViews>
  <sheets>
    <sheet name="ОФП " sheetId="1" r:id="rId1"/>
    <sheet name="ОПиУ" sheetId="2" r:id="rId2"/>
    <sheet name="ДДС" sheetId="3" r:id="rId3"/>
    <sheet name="Капитал 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EUR" localSheetId="2">'[1]1710_3310_вал'!$B$41:$D$69</definedName>
    <definedName name="EUR" localSheetId="3">'[1]1710_3310_вал'!$B$41:$D$69</definedName>
    <definedName name="EUR" localSheetId="1">'[1]1710_3310_вал'!$B$41:$D$69</definedName>
    <definedName name="EUR">'[2]1710_3310_вал'!$B$41:$D$69</definedName>
    <definedName name="белая" localSheetId="2">'[1]1710_3310_вал'!$G$47:$I$74</definedName>
    <definedName name="белая" localSheetId="3">'[1]1710_3310_вал'!$G$47:$I$74</definedName>
    <definedName name="белая" localSheetId="1">'[1]1710_3310_вал'!$G$47:$I$74</definedName>
    <definedName name="белая">'[2]1710_3310_вал'!$G$47:$I$74</definedName>
    <definedName name="восьмая" localSheetId="2">[4]ДДС_310320!$V$139:$W$220</definedName>
    <definedName name="восьмая" localSheetId="3">[4]ДДС_310320!$V$139:$W$220</definedName>
    <definedName name="восьмая" localSheetId="1">[4]ДДС_310320!$V$139:$W$220</definedName>
    <definedName name="восьмая" localSheetId="0">[3]ДДС_310320!#REF!</definedName>
    <definedName name="восьмая">[3]ДДС_310320!#REF!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[5]ДДС_300920!$C$92:$D$144</definedName>
    <definedName name="желтая1">[5]ДДС_300920!$C$92:$D$144</definedName>
    <definedName name="Желтая7" localSheetId="2">[5]сч.3310_1710_300920!$B$371:$H$675</definedName>
    <definedName name="Желтая7" localSheetId="3">[5]сч.3310_1710_300920!$B$371:$H$675</definedName>
    <definedName name="Желтая7" localSheetId="1">[5]сч.3310_1710_300920!$B$371:$H$675</definedName>
    <definedName name="Желтая7" localSheetId="0">[6]сч.3310_1710_300621!#REF!</definedName>
    <definedName name="Желтая7">[6]сч.3310_1710_300621!#REF!</definedName>
    <definedName name="Желтая8" localSheetId="2">[5]сч.3310_1710_300920!$B$6:$H$368</definedName>
    <definedName name="Желтая8" localSheetId="3">[5]сч.3310_1710_300920!$B$6:$H$368</definedName>
    <definedName name="Желтая8" localSheetId="1">[5]сч.3310_1710_300920!$B$6:$H$368</definedName>
    <definedName name="Желтая8" localSheetId="0">[6]сч.3310_1710_300621!#REF!</definedName>
    <definedName name="Желтая8">[6]сч.3310_1710_300621!#REF!</definedName>
    <definedName name="зеленая" localSheetId="2">'[7]1710_3310_тг'!$B$604:$D$1053</definedName>
    <definedName name="зеленая" localSheetId="3">'[7]1710_3310_тг'!$B$604:$D$1053</definedName>
    <definedName name="зеленая" localSheetId="1">'[7]1710_3310_тг'!$B$604:$D$1053</definedName>
    <definedName name="зеленая" localSheetId="0">#REF!</definedName>
    <definedName name="зеленая">#REF!</definedName>
    <definedName name="книга1" localSheetId="2">'[7]кредиторка торг'!$B$5:$H$161</definedName>
    <definedName name="книга1" localSheetId="3">'[7]кредиторка торг'!$B$5:$H$161</definedName>
    <definedName name="книга1" localSheetId="1">'[7]кредиторка торг'!$B$5:$H$161</definedName>
    <definedName name="книга1" localSheetId="0">#REF!</definedName>
    <definedName name="книга1">#REF!</definedName>
    <definedName name="книга10" localSheetId="2">[7]РасшКредТорг!#REF!</definedName>
    <definedName name="книга10" localSheetId="3">[7]РасшКредТорг!#REF!</definedName>
    <definedName name="книга10" localSheetId="1">[7]РасшКредТорг!#REF!</definedName>
    <definedName name="книга10" localSheetId="0">#REF!</definedName>
    <definedName name="книга10">#REF!</definedName>
    <definedName name="книга11" localSheetId="2">[7]РасшКредТорг!#REF!</definedName>
    <definedName name="книга11" localSheetId="3">[7]РасшКредТорг!#REF!</definedName>
    <definedName name="книга11" localSheetId="1">[7]РасшКредТорг!#REF!</definedName>
    <definedName name="книга11" localSheetId="0">#REF!</definedName>
    <definedName name="книга11">#REF!</definedName>
    <definedName name="книга12" localSheetId="2">[7]РасшКредТорг!#REF!</definedName>
    <definedName name="книга12" localSheetId="3">[7]РасшКредТорг!#REF!</definedName>
    <definedName name="книга12" localSheetId="1">[7]РасшКредТорг!#REF!</definedName>
    <definedName name="книга12" localSheetId="0">#REF!</definedName>
    <definedName name="книга12">#REF!</definedName>
    <definedName name="книга13" localSheetId="2">[7]РасшКредТорг!#REF!</definedName>
    <definedName name="книга13" localSheetId="3">[7]РасшКредТорг!#REF!</definedName>
    <definedName name="книга13" localSheetId="1">[7]РасшКредТорг!#REF!</definedName>
    <definedName name="книга13" localSheetId="0">#REF!</definedName>
    <definedName name="книга13">#REF!</definedName>
    <definedName name="книга14" localSheetId="2">[7]ДДС_31122019!$C$103:$D$136</definedName>
    <definedName name="книга14" localSheetId="3">[7]ДДС_31122019!$C$103:$D$136</definedName>
    <definedName name="книга14" localSheetId="1">[7]ДДС_31122019!$C$103:$D$136</definedName>
    <definedName name="книга14" localSheetId="0">#REF!</definedName>
    <definedName name="книга14">#REF!</definedName>
    <definedName name="Книга15" localSheetId="2">ДДС!#REF!</definedName>
    <definedName name="Книга15" localSheetId="3">[8]ДДС!#REF!</definedName>
    <definedName name="Книга15" localSheetId="1">[8]ДДС!#REF!</definedName>
    <definedName name="Книга15" localSheetId="0">#REF!</definedName>
    <definedName name="Книга15">#REF!</definedName>
    <definedName name="книга2" localSheetId="2">'[7]кредиторка торг'!$B$166:$H$321</definedName>
    <definedName name="книга2" localSheetId="3">'[7]кредиторка торг'!$B$166:$H$321</definedName>
    <definedName name="книга2" localSheetId="1">'[7]кредиторка торг'!$B$166:$H$321</definedName>
    <definedName name="книга2" localSheetId="0">#REF!</definedName>
    <definedName name="книга2">#REF!</definedName>
    <definedName name="книга3" localSheetId="2">'[7]кредиторка торг'!#REF!</definedName>
    <definedName name="книга3" localSheetId="3">'[7]кредиторка торг'!#REF!</definedName>
    <definedName name="книга3" localSheetId="1">'[7]кредиторка торг'!#REF!</definedName>
    <definedName name="книга3" localSheetId="0">#REF!</definedName>
    <definedName name="книга3">#REF!</definedName>
    <definedName name="книга4" localSheetId="2">[7]РасшКредТорг!#REF!</definedName>
    <definedName name="книга4" localSheetId="3">[7]РасшКредТорг!#REF!</definedName>
    <definedName name="книга4" localSheetId="1">[7]РасшКредТорг!#REF!</definedName>
    <definedName name="книга4" localSheetId="0">#REF!</definedName>
    <definedName name="книга4">#REF!</definedName>
    <definedName name="книга5" localSheetId="2">[7]РасшКредТорг!#REF!</definedName>
    <definedName name="книга5" localSheetId="3">[7]РасшКредТорг!#REF!</definedName>
    <definedName name="книга5" localSheetId="1">[7]РасшКредТорг!#REF!</definedName>
    <definedName name="книга5" localSheetId="0">#REF!</definedName>
    <definedName name="книга5">#REF!</definedName>
    <definedName name="книга6" localSheetId="2">[7]РасшКредТорг!#REF!</definedName>
    <definedName name="книга6" localSheetId="3">[7]РасшКредТорг!#REF!</definedName>
    <definedName name="книга6" localSheetId="1">[7]РасшКредТорг!#REF!</definedName>
    <definedName name="книга6" localSheetId="0">#REF!</definedName>
    <definedName name="книга6">#REF!</definedName>
    <definedName name="книга7" localSheetId="2">'[7]кредиторка торг'!$B$342:$H$364</definedName>
    <definedName name="книга7" localSheetId="3">'[7]кредиторка торг'!$B$342:$H$364</definedName>
    <definedName name="книга7" localSheetId="1">'[7]кредиторка торг'!$B$342:$H$364</definedName>
    <definedName name="книга7" localSheetId="0">#REF!</definedName>
    <definedName name="книга7">#REF!</definedName>
    <definedName name="книга75" localSheetId="2">'[7]кредиторка торг'!#REF!</definedName>
    <definedName name="книга75" localSheetId="3">'[7]кредиторка торг'!#REF!</definedName>
    <definedName name="книга75" localSheetId="1">'[7]кредиторка торг'!#REF!</definedName>
    <definedName name="книга75" localSheetId="0">'[9]кредиторка торг'!#REF!</definedName>
    <definedName name="книга75">'[9]кредиторка торг'!#REF!</definedName>
    <definedName name="книга8" localSheetId="2">'[7]кредиторка торг'!$B$326:$H$339</definedName>
    <definedName name="книга8" localSheetId="3">'[7]кредиторка торг'!$B$326:$H$339</definedName>
    <definedName name="книга8" localSheetId="1">'[7]кредиторка торг'!$B$326:$H$339</definedName>
    <definedName name="книга8" localSheetId="0">#REF!</definedName>
    <definedName name="книга8">#REF!</definedName>
    <definedName name="книга9" localSheetId="2">[7]РасшКредТорг!#REF!</definedName>
    <definedName name="книга9" localSheetId="3">[7]РасшКредТорг!#REF!</definedName>
    <definedName name="книга9" localSheetId="1">[7]РасшКредТорг!#REF!</definedName>
    <definedName name="книга9" localSheetId="0">#REF!</definedName>
    <definedName name="книга9">#REF!</definedName>
    <definedName name="красная" localSheetId="2">'[1]1710_3310_кз'!$B$597:$D$1045</definedName>
    <definedName name="красная" localSheetId="3">'[1]1710_3310_кз'!$B$597:$D$1045</definedName>
    <definedName name="красная" localSheetId="1">'[1]1710_3310_кз'!$B$597:$D$1045</definedName>
    <definedName name="красная">'[2]1710_3310_кз'!$B$597:$D$1045</definedName>
    <definedName name="красная1" localSheetId="2">[10]ДДС_310320!$C$93:$D$128</definedName>
    <definedName name="красная1" localSheetId="3">[10]ДДС_310320!$C$93:$D$128</definedName>
    <definedName name="красная1" localSheetId="1">[10]ДДС_310320!$C$93:$D$128</definedName>
    <definedName name="красная1">[3]ДДС_310320!$C$93:$D$128</definedName>
    <definedName name="Красная2" localSheetId="2">[10]сч.3310!$B$8:$H$346</definedName>
    <definedName name="Красная2" localSheetId="3">[10]сч.3310!$B$8:$H$346</definedName>
    <definedName name="Красная2" localSheetId="1">[10]сч.3310!$B$8:$H$346</definedName>
    <definedName name="Красная2">[3]сч.3310!$B$8:$H$346</definedName>
    <definedName name="Красная3" localSheetId="2">[10]сч.3310!$B$354:$H$635</definedName>
    <definedName name="Красная3" localSheetId="3">[10]сч.3310!$B$354:$H$635</definedName>
    <definedName name="Красная3" localSheetId="1">[10]сч.3310!$B$354:$H$635</definedName>
    <definedName name="Красная3">[3]сч.3310!$B$354:$H$635</definedName>
    <definedName name="красная4" localSheetId="2">[10]сч.3310_080920!$B$10:$H$346</definedName>
    <definedName name="красная4" localSheetId="3">[10]сч.3310_080920!$B$10:$H$346</definedName>
    <definedName name="красная4" localSheetId="1">[10]сч.3310_080920!$B$10:$H$346</definedName>
    <definedName name="красная4">[3]сч.3310_080920!$B$10:$H$346</definedName>
    <definedName name="красная5" localSheetId="2">[10]сч.3310_080920!$B$356:$H$635</definedName>
    <definedName name="красная5" localSheetId="3">[10]сч.3310_080920!$B$356:$H$635</definedName>
    <definedName name="красная5" localSheetId="1">[10]сч.3310_080920!$B$356:$H$635</definedName>
    <definedName name="красная5">[3]сч.3310_080920!$B$356:$H$635</definedName>
    <definedName name="красная6" localSheetId="2">[10]ДДС_310820!$B$136:$D$160</definedName>
    <definedName name="красная6" localSheetId="3">[10]ДДС_310820!$B$136:$D$160</definedName>
    <definedName name="красная6" localSheetId="1">[10]ДДС_310820!$B$136:$D$160</definedName>
    <definedName name="красная6">[3]ДДС_310820!$B$136:$D$160</definedName>
    <definedName name="красная7" localSheetId="2">[10]ДДС_310820!$C$137:$D$160</definedName>
    <definedName name="красная7" localSheetId="3">[10]ДДС_310820!$C$137:$D$160</definedName>
    <definedName name="красная7" localSheetId="1">[10]ДДС_310820!$C$137:$D$160</definedName>
    <definedName name="красная7">[3]ДДС_310820!$C$137:$D$160</definedName>
    <definedName name="облако" localSheetId="2">[7]вал1710_3310!$B$44:$D$81</definedName>
    <definedName name="облако" localSheetId="3">[7]вал1710_3310!$B$44:$D$81</definedName>
    <definedName name="облако" localSheetId="1">[7]вал1710_3310!$B$44:$D$81</definedName>
    <definedName name="облако" localSheetId="0">#REF!</definedName>
    <definedName name="облако">#REF!</definedName>
    <definedName name="_xlnm.Print_Area" localSheetId="2">ДДС!$A$1:$D$71</definedName>
    <definedName name="_xlnm.Print_Area" localSheetId="3">'Капитал  '!$A$1:$S$29</definedName>
    <definedName name="_xlnm.Print_Area" localSheetId="1">ОПиУ!$A$1:$D$33</definedName>
    <definedName name="_xlnm.Print_Area" localSheetId="0">'ОФП '!$A$1:$D$53</definedName>
    <definedName name="облачко" localSheetId="2">[1]Лист1!$B$460:$D$909</definedName>
    <definedName name="облачко" localSheetId="3">[1]Лист1!$B$460:$D$909</definedName>
    <definedName name="облачко" localSheetId="1">[1]Лист1!$B$460:$D$909</definedName>
    <definedName name="облачко">[2]Лист1!$B$460:$D$909</definedName>
    <definedName name="пано" localSheetId="2">[7]вал1710_3310!$H$48:$J$82</definedName>
    <definedName name="пано" localSheetId="3">[7]вал1710_3310!$H$48:$J$82</definedName>
    <definedName name="пано" localSheetId="1">[7]вал1710_3310!$H$48:$J$82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[11]ОС_310321!#REF!</definedName>
    <definedName name="прочее" localSheetId="3">[11]ОС_310321!#REF!</definedName>
    <definedName name="прочее" localSheetId="1">[11]ОС_310321!#REF!</definedName>
    <definedName name="прочее" localSheetId="0">[6]ОС_310321!#REF!</definedName>
    <definedName name="прочее">[6]ОС_310321!#REF!</definedName>
    <definedName name="прочее1" localSheetId="2">#REF!</definedName>
    <definedName name="прочее1">#REF!</definedName>
    <definedName name="прочее2" localSheetId="2">#REF!</definedName>
    <definedName name="прочее2">#REF!</definedName>
    <definedName name="прочее3" localSheetId="2">#REF!</definedName>
    <definedName name="прочее3">#REF!</definedName>
    <definedName name="прочее4" localSheetId="2">[11]ДДС_300621!$C$94:$D$140</definedName>
    <definedName name="прочее4" localSheetId="3">[11]ДДС_300621!$C$94:$D$140</definedName>
    <definedName name="прочее4" localSheetId="1">[11]ДДС_300621!$C$94:$D$140</definedName>
    <definedName name="прочее4">[6]ДДС_300621!$C$94:$D$140</definedName>
    <definedName name="прочее5" localSheetId="2">[11]сч.3310_1710_300621!$B$290:$H$517</definedName>
    <definedName name="прочее5" localSheetId="3">[11]сч.3310_1710_300621!$B$290:$H$517</definedName>
    <definedName name="прочее5" localSheetId="1">[11]сч.3310_1710_300621!$B$290:$H$517</definedName>
    <definedName name="прочее5">[6]сч.3310_1710_300621!$B$290:$H$517</definedName>
    <definedName name="прочее6" localSheetId="2">[11]сч.3310_1710_300621!$B$11:$H$286</definedName>
    <definedName name="прочее6" localSheetId="3">[11]сч.3310_1710_300621!$B$11:$H$286</definedName>
    <definedName name="прочее6" localSheetId="1">[11]сч.3310_1710_300621!$B$11:$H$286</definedName>
    <definedName name="прочее6">[6]сч.3310_1710_300621!$B$11:$H$286</definedName>
    <definedName name="пятая" localSheetId="2">'[4]кредиторка торг'!$A$10:$G$272</definedName>
    <definedName name="пятая" localSheetId="3">'[4]кредиторка торг'!$A$10:$G$272</definedName>
    <definedName name="пятая" localSheetId="1">'[4]кредиторка торг'!$A$10:$G$272</definedName>
    <definedName name="пятая">'[12]кредиторка торг'!$A$10:$G$272</definedName>
    <definedName name="седьмая" localSheetId="2">[4]ДДС_310320!$V$80:$W$129</definedName>
    <definedName name="седьмая" localSheetId="3">[4]ДДС_310320!$V$80:$W$129</definedName>
    <definedName name="седьмая" localSheetId="1">[4]ДДС_310320!$V$80:$W$129</definedName>
    <definedName name="седьмая" localSheetId="0">[3]ДДС_310320!#REF!</definedName>
    <definedName name="седьмая">[3]ДДС_310320!#REF!</definedName>
    <definedName name="синяя" localSheetId="2">'[1]Лист3 (2)'!$B$64:$E$136</definedName>
    <definedName name="синяя" localSheetId="3">'[1]Лист3 (2)'!$B$64:$E$136</definedName>
    <definedName name="синяя" localSheetId="1">'[1]Лист3 (2)'!$B$64:$E$136</definedName>
    <definedName name="синяя">'[2]Лист3 (2)'!$B$64:$E$136</definedName>
    <definedName name="синяя1">[8]ДДС_300921!$C$87:$D$127</definedName>
    <definedName name="синяя2">[8]ДДС_300921!$C$178:$D$180</definedName>
    <definedName name="синяя3">[8]ДДС_300921!$C$194:$D$211</definedName>
    <definedName name="синяя4" localSheetId="2">#REF!</definedName>
    <definedName name="синяя4">#REF!</definedName>
    <definedName name="туча" localSheetId="2">[1]Лист1!$J$598:$L$1186</definedName>
    <definedName name="туча" localSheetId="3">[1]Лист1!$J$598:$L$1186</definedName>
    <definedName name="туча" localSheetId="1">[1]Лист1!$J$598:$L$1186</definedName>
    <definedName name="туча">[2]Лист1!$J$598:$L$1186</definedName>
    <definedName name="четвертая" localSheetId="2">'[4]кредиторка торг'!$A$282:$G$506</definedName>
    <definedName name="четвертая" localSheetId="3">'[4]кредиторка торг'!$A$282:$G$506</definedName>
    <definedName name="четвертая" localSheetId="1">'[4]кредиторка торг'!$A$282:$G$506</definedName>
    <definedName name="четвертая">'[12]кредиторка торг'!$A$282:$G$506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S16" i="4" l="1"/>
  <c r="C38" i="3" l="1"/>
  <c r="I108" i="3" l="1"/>
  <c r="C18" i="3" l="1"/>
  <c r="D38" i="3" l="1"/>
  <c r="D29" i="3"/>
  <c r="D11" i="3"/>
  <c r="D27" i="3" l="1"/>
  <c r="D47" i="3"/>
  <c r="R21" i="4" l="1"/>
  <c r="S21" i="4" s="1"/>
  <c r="S20" i="4"/>
  <c r="D44" i="1" l="1"/>
  <c r="D37" i="1"/>
  <c r="D31" i="1"/>
  <c r="D22" i="1"/>
  <c r="D14" i="1"/>
  <c r="D45" i="1" l="1"/>
  <c r="D46" i="1" s="1"/>
  <c r="D23" i="1"/>
  <c r="S12" i="4" l="1"/>
  <c r="S13" i="4"/>
  <c r="S14" i="4"/>
  <c r="S18" i="4"/>
  <c r="S19" i="4"/>
  <c r="S17" i="4"/>
  <c r="C55" i="3"/>
  <c r="C11" i="3" l="1"/>
  <c r="C22" i="1" l="1"/>
  <c r="C14" i="1"/>
  <c r="C23" i="1" l="1"/>
  <c r="D48" i="1"/>
  <c r="D12" i="2" l="1"/>
  <c r="D17" i="2" s="1"/>
  <c r="D21" i="2" l="1"/>
  <c r="D23" i="2" s="1"/>
  <c r="D25" i="2" s="1"/>
  <c r="P21" i="4" l="1"/>
  <c r="P10" i="4" s="1"/>
  <c r="P15" i="4" s="1"/>
  <c r="O21" i="4"/>
  <c r="O10" i="4" s="1"/>
  <c r="O15" i="4" s="1"/>
  <c r="D55" i="3"/>
  <c r="D49" i="3"/>
  <c r="C49" i="3"/>
  <c r="C29" i="3"/>
  <c r="C47" i="3" s="1"/>
  <c r="C27" i="3"/>
  <c r="C12" i="2"/>
  <c r="C17" i="2" s="1"/>
  <c r="C44" i="1"/>
  <c r="C37" i="1"/>
  <c r="C31" i="1"/>
  <c r="D61" i="3" l="1"/>
  <c r="C61" i="3"/>
  <c r="C45" i="1"/>
  <c r="C46" i="1" l="1"/>
  <c r="C48" i="1" s="1"/>
  <c r="C62" i="3"/>
  <c r="C21" i="2"/>
  <c r="C23" i="2" s="1"/>
  <c r="C25" i="2" s="1"/>
  <c r="R11" i="4" l="1"/>
  <c r="C65" i="3"/>
  <c r="S11" i="4" l="1"/>
  <c r="R10" i="4"/>
  <c r="S10" i="4" s="1"/>
  <c r="Q21" i="4"/>
  <c r="Q10" i="4" s="1"/>
  <c r="Q15" i="4" s="1"/>
  <c r="T21" i="4"/>
  <c r="R15" i="4" l="1"/>
  <c r="S15" i="4" s="1"/>
  <c r="T15" i="4" s="1"/>
  <c r="D62" i="3"/>
  <c r="D65" i="3" s="1"/>
</calcChain>
</file>

<file path=xl/comments1.xml><?xml version="1.0" encoding="utf-8"?>
<comments xmlns="http://schemas.openxmlformats.org/spreadsheetml/2006/main">
  <authors>
    <author>User</author>
  </authors>
  <commentList>
    <comment ref="D4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РЕПО
</t>
        </r>
      </text>
    </comment>
  </commentList>
</comments>
</file>

<file path=xl/sharedStrings.xml><?xml version="1.0" encoding="utf-8"?>
<sst xmlns="http://schemas.openxmlformats.org/spreadsheetml/2006/main" count="201" uniqueCount="138">
  <si>
    <t>Наименование</t>
  </si>
  <si>
    <t>Акционерное общество "БАСТ"</t>
  </si>
  <si>
    <t xml:space="preserve">ОТЧЕТ О ФИНАНСОВОМ ПОЛОЖЕНИИ                                                                                                                                                           </t>
  </si>
  <si>
    <t xml:space="preserve">Прим. </t>
  </si>
  <si>
    <t>На конец 
отчетного периода</t>
  </si>
  <si>
    <t>На начало 
отчетного периода</t>
  </si>
  <si>
    <t xml:space="preserve">АКТИВЫ </t>
  </si>
  <si>
    <t xml:space="preserve">Внеоборотные активы </t>
  </si>
  <si>
    <t>Горнодобывающие активы</t>
  </si>
  <si>
    <t>Основные средства</t>
  </si>
  <si>
    <t>Нематериальные активы</t>
  </si>
  <si>
    <t xml:space="preserve"> Право пользования активом</t>
  </si>
  <si>
    <t>Авансы выданные на приобретение долгосрочных активов</t>
  </si>
  <si>
    <t>Денежные средства, ограниченные в использовании</t>
  </si>
  <si>
    <t>Текущие активы</t>
  </si>
  <si>
    <t>Авансы выданные и прочие текущие активы</t>
  </si>
  <si>
    <t>Товарно-материальные запасы</t>
  </si>
  <si>
    <t>Краткосрочные финансовые инвестиции</t>
  </si>
  <si>
    <t>Торговая дебиторская задолженность</t>
  </si>
  <si>
    <t>Денежные средства</t>
  </si>
  <si>
    <t>Предоплата по подоходному налогу</t>
  </si>
  <si>
    <t>ВСЕГО АКТИВЫ</t>
  </si>
  <si>
    <t xml:space="preserve">КАПИТАЛ И ОБЯЗАТЕЛЬСТВА </t>
  </si>
  <si>
    <t xml:space="preserve">Капитал и резервы </t>
  </si>
  <si>
    <t>Уставной капитал</t>
  </si>
  <si>
    <t>Дополнительный оплаченный капитал</t>
  </si>
  <si>
    <t>Резерв на переоценку финансовых активов, учитываемых по справедливой стоимости через прочий совокупный доход</t>
  </si>
  <si>
    <t>Накопленные убытки</t>
  </si>
  <si>
    <t xml:space="preserve">Долгосрочные обязательства </t>
  </si>
  <si>
    <t>Провизии долгоср</t>
  </si>
  <si>
    <t>Обязательства по финансовой аренде долгоср</t>
  </si>
  <si>
    <t xml:space="preserve">Текущие обязательства </t>
  </si>
  <si>
    <t>Займы</t>
  </si>
  <si>
    <t>Провизии</t>
  </si>
  <si>
    <t>Обязательства по финансовой аренде</t>
  </si>
  <si>
    <t>Обязательства по налогам и социальным платежам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</si>
  <si>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</si>
  <si>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</si>
  <si>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</si>
  <si>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Балансовая стоимость акции, тенге</t>
  </si>
  <si>
    <t xml:space="preserve">                                                                             (фамилия, имя, отчество)</t>
  </si>
  <si>
    <t>(подпись)</t>
  </si>
  <si>
    <t xml:space="preserve">                                                                        (фамилия, имя, отчество)</t>
  </si>
  <si>
    <t>ОТЧЕТ О ПРИБЫЛИ ИЛИ УБЫТКЕ И ПРОЧЕМ СОВОКУПНОМ ДОХОДЕ</t>
  </si>
  <si>
    <t>тыс. тенге</t>
  </si>
  <si>
    <t>Показатели</t>
  </si>
  <si>
    <t>За отчетный период</t>
  </si>
  <si>
    <t>За предыдущий период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</si>
  <si>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</si>
  <si>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</si>
  <si>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</si>
  <si>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</si>
  <si>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</si>
  <si>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</si>
  <si>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</si>
  <si>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Операционная(ый) прибыль/убыток</t>
  </si>
  <si>
    <t xml:space="preserve">Доходы по вознаграждениям </t>
  </si>
  <si>
    <t>Расходы на финансирование</t>
  </si>
  <si>
    <t>Доход/Убыток от курсовой разницы</t>
  </si>
  <si>
    <t xml:space="preserve">Прибыль/Убыток до налогообложения  </t>
  </si>
  <si>
    <t>Расходы по корпоративному подоходному налогу</t>
  </si>
  <si>
    <t>-</t>
  </si>
  <si>
    <t>Прибыль/Убыток за период</t>
  </si>
  <si>
    <t>Прочий совокупный доход</t>
  </si>
  <si>
    <t>Общая совокупная прибыль/убыток за период</t>
  </si>
  <si>
    <t>Прибыль/Убыток на акцию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</si>
  <si>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</si>
  <si>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</si>
  <si>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</si>
  <si>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</si>
  <si>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</si>
  <si>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</si>
  <si>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</si>
  <si>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</si>
  <si>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</si>
  <si>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</si>
  <si>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</si>
  <si>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</si>
  <si>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</si>
  <si>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</si>
  <si>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</si>
  <si>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</si>
  <si>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</si>
  <si>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</si>
  <si>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</si>
  <si>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</si>
  <si>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</si>
  <si>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</si>
  <si>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</si>
  <si>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</si>
  <si>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</si>
  <si>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</si>
  <si>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</si>
  <si>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</si>
  <si>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</si>
  <si>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</si>
  <si>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</si>
  <si>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</si>
  <si>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</si>
  <si>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</si>
  <si>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</si>
  <si>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</si>
  <si>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</si>
  <si>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вознаграждения по финансируемой аренде</t>
  </si>
  <si>
    <t>прочие (выплата купона)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</si>
  <si>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</si>
  <si>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</si>
  <si>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</si>
  <si>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</si>
  <si>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</si>
  <si>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</si>
  <si>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Показатель</t>
  </si>
  <si>
    <t>Дополнительно оплаченный капитал</t>
  </si>
  <si>
    <t>Резерв по переоценке финансовых инвестиций, оцениваемых по справедливой стоимости через прочий совокупный доход</t>
  </si>
  <si>
    <t xml:space="preserve">Накопленные убытки </t>
  </si>
  <si>
    <t>Всего</t>
  </si>
  <si>
    <t>Резерв на переоценку фин.активов</t>
  </si>
  <si>
    <t>Эмиссия акций</t>
  </si>
  <si>
    <t>Убыток за период</t>
  </si>
  <si>
    <t>(фамилия, имя, отчество)</t>
  </si>
  <si>
    <t>Главный бухгалтер</t>
  </si>
  <si>
    <t>Кредит</t>
  </si>
  <si>
    <t>Главный бухгалтер                                      Халилова Г.Б.</t>
  </si>
  <si>
    <t>Главный бухгалтер                                       Халилова Г.Б.</t>
  </si>
  <si>
    <t>Халилова Г.Б.</t>
  </si>
  <si>
    <t>Прочие долгосрочные обязательства</t>
  </si>
  <si>
    <t>вознаграждения</t>
  </si>
  <si>
    <t>в тысячах тенге</t>
  </si>
  <si>
    <t>Корректировка предыдущих периодов</t>
  </si>
  <si>
    <t>На 1 января 2024</t>
  </si>
  <si>
    <t>по состоянию на 31 марта 2025 года</t>
  </si>
  <si>
    <t>Руководитель                                                 Қуанбай Ә.Д.</t>
  </si>
  <si>
    <t xml:space="preserve">Руководитель                                                 </t>
  </si>
  <si>
    <t>Қуанбай Ә.Д.</t>
  </si>
  <si>
    <t>за 3 месяца 2025 года</t>
  </si>
  <si>
    <t>на 31 марта  2025</t>
  </si>
  <si>
    <t>На 1 января 2025</t>
  </si>
  <si>
    <t>Сальдо на 31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</si>
</sst>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#,##0_);_(\(#,##0\)\ ;_(&quot;- &quot;_);_(@_)"/>
    <numFmt numFmtId="166" formatCode="#,##0,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6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</cellStyleXfs>
  <cellXfs count="164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2" fillId="0" borderId="0" xfId="3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>
      <alignment horizontal="left" vertical="center"/>
    </xf>
    <xf numFmtId="166" fontId="10" fillId="2" borderId="0" xfId="0" applyNumberFormat="1" applyFont="1" applyFill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5" fillId="2" borderId="0" xfId="0" applyFont="1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12" fillId="2" borderId="0" xfId="0" applyNumberFormat="1" applyFont="1" applyFill="1" applyAlignment="1">
      <alignment horizontal="center" wrapText="1"/>
    </xf>
    <xf numFmtId="0" fontId="2" fillId="2" borderId="0" xfId="0" applyNumberFormat="1" applyFont="1" applyFill="1" applyAlignment="1">
      <alignment horizontal="left"/>
    </xf>
    <xf numFmtId="0" fontId="0" fillId="0" borderId="0" xfId="0" applyAlignment="1"/>
    <xf numFmtId="0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 vertical="center"/>
    </xf>
    <xf numFmtId="0" fontId="8" fillId="2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/>
    </xf>
    <xf numFmtId="9" fontId="5" fillId="2" borderId="0" xfId="0" applyNumberFormat="1" applyFont="1" applyFill="1"/>
    <xf numFmtId="0" fontId="2" fillId="2" borderId="8" xfId="0" applyNumberFormat="1" applyFont="1" applyFill="1" applyBorder="1" applyAlignment="1">
      <alignment horizontal="left" vertical="top"/>
    </xf>
    <xf numFmtId="0" fontId="8" fillId="2" borderId="8" xfId="0" applyNumberFormat="1" applyFont="1" applyFill="1" applyBorder="1" applyAlignment="1">
      <alignment horizontal="left" vertical="center"/>
    </xf>
    <xf numFmtId="9" fontId="5" fillId="2" borderId="0" xfId="0" applyNumberFormat="1" applyFont="1" applyFill="1" applyAlignment="1">
      <alignment horizontal="left"/>
    </xf>
    <xf numFmtId="0" fontId="2" fillId="2" borderId="8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left" vertical="center"/>
    </xf>
    <xf numFmtId="166" fontId="8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 wrapText="1"/>
    </xf>
    <xf numFmtId="3" fontId="2" fillId="2" borderId="0" xfId="4" applyNumberFormat="1" applyFont="1" applyFill="1" applyAlignment="1">
      <alignment horizontal="right" vertical="center"/>
    </xf>
    <xf numFmtId="0" fontId="8" fillId="2" borderId="4" xfId="4" applyNumberFormat="1" applyFont="1" applyFill="1" applyBorder="1" applyAlignment="1">
      <alignment horizontal="center" vertical="center"/>
    </xf>
    <xf numFmtId="166" fontId="8" fillId="2" borderId="4" xfId="4" applyNumberFormat="1" applyFont="1" applyFill="1" applyBorder="1" applyAlignment="1">
      <alignment horizontal="center" vertical="center" wrapText="1"/>
    </xf>
    <xf numFmtId="3" fontId="8" fillId="2" borderId="3" xfId="4" applyNumberFormat="1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>
      <alignment horizontal="left" vertical="center"/>
    </xf>
    <xf numFmtId="0" fontId="2" fillId="0" borderId="8" xfId="4" applyNumberFormat="1" applyFont="1" applyFill="1" applyBorder="1" applyAlignment="1">
      <alignment horizontal="left" vertical="top"/>
    </xf>
    <xf numFmtId="0" fontId="2" fillId="0" borderId="8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/>
    </xf>
    <xf numFmtId="0" fontId="8" fillId="0" borderId="8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 wrapText="1" indent="5"/>
    </xf>
    <xf numFmtId="0" fontId="2" fillId="0" borderId="8" xfId="4" applyNumberFormat="1" applyFont="1" applyFill="1" applyBorder="1" applyAlignment="1">
      <alignment horizontal="left" vertical="top" wrapText="1" indent="5"/>
    </xf>
    <xf numFmtId="0" fontId="2" fillId="0" borderId="3" xfId="4" applyNumberFormat="1" applyFont="1" applyFill="1" applyBorder="1" applyAlignment="1">
      <alignment horizontal="left" vertical="top"/>
    </xf>
    <xf numFmtId="0" fontId="2" fillId="0" borderId="3" xfId="4" applyNumberFormat="1" applyFont="1" applyFill="1" applyBorder="1" applyAlignment="1">
      <alignment horizontal="left" vertical="top" wrapText="1" indent="5"/>
    </xf>
    <xf numFmtId="0" fontId="8" fillId="0" borderId="3" xfId="4" applyNumberFormat="1" applyFont="1" applyFill="1" applyBorder="1" applyAlignment="1">
      <alignment horizontal="left" vertical="center" wrapText="1"/>
    </xf>
    <xf numFmtId="0" fontId="8" fillId="0" borderId="3" xfId="4" applyNumberFormat="1" applyFont="1" applyFill="1" applyBorder="1" applyAlignment="1">
      <alignment horizontal="left" vertical="center"/>
    </xf>
    <xf numFmtId="0" fontId="8" fillId="0" borderId="4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wrapText="1"/>
    </xf>
    <xf numFmtId="0" fontId="8" fillId="2" borderId="1" xfId="4" applyNumberFormat="1" applyFont="1" applyFill="1" applyBorder="1" applyAlignment="1">
      <alignment horizontal="left" vertical="center"/>
    </xf>
    <xf numFmtId="166" fontId="2" fillId="2" borderId="1" xfId="4" applyNumberFormat="1" applyFont="1" applyFill="1" applyBorder="1" applyAlignment="1">
      <alignment horizontal="center" vertical="center"/>
    </xf>
    <xf numFmtId="0" fontId="10" fillId="2" borderId="0" xfId="4" applyNumberFormat="1" applyFont="1" applyFill="1" applyAlignment="1">
      <alignment horizontal="left" vertical="center"/>
    </xf>
    <xf numFmtId="166" fontId="10" fillId="2" borderId="0" xfId="4" applyNumberFormat="1" applyFont="1" applyFill="1" applyAlignment="1">
      <alignment horizontal="center" vertical="center"/>
    </xf>
    <xf numFmtId="0" fontId="10" fillId="0" borderId="0" xfId="4" applyNumberFormat="1" applyFont="1" applyAlignment="1">
      <alignment horizontal="left" vertical="center"/>
    </xf>
    <xf numFmtId="0" fontId="5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0" fontId="16" fillId="2" borderId="0" xfId="0" applyFont="1" applyFill="1" applyAlignment="1">
      <alignment horizontal="left"/>
    </xf>
    <xf numFmtId="0" fontId="2" fillId="0" borderId="0" xfId="1" applyFont="1"/>
    <xf numFmtId="165" fontId="2" fillId="0" borderId="0" xfId="1" applyNumberFormat="1" applyFont="1"/>
    <xf numFmtId="165" fontId="2" fillId="0" borderId="0" xfId="1" applyNumberFormat="1" applyFont="1" applyFill="1"/>
    <xf numFmtId="165" fontId="8" fillId="0" borderId="5" xfId="1" applyNumberFormat="1" applyFont="1" applyFill="1" applyBorder="1"/>
    <xf numFmtId="165" fontId="8" fillId="0" borderId="6" xfId="1" applyNumberFormat="1" applyFont="1" applyFill="1" applyBorder="1"/>
    <xf numFmtId="165" fontId="8" fillId="0" borderId="0" xfId="1" applyNumberFormat="1" applyFont="1" applyFill="1" applyBorder="1"/>
    <xf numFmtId="165" fontId="8" fillId="0" borderId="6" xfId="1" applyNumberFormat="1" applyFont="1" applyBorder="1"/>
    <xf numFmtId="0" fontId="16" fillId="0" borderId="0" xfId="0" applyFont="1" applyAlignment="1"/>
    <xf numFmtId="0" fontId="16" fillId="0" borderId="0" xfId="0" applyFont="1" applyAlignment="1">
      <alignment horizontal="left" vertical="top" wrapText="1"/>
    </xf>
    <xf numFmtId="0" fontId="8" fillId="0" borderId="0" xfId="1" applyFont="1"/>
    <xf numFmtId="3" fontId="2" fillId="0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3" xfId="4" applyNumberFormat="1" applyFont="1" applyFill="1" applyBorder="1" applyAlignment="1">
      <alignment horizontal="right" vertical="center"/>
    </xf>
    <xf numFmtId="3" fontId="2" fillId="0" borderId="3" xfId="4" applyNumberFormat="1" applyFont="1" applyFill="1" applyBorder="1" applyAlignment="1">
      <alignment horizontal="right" vertical="center"/>
    </xf>
    <xf numFmtId="0" fontId="2" fillId="2" borderId="12" xfId="0" applyNumberFormat="1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right" vertical="center"/>
    </xf>
    <xf numFmtId="0" fontId="19" fillId="0" borderId="0" xfId="0" applyFont="1" applyAlignment="1"/>
    <xf numFmtId="3" fontId="16" fillId="2" borderId="0" xfId="0" applyNumberFormat="1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166" fontId="16" fillId="2" borderId="0" xfId="0" applyNumberFormat="1" applyFont="1" applyFill="1" applyAlignment="1">
      <alignment horizontal="left"/>
    </xf>
    <xf numFmtId="0" fontId="8" fillId="2" borderId="14" xfId="0" applyNumberFormat="1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>
      <alignment horizontal="center" vertical="center"/>
    </xf>
    <xf numFmtId="165" fontId="8" fillId="0" borderId="12" xfId="1" applyNumberFormat="1" applyFont="1" applyFill="1" applyBorder="1" applyAlignment="1"/>
    <xf numFmtId="165" fontId="8" fillId="0" borderId="12" xfId="1" applyNumberFormat="1" applyFont="1" applyFill="1" applyBorder="1" applyAlignment="1">
      <alignment horizontal="right"/>
    </xf>
    <xf numFmtId="0" fontId="8" fillId="2" borderId="14" xfId="0" applyNumberFormat="1" applyFont="1" applyFill="1" applyBorder="1" applyAlignment="1">
      <alignment horizontal="center" vertical="top"/>
    </xf>
    <xf numFmtId="0" fontId="8" fillId="2" borderId="15" xfId="0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/>
    <xf numFmtId="165" fontId="2" fillId="0" borderId="12" xfId="1" applyNumberFormat="1" applyFont="1" applyFill="1" applyBorder="1" applyAlignment="1">
      <alignment horizontal="right"/>
    </xf>
    <xf numFmtId="0" fontId="8" fillId="2" borderId="0" xfId="0" applyNumberFormat="1" applyFont="1" applyFill="1" applyAlignment="1">
      <alignment horizontal="left" vertical="center"/>
    </xf>
    <xf numFmtId="3" fontId="8" fillId="0" borderId="13" xfId="4" applyNumberFormat="1" applyFont="1" applyFill="1" applyBorder="1" applyAlignment="1">
      <alignment horizontal="right" vertical="center"/>
    </xf>
    <xf numFmtId="3" fontId="2" fillId="0" borderId="13" xfId="4" applyNumberFormat="1" applyFont="1" applyFill="1" applyBorder="1" applyAlignment="1">
      <alignment horizontal="right" vertical="center"/>
    </xf>
    <xf numFmtId="3" fontId="2" fillId="0" borderId="13" xfId="4" applyNumberFormat="1" applyFont="1" applyFill="1" applyBorder="1" applyAlignment="1">
      <alignment horizontal="right" vertical="top" wrapText="1"/>
    </xf>
    <xf numFmtId="3" fontId="8" fillId="0" borderId="12" xfId="4" applyNumberFormat="1" applyFont="1" applyFill="1" applyBorder="1" applyAlignment="1">
      <alignment horizontal="right" vertical="center"/>
    </xf>
    <xf numFmtId="3" fontId="2" fillId="0" borderId="12" xfId="4" applyNumberFormat="1" applyFont="1" applyFill="1" applyBorder="1" applyAlignment="1">
      <alignment horizontal="right" vertical="center"/>
    </xf>
    <xf numFmtId="3" fontId="2" fillId="0" borderId="12" xfId="4" applyNumberFormat="1" applyFont="1" applyFill="1" applyBorder="1" applyAlignment="1">
      <alignment horizontal="right" vertical="top" wrapText="1"/>
    </xf>
    <xf numFmtId="3" fontId="2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/>
    <xf numFmtId="3" fontId="19" fillId="2" borderId="3" xfId="4" applyNumberFormat="1" applyFont="1" applyFill="1" applyBorder="1"/>
    <xf numFmtId="0" fontId="16" fillId="0" borderId="0" xfId="0" applyFont="1" applyAlignment="1">
      <alignment horizontal="left"/>
    </xf>
    <xf numFmtId="0" fontId="8" fillId="0" borderId="0" xfId="1" applyFont="1" applyAlignment="1">
      <alignment vertical="center" wrapText="1"/>
    </xf>
    <xf numFmtId="0" fontId="20" fillId="0" borderId="0" xfId="1" applyFont="1" applyBorder="1" applyAlignment="1">
      <alignment horizontal="left"/>
    </xf>
    <xf numFmtId="0" fontId="8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2" fillId="0" borderId="0" xfId="1" applyFont="1" applyBorder="1" applyAlignment="1">
      <alignment wrapText="1"/>
    </xf>
    <xf numFmtId="0" fontId="8" fillId="0" borderId="0" xfId="1" applyFont="1" applyBorder="1" applyAlignment="1">
      <alignment wrapText="1"/>
    </xf>
    <xf numFmtId="165" fontId="8" fillId="0" borderId="0" xfId="1" applyNumberFormat="1" applyFont="1"/>
    <xf numFmtId="0" fontId="2" fillId="0" borderId="0" xfId="1" applyFont="1" applyBorder="1"/>
    <xf numFmtId="3" fontId="21" fillId="0" borderId="0" xfId="0" applyNumberFormat="1" applyFont="1" applyFill="1" applyBorder="1"/>
    <xf numFmtId="0" fontId="8" fillId="0" borderId="0" xfId="1" applyFont="1" applyBorder="1"/>
    <xf numFmtId="0" fontId="2" fillId="3" borderId="16" xfId="5" applyNumberFormat="1" applyFont="1" applyFill="1" applyBorder="1" applyAlignment="1">
      <alignment horizontal="right" vertical="top"/>
    </xf>
    <xf numFmtId="4" fontId="2" fillId="3" borderId="16" xfId="5" applyNumberFormat="1" applyFont="1" applyFill="1" applyBorder="1" applyAlignment="1">
      <alignment horizontal="right" vertical="top"/>
    </xf>
    <xf numFmtId="0" fontId="2" fillId="0" borderId="16" xfId="5" applyNumberFormat="1" applyFont="1" applyBorder="1" applyAlignment="1">
      <alignment horizontal="right" vertical="top"/>
    </xf>
    <xf numFmtId="165" fontId="5" fillId="2" borderId="0" xfId="0" applyNumberFormat="1" applyFont="1" applyFill="1"/>
    <xf numFmtId="0" fontId="16" fillId="2" borderId="0" xfId="0" applyNumberFormat="1" applyFont="1" applyFill="1" applyAlignment="1">
      <alignment horizontal="center" vertical="center"/>
    </xf>
    <xf numFmtId="0" fontId="16" fillId="2" borderId="0" xfId="4" applyFont="1" applyFill="1" applyAlignment="1">
      <alignment horizontal="left"/>
    </xf>
    <xf numFmtId="0" fontId="19" fillId="0" borderId="0" xfId="0" applyFont="1" applyAlignment="1">
      <alignment horizontal="center" wrapText="1"/>
    </xf>
    <xf numFmtId="0" fontId="2" fillId="2" borderId="3" xfId="0" applyFont="1" applyFill="1" applyBorder="1"/>
    <xf numFmtId="0" fontId="8" fillId="2" borderId="13" xfId="0" applyFont="1" applyFill="1" applyBorder="1" applyAlignment="1">
      <alignment horizontal="center"/>
    </xf>
    <xf numFmtId="0" fontId="9" fillId="0" borderId="0" xfId="5" applyFont="1" applyAlignment="1"/>
    <xf numFmtId="4" fontId="16" fillId="2" borderId="0" xfId="0" applyNumberFormat="1" applyFont="1" applyFill="1"/>
    <xf numFmtId="0" fontId="8" fillId="2" borderId="1" xfId="0" applyNumberFormat="1" applyFont="1" applyFill="1" applyBorder="1" applyAlignment="1">
      <alignment horizontal="center" wrapText="1"/>
    </xf>
    <xf numFmtId="0" fontId="8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14" fillId="2" borderId="0" xfId="0" applyNumberFormat="1" applyFont="1" applyFill="1" applyAlignment="1">
      <alignment horizontal="center" vertical="center"/>
    </xf>
    <xf numFmtId="0" fontId="2" fillId="3" borderId="17" xfId="5" applyNumberFormat="1" applyFont="1" applyFill="1" applyBorder="1" applyAlignment="1">
      <alignment vertical="top"/>
    </xf>
    <xf numFmtId="0" fontId="2" fillId="3" borderId="11" xfId="5" applyNumberFormat="1" applyFont="1" applyFill="1" applyBorder="1" applyAlignment="1">
      <alignment vertical="top"/>
    </xf>
    <xf numFmtId="0" fontId="8" fillId="0" borderId="3" xfId="4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4" fillId="2" borderId="0" xfId="4" applyNumberFormat="1" applyFont="1" applyFill="1" applyAlignment="1">
      <alignment horizontal="center" vertical="center"/>
    </xf>
    <xf numFmtId="0" fontId="8" fillId="2" borderId="0" xfId="4" applyNumberFormat="1" applyFont="1" applyFill="1" applyAlignment="1">
      <alignment horizontal="center" vertical="center"/>
    </xf>
    <xf numFmtId="0" fontId="8" fillId="2" borderId="3" xfId="4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3" xfId="1"/>
    <cellStyle name="Обычный 3 2" xfId="4"/>
    <cellStyle name="Обычный_ДДС" xfId="5"/>
    <cellStyle name="Обычный_ОСВ" xfId="3"/>
    <cellStyle name="Финансовый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12_&#1058;&#1088;&#1072;&#1085;&#1089;&#1092;&#1041;&#1072;&#1083;&#1072;&#1085;&#1089;_3&#1082;&#1074;21_&#1087;&#1088;&#1077;&#107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29_&#1060;&#1054;_3&#1082;&#1074;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 refreshError="1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5">
          <cell r="B5" t="str">
            <v>KZT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03">
          <cell r="C103" t="str">
            <v>Механобр-техника НПК  (АО)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74"/>
  <sheetViews>
    <sheetView zoomScaleNormal="100" workbookViewId="0">
      <selection activeCell="C48" sqref="C48"/>
    </sheetView>
  </sheetViews>
  <sheetFormatPr defaultColWidth="9.140625" defaultRowHeight="15" customHeight="1" x14ac:dyDescent="0.2"/>
  <cols>
    <col min="1" max="1" width="50.140625" style="120" customWidth="1"/>
    <col min="2" max="2" width="9.5703125" style="120" customWidth="1"/>
    <col min="3" max="3" width="19.140625" style="76" customWidth="1"/>
    <col min="4" max="4" width="17.28515625" style="85" customWidth="1"/>
    <col min="5" max="5" width="11.140625" style="76" customWidth="1"/>
    <col min="6" max="16384" width="9.140625" style="76"/>
  </cols>
  <sheetData>
    <row r="1" spans="1:5" ht="15" customHeight="1" x14ac:dyDescent="0.2">
      <c r="A1" s="1" t="s">
        <v>0</v>
      </c>
      <c r="B1" s="1"/>
      <c r="C1" s="138" t="s">
        <v>1</v>
      </c>
      <c r="D1" s="138"/>
    </row>
    <row r="2" spans="1:5" ht="15" customHeight="1" x14ac:dyDescent="0.2">
      <c r="A2" s="116"/>
      <c r="B2" s="116"/>
      <c r="C2" s="75"/>
      <c r="D2" s="75"/>
    </row>
    <row r="3" spans="1:5" ht="15" customHeight="1" x14ac:dyDescent="0.2">
      <c r="A3" s="117" t="s">
        <v>2</v>
      </c>
      <c r="B3" s="117"/>
    </row>
    <row r="4" spans="1:5" ht="15" customHeight="1" x14ac:dyDescent="0.2">
      <c r="A4" s="117" t="s">
        <v>130</v>
      </c>
      <c r="B4" s="117"/>
    </row>
    <row r="5" spans="1:5" ht="25.5" customHeight="1" x14ac:dyDescent="0.2">
      <c r="A5" s="118" t="s">
        <v>127</v>
      </c>
      <c r="B5" s="4" t="s">
        <v>3</v>
      </c>
      <c r="C5" s="5" t="s">
        <v>4</v>
      </c>
      <c r="D5" s="6" t="s">
        <v>5</v>
      </c>
    </row>
    <row r="6" spans="1:5" ht="15" customHeight="1" x14ac:dyDescent="0.2">
      <c r="A6" s="119" t="s">
        <v>6</v>
      </c>
      <c r="C6" s="77"/>
      <c r="D6" s="77"/>
    </row>
    <row r="7" spans="1:5" ht="15" customHeight="1" x14ac:dyDescent="0.2">
      <c r="A7" s="119" t="s">
        <v>7</v>
      </c>
      <c r="C7" s="78"/>
      <c r="D7" s="77"/>
    </row>
    <row r="8" spans="1:5" ht="15" customHeight="1" x14ac:dyDescent="0.2">
      <c r="A8" s="120" t="s">
        <v>8</v>
      </c>
      <c r="B8" s="7">
        <v>10</v>
      </c>
      <c r="C8" s="74">
        <v>6415913</v>
      </c>
      <c r="D8" s="74">
        <v>6415913</v>
      </c>
    </row>
    <row r="9" spans="1:5" ht="15" customHeight="1" x14ac:dyDescent="0.2">
      <c r="A9" s="120" t="s">
        <v>9</v>
      </c>
      <c r="B9" s="7">
        <v>9</v>
      </c>
      <c r="C9" s="74">
        <v>4623173</v>
      </c>
      <c r="D9" s="74">
        <v>4679691</v>
      </c>
    </row>
    <row r="10" spans="1:5" ht="15" customHeight="1" x14ac:dyDescent="0.2">
      <c r="A10" s="120" t="s">
        <v>10</v>
      </c>
      <c r="B10" s="7">
        <v>11</v>
      </c>
      <c r="C10" s="74">
        <v>183565</v>
      </c>
      <c r="D10" s="74">
        <v>184261</v>
      </c>
    </row>
    <row r="11" spans="1:5" ht="15" customHeight="1" x14ac:dyDescent="0.2">
      <c r="A11" s="8" t="s">
        <v>11</v>
      </c>
      <c r="B11" s="7"/>
      <c r="C11" s="74">
        <v>86795</v>
      </c>
      <c r="D11" s="74">
        <v>94685</v>
      </c>
    </row>
    <row r="12" spans="1:5" ht="15" customHeight="1" x14ac:dyDescent="0.2">
      <c r="A12" s="121" t="s">
        <v>12</v>
      </c>
      <c r="B12" s="7"/>
      <c r="C12" s="74">
        <v>257900</v>
      </c>
      <c r="D12" s="74">
        <v>257900</v>
      </c>
    </row>
    <row r="13" spans="1:5" ht="15" customHeight="1" x14ac:dyDescent="0.2">
      <c r="A13" s="121" t="s">
        <v>13</v>
      </c>
      <c r="B13" s="7"/>
      <c r="C13" s="74">
        <v>20227</v>
      </c>
      <c r="D13" s="74">
        <v>20227</v>
      </c>
    </row>
    <row r="14" spans="1:5" s="85" customFormat="1" ht="15" customHeight="1" x14ac:dyDescent="0.2">
      <c r="A14" s="122"/>
      <c r="B14" s="7"/>
      <c r="C14" s="79">
        <f>SUM(C6:C13)</f>
        <v>11587573</v>
      </c>
      <c r="D14" s="79">
        <f>SUM(D6:D13)</f>
        <v>11652677</v>
      </c>
    </row>
    <row r="15" spans="1:5" ht="15" customHeight="1" x14ac:dyDescent="0.2">
      <c r="A15" s="122" t="s">
        <v>14</v>
      </c>
      <c r="B15" s="7"/>
      <c r="C15" s="78"/>
      <c r="D15" s="78"/>
    </row>
    <row r="16" spans="1:5" ht="15" customHeight="1" x14ac:dyDescent="0.2">
      <c r="A16" s="121" t="s">
        <v>15</v>
      </c>
      <c r="B16" s="7">
        <v>5</v>
      </c>
      <c r="C16" s="74">
        <v>1199397</v>
      </c>
      <c r="D16" s="74">
        <v>1187697</v>
      </c>
      <c r="E16" s="77"/>
    </row>
    <row r="17" spans="1:5" ht="15" customHeight="1" x14ac:dyDescent="0.2">
      <c r="A17" s="121" t="s">
        <v>16</v>
      </c>
      <c r="B17" s="7">
        <v>6</v>
      </c>
      <c r="C17" s="74">
        <v>475818</v>
      </c>
      <c r="D17" s="74">
        <v>478728</v>
      </c>
      <c r="E17" s="77"/>
    </row>
    <row r="18" spans="1:5" ht="15" customHeight="1" x14ac:dyDescent="0.2">
      <c r="A18" s="9" t="s">
        <v>17</v>
      </c>
      <c r="B18" s="7">
        <v>8</v>
      </c>
      <c r="C18" s="74">
        <v>93608</v>
      </c>
      <c r="D18" s="74">
        <v>93991</v>
      </c>
    </row>
    <row r="19" spans="1:5" ht="15" customHeight="1" x14ac:dyDescent="0.2">
      <c r="A19" s="121" t="s">
        <v>18</v>
      </c>
      <c r="B19" s="7">
        <v>7</v>
      </c>
      <c r="C19" s="74">
        <v>8584</v>
      </c>
      <c r="D19" s="74">
        <v>336</v>
      </c>
    </row>
    <row r="20" spans="1:5" ht="15" customHeight="1" x14ac:dyDescent="0.2">
      <c r="A20" s="121" t="s">
        <v>19</v>
      </c>
      <c r="B20" s="7">
        <v>4</v>
      </c>
      <c r="C20" s="74">
        <v>45483</v>
      </c>
      <c r="D20" s="74">
        <v>182012</v>
      </c>
    </row>
    <row r="21" spans="1:5" ht="15" customHeight="1" x14ac:dyDescent="0.2">
      <c r="A21" s="121" t="s">
        <v>20</v>
      </c>
      <c r="B21" s="7"/>
      <c r="C21" s="74">
        <v>2346</v>
      </c>
      <c r="D21" s="74">
        <v>2066</v>
      </c>
    </row>
    <row r="22" spans="1:5" ht="15" customHeight="1" x14ac:dyDescent="0.2">
      <c r="A22" s="121"/>
      <c r="B22" s="7"/>
      <c r="C22" s="79">
        <f>SUM(C16:C21)</f>
        <v>1825236</v>
      </c>
      <c r="D22" s="79">
        <f>SUM(D16:D21)</f>
        <v>1944830</v>
      </c>
    </row>
    <row r="23" spans="1:5" s="85" customFormat="1" ht="15" customHeight="1" thickBot="1" x14ac:dyDescent="0.25">
      <c r="A23" s="122" t="s">
        <v>21</v>
      </c>
      <c r="B23" s="7"/>
      <c r="C23" s="80">
        <f>C14+C22</f>
        <v>13412809</v>
      </c>
      <c r="D23" s="80">
        <f>D14+D22</f>
        <v>13597507</v>
      </c>
      <c r="E23" s="123"/>
    </row>
    <row r="24" spans="1:5" ht="15" customHeight="1" thickTop="1" x14ac:dyDescent="0.2">
      <c r="A24" s="121"/>
      <c r="B24" s="7"/>
      <c r="C24" s="78"/>
      <c r="D24" s="78"/>
    </row>
    <row r="25" spans="1:5" ht="15" customHeight="1" x14ac:dyDescent="0.2">
      <c r="A25" s="122" t="s">
        <v>22</v>
      </c>
      <c r="B25" s="7"/>
      <c r="C25" s="78"/>
      <c r="D25" s="78"/>
    </row>
    <row r="26" spans="1:5" ht="15" customHeight="1" x14ac:dyDescent="0.2">
      <c r="A26" s="122" t="s">
        <v>23</v>
      </c>
      <c r="B26" s="7"/>
      <c r="C26" s="78"/>
      <c r="D26" s="78"/>
    </row>
    <row r="27" spans="1:5" ht="15" customHeight="1" x14ac:dyDescent="0.2">
      <c r="A27" s="121" t="s">
        <v>24</v>
      </c>
      <c r="B27" s="7">
        <v>16</v>
      </c>
      <c r="C27" s="78">
        <v>16395198</v>
      </c>
      <c r="D27" s="78">
        <v>16395198</v>
      </c>
    </row>
    <row r="28" spans="1:5" ht="15" customHeight="1" x14ac:dyDescent="0.2">
      <c r="A28" s="121" t="s">
        <v>25</v>
      </c>
      <c r="B28" s="7">
        <v>16</v>
      </c>
      <c r="C28" s="78">
        <v>2080547</v>
      </c>
      <c r="D28" s="78">
        <v>2080547</v>
      </c>
      <c r="E28" s="77"/>
    </row>
    <row r="29" spans="1:5" ht="15" customHeight="1" x14ac:dyDescent="0.2">
      <c r="A29" s="8" t="s">
        <v>26</v>
      </c>
      <c r="B29" s="7"/>
      <c r="C29" s="78">
        <v>-36957</v>
      </c>
      <c r="D29" s="78">
        <v>-36956</v>
      </c>
    </row>
    <row r="30" spans="1:5" ht="15" customHeight="1" x14ac:dyDescent="0.2">
      <c r="A30" s="124" t="s">
        <v>27</v>
      </c>
      <c r="B30" s="7">
        <v>17</v>
      </c>
      <c r="C30" s="78">
        <v>-16459425</v>
      </c>
      <c r="D30" s="78">
        <v>-16314183</v>
      </c>
      <c r="E30" s="77"/>
    </row>
    <row r="31" spans="1:5" ht="15" customHeight="1" x14ac:dyDescent="0.2">
      <c r="A31" s="121"/>
      <c r="B31" s="7"/>
      <c r="C31" s="79">
        <f>SUM(C24:C30)</f>
        <v>1979363</v>
      </c>
      <c r="D31" s="79">
        <f>SUM(D24:D30)</f>
        <v>2124606</v>
      </c>
    </row>
    <row r="32" spans="1:5" ht="15" customHeight="1" x14ac:dyDescent="0.2">
      <c r="A32" s="122" t="s">
        <v>28</v>
      </c>
      <c r="B32" s="7"/>
      <c r="C32" s="78"/>
      <c r="D32" s="78"/>
    </row>
    <row r="33" spans="1:5" ht="15" customHeight="1" x14ac:dyDescent="0.2">
      <c r="A33" s="125" t="s">
        <v>125</v>
      </c>
      <c r="B33" s="7"/>
      <c r="C33" s="78"/>
      <c r="D33" s="78"/>
    </row>
    <row r="34" spans="1:5" ht="15" customHeight="1" x14ac:dyDescent="0.2">
      <c r="A34" s="125" t="s">
        <v>29</v>
      </c>
      <c r="B34" s="7">
        <v>14</v>
      </c>
      <c r="C34" s="78">
        <v>173378</v>
      </c>
      <c r="D34" s="78">
        <v>173378</v>
      </c>
    </row>
    <row r="35" spans="1:5" ht="15" customHeight="1" x14ac:dyDescent="0.2">
      <c r="A35" s="121" t="s">
        <v>32</v>
      </c>
      <c r="B35" s="7">
        <v>15</v>
      </c>
      <c r="C35" s="78">
        <v>2958258</v>
      </c>
      <c r="D35" s="78">
        <v>2997111</v>
      </c>
    </row>
    <row r="36" spans="1:5" ht="15" customHeight="1" x14ac:dyDescent="0.2">
      <c r="A36" s="125" t="s">
        <v>30</v>
      </c>
      <c r="B36" s="7"/>
      <c r="C36" s="78">
        <v>28828</v>
      </c>
      <c r="D36" s="78">
        <v>28828</v>
      </c>
      <c r="E36" s="77"/>
    </row>
    <row r="37" spans="1:5" ht="15" customHeight="1" x14ac:dyDescent="0.2">
      <c r="A37" s="121"/>
      <c r="B37" s="7"/>
      <c r="C37" s="79">
        <f>SUM(C33:C36)</f>
        <v>3160464</v>
      </c>
      <c r="D37" s="79">
        <f>SUM(D33:D36)</f>
        <v>3199317</v>
      </c>
    </row>
    <row r="38" spans="1:5" ht="15" customHeight="1" x14ac:dyDescent="0.2">
      <c r="A38" s="122" t="s">
        <v>31</v>
      </c>
      <c r="B38" s="121"/>
      <c r="C38" s="78"/>
      <c r="D38" s="78"/>
    </row>
    <row r="39" spans="1:5" ht="15" customHeight="1" x14ac:dyDescent="0.2">
      <c r="A39" s="121" t="s">
        <v>32</v>
      </c>
      <c r="B39" s="7">
        <v>15</v>
      </c>
      <c r="C39" s="78">
        <v>7926271</v>
      </c>
      <c r="D39" s="78">
        <v>7870747</v>
      </c>
      <c r="E39" s="77"/>
    </row>
    <row r="40" spans="1:5" ht="15" customHeight="1" x14ac:dyDescent="0.2">
      <c r="A40" s="121" t="s">
        <v>33</v>
      </c>
      <c r="B40" s="7">
        <v>14</v>
      </c>
      <c r="C40" s="78">
        <v>18336</v>
      </c>
      <c r="D40" s="78">
        <v>18336</v>
      </c>
      <c r="E40" s="77"/>
    </row>
    <row r="41" spans="1:5" ht="15" customHeight="1" x14ac:dyDescent="0.2">
      <c r="A41" s="121" t="s">
        <v>34</v>
      </c>
      <c r="B41" s="7"/>
      <c r="C41" s="78">
        <v>75604</v>
      </c>
      <c r="D41" s="78">
        <v>75604</v>
      </c>
      <c r="E41" s="77"/>
    </row>
    <row r="42" spans="1:5" ht="15" customHeight="1" x14ac:dyDescent="0.2">
      <c r="A42" s="121" t="s">
        <v>35</v>
      </c>
      <c r="B42" s="7">
        <v>12</v>
      </c>
      <c r="C42" s="78">
        <v>18111</v>
      </c>
      <c r="D42" s="78">
        <v>22807</v>
      </c>
      <c r="E42" s="77"/>
    </row>
    <row r="43" spans="1:5" ht="15" customHeight="1" x14ac:dyDescent="0.2">
      <c r="A43" s="121" t="s">
        <v>36</v>
      </c>
      <c r="B43" s="7">
        <v>13</v>
      </c>
      <c r="C43" s="78">
        <v>234660</v>
      </c>
      <c r="D43" s="78">
        <v>286090</v>
      </c>
      <c r="E43" s="77"/>
    </row>
    <row r="44" spans="1:5" ht="15" customHeight="1" x14ac:dyDescent="0.2">
      <c r="A44" s="121"/>
      <c r="B44" s="7"/>
      <c r="C44" s="79">
        <f>SUM(C39:C43)</f>
        <v>8272982</v>
      </c>
      <c r="D44" s="79">
        <f>SUM(D39:D43)</f>
        <v>8273584</v>
      </c>
    </row>
    <row r="45" spans="1:5" s="85" customFormat="1" ht="15" customHeight="1" x14ac:dyDescent="0.2">
      <c r="A45" s="122" t="s">
        <v>37</v>
      </c>
      <c r="B45" s="7"/>
      <c r="C45" s="81">
        <f>C37+C44</f>
        <v>11433446</v>
      </c>
      <c r="D45" s="81">
        <f>D37+D44</f>
        <v>11472901</v>
      </c>
    </row>
    <row r="46" spans="1:5" s="85" customFormat="1" ht="15" customHeight="1" thickBot="1" x14ac:dyDescent="0.25">
      <c r="A46" s="122" t="s">
        <v>38</v>
      </c>
      <c r="B46" s="126"/>
      <c r="C46" s="82">
        <f>C31+C45</f>
        <v>13412809</v>
      </c>
      <c r="D46" s="82">
        <f>D31+D45</f>
        <v>13597507</v>
      </c>
    </row>
    <row r="47" spans="1:5" ht="15" customHeight="1" thickTop="1" x14ac:dyDescent="0.2">
      <c r="A47" s="10" t="s">
        <v>39</v>
      </c>
      <c r="B47" s="7">
        <v>24</v>
      </c>
      <c r="C47" s="89">
        <v>972</v>
      </c>
      <c r="D47" s="89">
        <v>1049</v>
      </c>
    </row>
    <row r="48" spans="1:5" ht="15" customHeight="1" x14ac:dyDescent="0.2">
      <c r="B48" s="121"/>
      <c r="C48" s="77">
        <f>C46-C23</f>
        <v>0</v>
      </c>
      <c r="D48" s="77">
        <f>D46-D23</f>
        <v>0</v>
      </c>
    </row>
    <row r="50" spans="1:3" ht="15" customHeight="1" x14ac:dyDescent="0.2">
      <c r="A50" s="11" t="s">
        <v>131</v>
      </c>
      <c r="B50" s="11"/>
      <c r="C50" s="12"/>
    </row>
    <row r="51" spans="1:3" ht="15" customHeight="1" x14ac:dyDescent="0.2">
      <c r="A51" s="13" t="s">
        <v>40</v>
      </c>
      <c r="B51" s="13"/>
      <c r="C51" s="14" t="s">
        <v>41</v>
      </c>
    </row>
    <row r="52" spans="1:3" ht="15" customHeight="1" x14ac:dyDescent="0.2">
      <c r="A52" s="11" t="s">
        <v>122</v>
      </c>
      <c r="B52" s="11"/>
      <c r="C52" s="12"/>
    </row>
    <row r="53" spans="1:3" ht="15" customHeight="1" x14ac:dyDescent="0.2">
      <c r="A53" s="15" t="s">
        <v>42</v>
      </c>
      <c r="B53" s="15"/>
      <c r="C53" s="14" t="s">
        <v>41</v>
      </c>
    </row>
    <row r="54" spans="1:3" ht="15" customHeight="1" x14ac:dyDescent="0.2">
      <c r="A54" s="1"/>
      <c r="B54" s="1"/>
      <c r="C54" s="16"/>
    </row>
    <row r="65" ht="29.25" customHeight="1" x14ac:dyDescent="0.2"/>
    <row r="67" ht="24" customHeight="1" x14ac:dyDescent="0.2"/>
    <row r="72" ht="29.45" customHeight="1" x14ac:dyDescent="0.2"/>
    <row r="74" ht="42" customHeight="1" x14ac:dyDescent="0.2"/>
  </sheetData>
  <mergeCells count="1">
    <mergeCell ref="C1:D1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35"/>
  <sheetViews>
    <sheetView zoomScaleNormal="100" workbookViewId="0">
      <selection activeCell="C27" sqref="C27"/>
    </sheetView>
  </sheetViews>
  <sheetFormatPr defaultColWidth="9.140625" defaultRowHeight="14.25" x14ac:dyDescent="0.2"/>
  <cols>
    <col min="1" max="1" width="54.140625" style="18" customWidth="1"/>
    <col min="2" max="2" width="9" style="18" customWidth="1"/>
    <col min="3" max="3" width="16.42578125" style="42" customWidth="1"/>
    <col min="4" max="4" width="17.5703125" style="18" customWidth="1"/>
    <col min="5" max="5" width="11.5703125" style="17" bestFit="1" customWidth="1"/>
    <col min="6" max="16384" width="9.140625" style="17"/>
  </cols>
  <sheetData>
    <row r="1" spans="1:6" x14ac:dyDescent="0.2">
      <c r="A1" s="75"/>
      <c r="B1" s="75"/>
      <c r="C1" s="43"/>
      <c r="D1" s="43"/>
    </row>
    <row r="2" spans="1:6" ht="15" customHeight="1" x14ac:dyDescent="0.25">
      <c r="A2" s="19"/>
      <c r="B2" s="19"/>
      <c r="C2" s="20"/>
      <c r="D2" s="133"/>
      <c r="E2" s="20"/>
    </row>
    <row r="3" spans="1:6" ht="13.9" customHeight="1" x14ac:dyDescent="0.25">
      <c r="A3" s="21" t="s">
        <v>0</v>
      </c>
      <c r="B3" s="140" t="s">
        <v>1</v>
      </c>
      <c r="C3" s="141"/>
      <c r="D3" s="141"/>
    </row>
    <row r="4" spans="1:6" ht="5.45" customHeight="1" x14ac:dyDescent="0.25">
      <c r="A4" s="75"/>
      <c r="B4" s="75"/>
      <c r="C4" s="94"/>
      <c r="D4" s="94"/>
      <c r="E4" s="22"/>
    </row>
    <row r="5" spans="1:6" x14ac:dyDescent="0.2">
      <c r="A5" s="131"/>
      <c r="B5" s="131"/>
      <c r="C5" s="95"/>
      <c r="D5" s="131"/>
    </row>
    <row r="6" spans="1:6" ht="15.75" x14ac:dyDescent="0.2">
      <c r="A6" s="142" t="s">
        <v>43</v>
      </c>
      <c r="B6" s="142"/>
      <c r="C6" s="142"/>
      <c r="D6" s="142"/>
    </row>
    <row r="7" spans="1:6" x14ac:dyDescent="0.2">
      <c r="A7" s="139" t="s">
        <v>134</v>
      </c>
      <c r="B7" s="139"/>
      <c r="C7" s="139"/>
      <c r="D7" s="139"/>
    </row>
    <row r="8" spans="1:6" x14ac:dyDescent="0.2">
      <c r="A8" s="75"/>
      <c r="B8" s="75"/>
      <c r="C8" s="96"/>
      <c r="D8" s="26" t="s">
        <v>44</v>
      </c>
    </row>
    <row r="9" spans="1:6" ht="30" customHeight="1" x14ac:dyDescent="0.2">
      <c r="A9" s="27" t="s">
        <v>45</v>
      </c>
      <c r="B9" s="27" t="s">
        <v>3</v>
      </c>
      <c r="C9" s="28" t="s">
        <v>46</v>
      </c>
      <c r="D9" s="29" t="s">
        <v>47</v>
      </c>
    </row>
    <row r="10" spans="1:6" x14ac:dyDescent="0.2">
      <c r="A10" s="30" t="s">
        <v>48</v>
      </c>
      <c r="B10" s="99">
        <v>18</v>
      </c>
      <c r="C10" s="104">
        <v>14009</v>
      </c>
      <c r="D10" s="105">
        <v>241253</v>
      </c>
      <c r="F10" s="31"/>
    </row>
    <row r="11" spans="1:6" x14ac:dyDescent="0.2">
      <c r="A11" s="32" t="s">
        <v>49</v>
      </c>
      <c r="B11" s="102">
        <v>19</v>
      </c>
      <c r="C11" s="104"/>
      <c r="D11" s="105">
        <v>562171</v>
      </c>
      <c r="F11" s="31"/>
    </row>
    <row r="12" spans="1:6" ht="14.45" customHeight="1" x14ac:dyDescent="0.2">
      <c r="A12" s="33" t="s">
        <v>50</v>
      </c>
      <c r="B12" s="98"/>
      <c r="C12" s="100">
        <f>C10-C11</f>
        <v>14009</v>
      </c>
      <c r="D12" s="101">
        <f>D10-D11</f>
        <v>-320918</v>
      </c>
      <c r="F12" s="34"/>
    </row>
    <row r="13" spans="1:6" ht="12.75" customHeight="1" x14ac:dyDescent="0.2">
      <c r="A13" s="35" t="s">
        <v>51</v>
      </c>
      <c r="B13" s="98">
        <v>21</v>
      </c>
      <c r="C13" s="104">
        <v>91890</v>
      </c>
      <c r="D13" s="105">
        <v>139369</v>
      </c>
      <c r="F13" s="34"/>
    </row>
    <row r="14" spans="1:6" ht="12.75" customHeight="1" x14ac:dyDescent="0.2">
      <c r="A14" s="35" t="s">
        <v>52</v>
      </c>
      <c r="B14" s="98">
        <v>20</v>
      </c>
      <c r="C14" s="104"/>
      <c r="D14" s="105">
        <v>8765</v>
      </c>
      <c r="F14" s="34"/>
    </row>
    <row r="15" spans="1:6" ht="12.75" customHeight="1" x14ac:dyDescent="0.2">
      <c r="A15" s="35" t="s">
        <v>53</v>
      </c>
      <c r="B15" s="98"/>
      <c r="C15" s="104"/>
      <c r="D15" s="105">
        <v>21562</v>
      </c>
      <c r="E15" s="130"/>
      <c r="F15" s="34"/>
    </row>
    <row r="16" spans="1:6" x14ac:dyDescent="0.2">
      <c r="A16" s="32" t="s">
        <v>54</v>
      </c>
      <c r="B16" s="102"/>
      <c r="C16" s="104">
        <v>112422</v>
      </c>
      <c r="D16" s="105">
        <v>19113</v>
      </c>
    </row>
    <row r="17" spans="1:4" x14ac:dyDescent="0.2">
      <c r="A17" s="33" t="s">
        <v>55</v>
      </c>
      <c r="B17" s="36"/>
      <c r="C17" s="100">
        <f>C12-C13-C14+C15-C16</f>
        <v>-190303</v>
      </c>
      <c r="D17" s="101">
        <f>D12-D13-D14+D15-D16</f>
        <v>-466603</v>
      </c>
    </row>
    <row r="18" spans="1:4" x14ac:dyDescent="0.2">
      <c r="A18" s="30" t="s">
        <v>56</v>
      </c>
      <c r="B18" s="103"/>
      <c r="C18" s="104">
        <v>1993</v>
      </c>
      <c r="D18" s="105"/>
    </row>
    <row r="19" spans="1:4" x14ac:dyDescent="0.2">
      <c r="A19" s="30" t="s">
        <v>57</v>
      </c>
      <c r="B19" s="103">
        <v>22</v>
      </c>
      <c r="C19" s="104">
        <v>92204</v>
      </c>
      <c r="D19" s="105">
        <v>37452</v>
      </c>
    </row>
    <row r="20" spans="1:4" x14ac:dyDescent="0.2">
      <c r="A20" s="134" t="s">
        <v>58</v>
      </c>
      <c r="B20" s="135"/>
      <c r="C20" s="104">
        <v>135272</v>
      </c>
      <c r="D20" s="105">
        <v>48415</v>
      </c>
    </row>
    <row r="21" spans="1:4" x14ac:dyDescent="0.2">
      <c r="A21" s="33" t="s">
        <v>59</v>
      </c>
      <c r="B21" s="98"/>
      <c r="C21" s="100">
        <f>C17-C19+C20+C18</f>
        <v>-145242</v>
      </c>
      <c r="D21" s="101">
        <f>D17-D19+D20+D18</f>
        <v>-455640</v>
      </c>
    </row>
    <row r="22" spans="1:4" x14ac:dyDescent="0.2">
      <c r="A22" s="35" t="s">
        <v>60</v>
      </c>
      <c r="B22" s="98"/>
      <c r="C22" s="93" t="s">
        <v>61</v>
      </c>
      <c r="D22" s="105" t="s">
        <v>61</v>
      </c>
    </row>
    <row r="23" spans="1:4" x14ac:dyDescent="0.2">
      <c r="A23" s="33" t="s">
        <v>62</v>
      </c>
      <c r="B23" s="98"/>
      <c r="C23" s="100">
        <f>C21</f>
        <v>-145242</v>
      </c>
      <c r="D23" s="101">
        <f>D21</f>
        <v>-455640</v>
      </c>
    </row>
    <row r="24" spans="1:4" x14ac:dyDescent="0.2">
      <c r="A24" s="35" t="s">
        <v>63</v>
      </c>
      <c r="B24" s="98"/>
      <c r="C24" s="93" t="s">
        <v>61</v>
      </c>
      <c r="D24" s="105"/>
    </row>
    <row r="25" spans="1:4" ht="16.899999999999999" customHeight="1" x14ac:dyDescent="0.2">
      <c r="A25" s="33" t="s">
        <v>64</v>
      </c>
      <c r="B25" s="98"/>
      <c r="C25" s="100">
        <f>C23</f>
        <v>-145242</v>
      </c>
      <c r="D25" s="101">
        <f>D23+D24</f>
        <v>-455640</v>
      </c>
    </row>
    <row r="26" spans="1:4" x14ac:dyDescent="0.2">
      <c r="A26" s="37" t="s">
        <v>65</v>
      </c>
      <c r="B26" s="99">
        <v>23</v>
      </c>
      <c r="C26" s="100">
        <v>-77</v>
      </c>
      <c r="D26" s="105">
        <v>-906</v>
      </c>
    </row>
    <row r="27" spans="1:4" x14ac:dyDescent="0.2">
      <c r="A27" s="38"/>
      <c r="B27" s="38"/>
      <c r="C27" s="39"/>
      <c r="D27" s="40"/>
    </row>
    <row r="28" spans="1:4" x14ac:dyDescent="0.2">
      <c r="A28" s="38"/>
      <c r="B28" s="38"/>
      <c r="C28" s="39"/>
      <c r="D28" s="40"/>
    </row>
    <row r="29" spans="1:4" x14ac:dyDescent="0.2">
      <c r="A29" s="75"/>
      <c r="B29" s="75"/>
      <c r="C29" s="96"/>
      <c r="D29" s="75"/>
    </row>
    <row r="30" spans="1:4" x14ac:dyDescent="0.2">
      <c r="A30" s="11" t="s">
        <v>131</v>
      </c>
      <c r="B30" s="11"/>
      <c r="C30" s="12"/>
      <c r="D30" s="96"/>
    </row>
    <row r="31" spans="1:4" x14ac:dyDescent="0.2">
      <c r="A31" s="13" t="s">
        <v>40</v>
      </c>
      <c r="B31" s="13"/>
      <c r="C31" s="14" t="s">
        <v>41</v>
      </c>
      <c r="D31" s="96"/>
    </row>
    <row r="32" spans="1:4" x14ac:dyDescent="0.2">
      <c r="A32" s="11" t="s">
        <v>123</v>
      </c>
      <c r="B32" s="11"/>
      <c r="C32" s="12"/>
      <c r="D32" s="96"/>
    </row>
    <row r="33" spans="1:4" x14ac:dyDescent="0.2">
      <c r="A33" s="15" t="s">
        <v>42</v>
      </c>
      <c r="B33" s="15"/>
      <c r="C33" s="14" t="s">
        <v>41</v>
      </c>
      <c r="D33" s="96"/>
    </row>
    <row r="34" spans="1:4" x14ac:dyDescent="0.2">
      <c r="A34" s="75"/>
      <c r="B34" s="75"/>
      <c r="C34" s="97"/>
      <c r="D34" s="96"/>
    </row>
    <row r="35" spans="1:4" x14ac:dyDescent="0.2">
      <c r="C35" s="41"/>
      <c r="D35" s="42"/>
    </row>
  </sheetData>
  <mergeCells count="3">
    <mergeCell ref="A7:D7"/>
    <mergeCell ref="B3:D3"/>
    <mergeCell ref="A6:D6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1:I143"/>
  <sheetViews>
    <sheetView workbookViewId="0">
      <selection activeCell="E1" sqref="E1:E1048576"/>
    </sheetView>
  </sheetViews>
  <sheetFormatPr defaultColWidth="9.140625" defaultRowHeight="12" customHeight="1" x14ac:dyDescent="0.2"/>
  <cols>
    <col min="1" max="1" width="6.7109375" style="114" customWidth="1"/>
    <col min="2" max="2" width="69.7109375" style="18" customWidth="1"/>
    <col min="3" max="3" width="14.7109375" style="42" customWidth="1"/>
    <col min="4" max="4" width="15.42578125" style="114" customWidth="1"/>
    <col min="5" max="7" width="9.140625" style="114"/>
    <col min="8" max="8" width="17.28515625" style="114" customWidth="1"/>
    <col min="9" max="9" width="15.42578125" style="114" bestFit="1" customWidth="1"/>
    <col min="10" max="16384" width="9.140625" style="114"/>
  </cols>
  <sheetData>
    <row r="1" spans="2:4" ht="12" customHeight="1" x14ac:dyDescent="0.2">
      <c r="B1" s="75"/>
      <c r="C1" s="43"/>
    </row>
    <row r="2" spans="2:4" ht="12" customHeight="1" x14ac:dyDescent="0.2">
      <c r="B2" s="75"/>
    </row>
    <row r="3" spans="2:4" ht="12" customHeight="1" x14ac:dyDescent="0.25">
      <c r="B3" s="21" t="s">
        <v>0</v>
      </c>
      <c r="C3" s="146" t="s">
        <v>1</v>
      </c>
      <c r="D3" s="147"/>
    </row>
    <row r="4" spans="2:4" ht="4.9000000000000004" customHeight="1" x14ac:dyDescent="0.2">
      <c r="B4" s="75"/>
      <c r="C4" s="83"/>
      <c r="D4" s="83"/>
    </row>
    <row r="5" spans="2:4" ht="17.45" customHeight="1" x14ac:dyDescent="0.2">
      <c r="B5" s="131"/>
      <c r="C5" s="84"/>
      <c r="D5" s="84"/>
    </row>
    <row r="6" spans="2:4" ht="18.75" customHeight="1" x14ac:dyDescent="0.2">
      <c r="B6" s="148" t="s">
        <v>66</v>
      </c>
      <c r="C6" s="148"/>
    </row>
    <row r="7" spans="2:4" ht="12" customHeight="1" x14ac:dyDescent="0.2">
      <c r="B7" s="149" t="s">
        <v>134</v>
      </c>
      <c r="C7" s="149"/>
      <c r="D7" s="149"/>
    </row>
    <row r="8" spans="2:4" ht="12" customHeight="1" x14ac:dyDescent="0.2">
      <c r="B8" s="132"/>
      <c r="C8" s="44" t="s">
        <v>44</v>
      </c>
    </row>
    <row r="9" spans="2:4" ht="28.5" customHeight="1" x14ac:dyDescent="0.2">
      <c r="B9" s="45" t="s">
        <v>45</v>
      </c>
      <c r="C9" s="46" t="s">
        <v>46</v>
      </c>
      <c r="D9" s="47" t="s">
        <v>47</v>
      </c>
    </row>
    <row r="10" spans="2:4" ht="12" customHeight="1" x14ac:dyDescent="0.2">
      <c r="B10" s="150" t="s">
        <v>67</v>
      </c>
      <c r="C10" s="150"/>
      <c r="D10" s="150"/>
    </row>
    <row r="11" spans="2:4" ht="12" customHeight="1" x14ac:dyDescent="0.2">
      <c r="B11" s="48" t="s">
        <v>68</v>
      </c>
      <c r="C11" s="90">
        <f>SUM(C12:C17)</f>
        <v>9594</v>
      </c>
      <c r="D11" s="90">
        <f>SUM(D12:D17)</f>
        <v>4757</v>
      </c>
    </row>
    <row r="12" spans="2:4" ht="12" customHeight="1" x14ac:dyDescent="0.2">
      <c r="B12" s="49" t="s">
        <v>69</v>
      </c>
      <c r="C12" s="91"/>
      <c r="D12" s="91" t="s">
        <v>61</v>
      </c>
    </row>
    <row r="13" spans="2:4" ht="12" customHeight="1" x14ac:dyDescent="0.2">
      <c r="B13" s="50" t="s">
        <v>70</v>
      </c>
      <c r="C13" s="91"/>
      <c r="D13" s="87">
        <v>4757</v>
      </c>
    </row>
    <row r="14" spans="2:4" ht="12" customHeight="1" x14ac:dyDescent="0.2">
      <c r="B14" s="50" t="s">
        <v>71</v>
      </c>
      <c r="C14" s="91">
        <v>7294</v>
      </c>
      <c r="D14" s="87"/>
    </row>
    <row r="15" spans="2:4" ht="12" customHeight="1" x14ac:dyDescent="0.2">
      <c r="B15" s="50" t="s">
        <v>72</v>
      </c>
      <c r="C15" s="91"/>
      <c r="D15" s="87"/>
    </row>
    <row r="16" spans="2:4" ht="12" customHeight="1" x14ac:dyDescent="0.2">
      <c r="B16" s="50" t="s">
        <v>126</v>
      </c>
      <c r="C16" s="91">
        <v>2020</v>
      </c>
      <c r="D16" s="87"/>
    </row>
    <row r="17" spans="2:4" ht="12" customHeight="1" x14ac:dyDescent="0.2">
      <c r="B17" s="50" t="s">
        <v>73</v>
      </c>
      <c r="C17" s="91">
        <v>280</v>
      </c>
      <c r="D17" s="87"/>
    </row>
    <row r="18" spans="2:4" ht="12" customHeight="1" x14ac:dyDescent="0.2">
      <c r="B18" s="51" t="s">
        <v>74</v>
      </c>
      <c r="C18" s="90">
        <f>SUM(C19:C26)</f>
        <v>191343</v>
      </c>
      <c r="D18" s="90">
        <f>SUM(D19:D26)</f>
        <v>1485432</v>
      </c>
    </row>
    <row r="19" spans="2:4" ht="12" customHeight="1" x14ac:dyDescent="0.2">
      <c r="B19" s="49" t="s">
        <v>69</v>
      </c>
      <c r="C19" s="91"/>
      <c r="D19" s="91" t="s">
        <v>61</v>
      </c>
    </row>
    <row r="20" spans="2:4" ht="14.45" customHeight="1" x14ac:dyDescent="0.2">
      <c r="B20" s="50" t="s">
        <v>75</v>
      </c>
      <c r="C20" s="91">
        <v>82342</v>
      </c>
      <c r="D20" s="87">
        <v>339424</v>
      </c>
    </row>
    <row r="21" spans="2:4" ht="16.149999999999999" customHeight="1" x14ac:dyDescent="0.2">
      <c r="B21" s="50" t="s">
        <v>76</v>
      </c>
      <c r="C21" s="91">
        <v>3981</v>
      </c>
      <c r="D21" s="87">
        <v>68145</v>
      </c>
    </row>
    <row r="22" spans="2:4" ht="13.15" customHeight="1" x14ac:dyDescent="0.2">
      <c r="B22" s="50" t="s">
        <v>77</v>
      </c>
      <c r="C22" s="91">
        <v>65726</v>
      </c>
      <c r="D22" s="87">
        <v>419498</v>
      </c>
    </row>
    <row r="23" spans="2:4" ht="13.15" customHeight="1" x14ac:dyDescent="0.2">
      <c r="B23" s="50" t="s">
        <v>78</v>
      </c>
      <c r="C23" s="91"/>
      <c r="D23" s="87"/>
    </row>
    <row r="24" spans="2:4" ht="13.15" customHeight="1" x14ac:dyDescent="0.2">
      <c r="B24" s="50" t="s">
        <v>79</v>
      </c>
      <c r="C24" s="91"/>
      <c r="D24" s="87">
        <v>24</v>
      </c>
    </row>
    <row r="25" spans="2:4" ht="13.15" customHeight="1" x14ac:dyDescent="0.2">
      <c r="B25" s="50" t="s">
        <v>80</v>
      </c>
      <c r="C25" s="91">
        <v>38101</v>
      </c>
      <c r="D25" s="87">
        <v>650512</v>
      </c>
    </row>
    <row r="26" spans="2:4" ht="15.6" customHeight="1" x14ac:dyDescent="0.2">
      <c r="B26" s="50" t="s">
        <v>81</v>
      </c>
      <c r="C26" s="91">
        <v>1193</v>
      </c>
      <c r="D26" s="87">
        <v>7829</v>
      </c>
    </row>
    <row r="27" spans="2:4" ht="12" customHeight="1" x14ac:dyDescent="0.2">
      <c r="B27" s="52" t="s">
        <v>82</v>
      </c>
      <c r="C27" s="90">
        <f>C11-C18</f>
        <v>-181749</v>
      </c>
      <c r="D27" s="90">
        <f>D11-D18</f>
        <v>-1480675</v>
      </c>
    </row>
    <row r="28" spans="2:4" ht="12" customHeight="1" x14ac:dyDescent="0.2">
      <c r="B28" s="145" t="s">
        <v>83</v>
      </c>
      <c r="C28" s="145"/>
      <c r="D28" s="145"/>
    </row>
    <row r="29" spans="2:4" ht="12" customHeight="1" x14ac:dyDescent="0.2">
      <c r="B29" s="48" t="s">
        <v>68</v>
      </c>
      <c r="C29" s="107">
        <f>SUM(C30:C37)</f>
        <v>0</v>
      </c>
      <c r="D29" s="110">
        <f>SUM(D30:D37)</f>
        <v>0</v>
      </c>
    </row>
    <row r="30" spans="2:4" ht="12" customHeight="1" x14ac:dyDescent="0.2">
      <c r="B30" s="49" t="s">
        <v>69</v>
      </c>
      <c r="C30" s="108" t="s">
        <v>61</v>
      </c>
      <c r="D30" s="111" t="s">
        <v>61</v>
      </c>
    </row>
    <row r="31" spans="2:4" ht="12" customHeight="1" x14ac:dyDescent="0.2">
      <c r="B31" s="50" t="s">
        <v>84</v>
      </c>
      <c r="C31" s="108" t="s">
        <v>61</v>
      </c>
      <c r="D31" s="111" t="s">
        <v>61</v>
      </c>
    </row>
    <row r="32" spans="2:4" ht="12" customHeight="1" x14ac:dyDescent="0.2">
      <c r="B32" s="53" t="s">
        <v>85</v>
      </c>
      <c r="C32" s="108" t="s">
        <v>61</v>
      </c>
      <c r="D32" s="111" t="s">
        <v>61</v>
      </c>
    </row>
    <row r="33" spans="2:4" ht="14.45" customHeight="1" x14ac:dyDescent="0.2">
      <c r="B33" s="53" t="s">
        <v>86</v>
      </c>
      <c r="C33" s="108" t="s">
        <v>61</v>
      </c>
      <c r="D33" s="111" t="s">
        <v>61</v>
      </c>
    </row>
    <row r="34" spans="2:4" ht="12" customHeight="1" x14ac:dyDescent="0.2">
      <c r="B34" s="50" t="s">
        <v>87</v>
      </c>
      <c r="C34" s="108"/>
      <c r="D34" s="111"/>
    </row>
    <row r="35" spans="2:4" ht="12" customHeight="1" x14ac:dyDescent="0.2">
      <c r="B35" s="54" t="s">
        <v>88</v>
      </c>
      <c r="C35" s="108"/>
      <c r="D35" s="111"/>
    </row>
    <row r="36" spans="2:4" ht="12" customHeight="1" x14ac:dyDescent="0.2">
      <c r="B36" s="55" t="s">
        <v>89</v>
      </c>
      <c r="C36" s="109" t="s">
        <v>61</v>
      </c>
      <c r="D36" s="112" t="s">
        <v>61</v>
      </c>
    </row>
    <row r="37" spans="2:4" ht="12" customHeight="1" x14ac:dyDescent="0.2">
      <c r="B37" s="50" t="s">
        <v>73</v>
      </c>
      <c r="D37" s="113"/>
    </row>
    <row r="38" spans="2:4" ht="12" customHeight="1" x14ac:dyDescent="0.2">
      <c r="B38" s="48" t="s">
        <v>74</v>
      </c>
      <c r="C38" s="107">
        <f>SUM(C39:C46)</f>
        <v>87</v>
      </c>
      <c r="D38" s="110">
        <f>SUM(D39:D46)</f>
        <v>733970</v>
      </c>
    </row>
    <row r="39" spans="2:4" ht="12" customHeight="1" x14ac:dyDescent="0.2">
      <c r="B39" s="56" t="s">
        <v>69</v>
      </c>
      <c r="C39" s="108"/>
      <c r="D39" s="111"/>
    </row>
    <row r="40" spans="2:4" ht="12" customHeight="1" x14ac:dyDescent="0.2">
      <c r="B40" s="53" t="s">
        <v>90</v>
      </c>
      <c r="C40" s="108">
        <v>87</v>
      </c>
      <c r="D40" s="111">
        <v>63847</v>
      </c>
    </row>
    <row r="41" spans="2:4" ht="12" customHeight="1" x14ac:dyDescent="0.2">
      <c r="B41" s="50" t="s">
        <v>91</v>
      </c>
      <c r="C41" s="108"/>
      <c r="D41" s="111"/>
    </row>
    <row r="42" spans="2:4" ht="12" customHeight="1" x14ac:dyDescent="0.2">
      <c r="B42" s="50" t="s">
        <v>92</v>
      </c>
      <c r="C42" s="108"/>
      <c r="D42" s="111">
        <v>670123</v>
      </c>
    </row>
    <row r="43" spans="2:4" ht="12" customHeight="1" x14ac:dyDescent="0.2">
      <c r="B43" s="50" t="s">
        <v>93</v>
      </c>
      <c r="C43" s="108"/>
      <c r="D43" s="111"/>
    </row>
    <row r="44" spans="2:4" ht="12" customHeight="1" x14ac:dyDescent="0.2">
      <c r="B44" s="50" t="s">
        <v>94</v>
      </c>
      <c r="C44" s="108"/>
      <c r="D44" s="111"/>
    </row>
    <row r="45" spans="2:4" ht="12" customHeight="1" x14ac:dyDescent="0.2">
      <c r="B45" s="57" t="s">
        <v>95</v>
      </c>
      <c r="C45" s="109"/>
      <c r="D45" s="112"/>
    </row>
    <row r="46" spans="2:4" ht="12" customHeight="1" x14ac:dyDescent="0.2">
      <c r="B46" s="53" t="s">
        <v>81</v>
      </c>
      <c r="C46" s="108"/>
      <c r="D46" s="111"/>
    </row>
    <row r="47" spans="2:4" ht="12" customHeight="1" x14ac:dyDescent="0.2">
      <c r="B47" s="58" t="s">
        <v>96</v>
      </c>
      <c r="C47" s="90">
        <f>C29-C38</f>
        <v>-87</v>
      </c>
      <c r="D47" s="90">
        <f>D29-D38</f>
        <v>-733970</v>
      </c>
    </row>
    <row r="48" spans="2:4" ht="12" customHeight="1" x14ac:dyDescent="0.2">
      <c r="B48" s="145" t="s">
        <v>97</v>
      </c>
      <c r="C48" s="145"/>
      <c r="D48" s="145"/>
    </row>
    <row r="49" spans="2:4" ht="12" customHeight="1" x14ac:dyDescent="0.2">
      <c r="B49" s="59" t="s">
        <v>68</v>
      </c>
      <c r="C49" s="90">
        <f>SUM(C50:C54)</f>
        <v>66300</v>
      </c>
      <c r="D49" s="90">
        <f>SUM(D50:D54)</f>
        <v>8376480</v>
      </c>
    </row>
    <row r="50" spans="2:4" ht="12" customHeight="1" x14ac:dyDescent="0.2">
      <c r="B50" s="56" t="s">
        <v>69</v>
      </c>
      <c r="C50" s="91"/>
      <c r="D50" s="87"/>
    </row>
    <row r="51" spans="2:4" ht="12" customHeight="1" x14ac:dyDescent="0.2">
      <c r="B51" s="53" t="s">
        <v>98</v>
      </c>
      <c r="C51" s="91"/>
      <c r="D51" s="87"/>
    </row>
    <row r="52" spans="2:4" ht="12" customHeight="1" x14ac:dyDescent="0.2">
      <c r="B52" s="53" t="s">
        <v>99</v>
      </c>
      <c r="C52" s="91">
        <v>66300</v>
      </c>
      <c r="D52" s="91">
        <v>8376480</v>
      </c>
    </row>
    <row r="53" spans="2:4" ht="12" customHeight="1" x14ac:dyDescent="0.2">
      <c r="B53" s="53" t="s">
        <v>100</v>
      </c>
      <c r="C53" s="91"/>
      <c r="D53" s="87"/>
    </row>
    <row r="54" spans="2:4" ht="12" customHeight="1" x14ac:dyDescent="0.2">
      <c r="B54" s="53" t="s">
        <v>73</v>
      </c>
      <c r="C54" s="91"/>
      <c r="D54" s="87"/>
    </row>
    <row r="55" spans="2:4" ht="12" customHeight="1" x14ac:dyDescent="0.2">
      <c r="B55" s="59" t="s">
        <v>74</v>
      </c>
      <c r="C55" s="90">
        <f>SUM(C57:C60)</f>
        <v>20993</v>
      </c>
      <c r="D55" s="90">
        <f>SUM(D57:D60)</f>
        <v>6223133</v>
      </c>
    </row>
    <row r="56" spans="2:4" ht="12" customHeight="1" x14ac:dyDescent="0.2">
      <c r="B56" s="56" t="s">
        <v>69</v>
      </c>
      <c r="C56" s="91" t="s">
        <v>61</v>
      </c>
      <c r="D56" s="87"/>
    </row>
    <row r="57" spans="2:4" ht="12" customHeight="1" x14ac:dyDescent="0.2">
      <c r="B57" s="50" t="s">
        <v>101</v>
      </c>
      <c r="C57" s="91"/>
      <c r="D57" s="91">
        <v>6223133</v>
      </c>
    </row>
    <row r="58" spans="2:4" ht="12" customHeight="1" x14ac:dyDescent="0.2">
      <c r="B58" s="50" t="s">
        <v>102</v>
      </c>
      <c r="C58" s="91"/>
      <c r="D58" s="87"/>
    </row>
    <row r="59" spans="2:4" ht="12" customHeight="1" x14ac:dyDescent="0.2">
      <c r="B59" s="53" t="s">
        <v>103</v>
      </c>
      <c r="C59" s="91">
        <v>20993</v>
      </c>
      <c r="D59" s="87"/>
    </row>
    <row r="60" spans="2:4" ht="12" customHeight="1" x14ac:dyDescent="0.25">
      <c r="B60" s="50" t="s">
        <v>104</v>
      </c>
      <c r="C60" s="91"/>
      <c r="D60" s="115"/>
    </row>
    <row r="61" spans="2:4" ht="12" customHeight="1" x14ac:dyDescent="0.2">
      <c r="B61" s="52" t="s">
        <v>105</v>
      </c>
      <c r="C61" s="90">
        <f>C49-C55</f>
        <v>45307</v>
      </c>
      <c r="D61" s="90">
        <f>D49-D55</f>
        <v>2153347</v>
      </c>
    </row>
    <row r="62" spans="2:4" ht="12" customHeight="1" x14ac:dyDescent="0.2">
      <c r="B62" s="52" t="s">
        <v>106</v>
      </c>
      <c r="C62" s="90">
        <f>C27+C47+C61</f>
        <v>-136529</v>
      </c>
      <c r="D62" s="90">
        <f>D27+D47+D61</f>
        <v>-61298</v>
      </c>
    </row>
    <row r="63" spans="2:4" ht="12" customHeight="1" x14ac:dyDescent="0.2">
      <c r="B63" s="60" t="s">
        <v>107</v>
      </c>
      <c r="C63" s="90"/>
      <c r="D63" s="91">
        <v>605</v>
      </c>
    </row>
    <row r="64" spans="2:4" ht="12" customHeight="1" x14ac:dyDescent="0.2">
      <c r="B64" s="61" t="s">
        <v>108</v>
      </c>
      <c r="C64" s="91">
        <v>182012</v>
      </c>
      <c r="D64" s="87">
        <v>103307</v>
      </c>
    </row>
    <row r="65" spans="2:4" ht="12" customHeight="1" x14ac:dyDescent="0.2">
      <c r="B65" s="61" t="s">
        <v>109</v>
      </c>
      <c r="C65" s="91">
        <f>C64+C62+C63</f>
        <v>45483</v>
      </c>
      <c r="D65" s="91">
        <f>D64+D62+D63</f>
        <v>42614</v>
      </c>
    </row>
    <row r="68" spans="2:4" ht="12" customHeight="1" x14ac:dyDescent="0.2">
      <c r="B68" s="11" t="s">
        <v>131</v>
      </c>
      <c r="C68" s="63"/>
    </row>
    <row r="69" spans="2:4" ht="12" customHeight="1" x14ac:dyDescent="0.2">
      <c r="B69" s="64" t="s">
        <v>40</v>
      </c>
      <c r="C69" s="65" t="s">
        <v>41</v>
      </c>
    </row>
    <row r="70" spans="2:4" ht="12" customHeight="1" x14ac:dyDescent="0.2">
      <c r="B70" s="62" t="s">
        <v>122</v>
      </c>
      <c r="C70" s="63"/>
    </row>
    <row r="71" spans="2:4" ht="12" customHeight="1" x14ac:dyDescent="0.2">
      <c r="B71" s="66" t="s">
        <v>42</v>
      </c>
      <c r="C71" s="65" t="s">
        <v>41</v>
      </c>
    </row>
    <row r="94" spans="8:8" ht="12" customHeight="1" x14ac:dyDescent="0.2">
      <c r="H94" s="136"/>
    </row>
    <row r="95" spans="8:8" ht="12" customHeight="1" x14ac:dyDescent="0.2">
      <c r="H95" s="136"/>
    </row>
    <row r="96" spans="8:8" ht="12" customHeight="1" x14ac:dyDescent="0.2">
      <c r="H96" s="136"/>
    </row>
    <row r="97" spans="8:9" ht="12" customHeight="1" x14ac:dyDescent="0.2">
      <c r="H97" s="136"/>
    </row>
    <row r="98" spans="8:9" ht="12" customHeight="1" x14ac:dyDescent="0.2">
      <c r="H98" s="136"/>
    </row>
    <row r="99" spans="8:9" ht="12" customHeight="1" x14ac:dyDescent="0.2">
      <c r="H99" s="136"/>
    </row>
    <row r="100" spans="8:9" ht="12" customHeight="1" x14ac:dyDescent="0.2">
      <c r="H100" s="143" t="s">
        <v>121</v>
      </c>
    </row>
    <row r="101" spans="8:9" ht="12" customHeight="1" x14ac:dyDescent="0.2">
      <c r="H101" s="144"/>
    </row>
    <row r="102" spans="8:9" ht="12" customHeight="1" x14ac:dyDescent="0.2">
      <c r="H102" s="127"/>
    </row>
    <row r="103" spans="8:9" ht="12" customHeight="1" x14ac:dyDescent="0.2">
      <c r="H103" s="127"/>
    </row>
    <row r="104" spans="8:9" ht="12" customHeight="1" x14ac:dyDescent="0.2">
      <c r="H104" s="128">
        <v>2810129075</v>
      </c>
    </row>
    <row r="105" spans="8:9" ht="12" customHeight="1" x14ac:dyDescent="0.2">
      <c r="H105" s="128">
        <v>2810129075</v>
      </c>
    </row>
    <row r="106" spans="8:9" ht="12" customHeight="1" x14ac:dyDescent="0.2">
      <c r="H106" s="127"/>
    </row>
    <row r="107" spans="8:9" ht="12" customHeight="1" x14ac:dyDescent="0.2">
      <c r="H107" s="127"/>
    </row>
    <row r="108" spans="8:9" ht="12" customHeight="1" x14ac:dyDescent="0.2">
      <c r="H108" s="129"/>
      <c r="I108" s="137" t="e">
        <f>#REF!+#REF!</f>
        <v>#REF!</v>
      </c>
    </row>
    <row r="109" spans="8:9" ht="12" customHeight="1" x14ac:dyDescent="0.2">
      <c r="H109" s="129"/>
    </row>
    <row r="110" spans="8:9" ht="12" customHeight="1" x14ac:dyDescent="0.2">
      <c r="H110" s="128">
        <v>2810129075</v>
      </c>
    </row>
    <row r="111" spans="8:9" ht="12" customHeight="1" x14ac:dyDescent="0.2">
      <c r="H111" s="127"/>
    </row>
    <row r="112" spans="8:9" ht="12" customHeight="1" x14ac:dyDescent="0.2">
      <c r="H112" s="128">
        <v>2810129075</v>
      </c>
    </row>
    <row r="113" spans="8:8" ht="12" customHeight="1" x14ac:dyDescent="0.2">
      <c r="H113" s="127"/>
    </row>
    <row r="114" spans="8:8" ht="12" customHeight="1" x14ac:dyDescent="0.2">
      <c r="H114" s="136"/>
    </row>
    <row r="115" spans="8:8" ht="12" customHeight="1" x14ac:dyDescent="0.2">
      <c r="H115" s="136"/>
    </row>
    <row r="116" spans="8:8" ht="12" customHeight="1" x14ac:dyDescent="0.2">
      <c r="H116" s="136"/>
    </row>
    <row r="117" spans="8:8" ht="12" customHeight="1" x14ac:dyDescent="0.2">
      <c r="H117" s="136"/>
    </row>
    <row r="120" spans="8:8" ht="12" customHeight="1" x14ac:dyDescent="0.2">
      <c r="H120" s="136"/>
    </row>
    <row r="121" spans="8:8" ht="12" customHeight="1" x14ac:dyDescent="0.2">
      <c r="H121" s="136"/>
    </row>
    <row r="122" spans="8:8" ht="12" customHeight="1" x14ac:dyDescent="0.2">
      <c r="H122" s="136"/>
    </row>
    <row r="123" spans="8:8" ht="12" customHeight="1" x14ac:dyDescent="0.2">
      <c r="H123" s="136"/>
    </row>
    <row r="124" spans="8:8" ht="12" customHeight="1" x14ac:dyDescent="0.2">
      <c r="H124" s="136"/>
    </row>
    <row r="125" spans="8:8" ht="12" customHeight="1" x14ac:dyDescent="0.2">
      <c r="H125" s="136"/>
    </row>
    <row r="126" spans="8:8" ht="12" customHeight="1" x14ac:dyDescent="0.2">
      <c r="H126" s="143" t="s">
        <v>121</v>
      </c>
    </row>
    <row r="127" spans="8:8" ht="12" customHeight="1" x14ac:dyDescent="0.2">
      <c r="H127" s="144"/>
    </row>
    <row r="128" spans="8:8" ht="12" customHeight="1" x14ac:dyDescent="0.2">
      <c r="H128" s="127"/>
    </row>
    <row r="129" spans="8:8" ht="12" customHeight="1" x14ac:dyDescent="0.2">
      <c r="H129" s="127"/>
    </row>
    <row r="130" spans="8:8" ht="12" customHeight="1" x14ac:dyDescent="0.2">
      <c r="H130" s="128">
        <v>223674814.16</v>
      </c>
    </row>
    <row r="131" spans="8:8" ht="12" customHeight="1" x14ac:dyDescent="0.2">
      <c r="H131" s="128">
        <v>223674814.16</v>
      </c>
    </row>
    <row r="132" spans="8:8" ht="12" customHeight="1" x14ac:dyDescent="0.2">
      <c r="H132" s="128">
        <v>223674814.16</v>
      </c>
    </row>
    <row r="133" spans="8:8" ht="12" customHeight="1" x14ac:dyDescent="0.2">
      <c r="H133" s="127"/>
    </row>
    <row r="134" spans="8:8" ht="12" customHeight="1" x14ac:dyDescent="0.2">
      <c r="H134" s="127"/>
    </row>
    <row r="135" spans="8:8" ht="12" customHeight="1" x14ac:dyDescent="0.2">
      <c r="H135" s="129"/>
    </row>
    <row r="136" spans="8:8" ht="12" customHeight="1" x14ac:dyDescent="0.2">
      <c r="H136" s="129"/>
    </row>
    <row r="137" spans="8:8" ht="12" customHeight="1" x14ac:dyDescent="0.2">
      <c r="H137" s="129"/>
    </row>
    <row r="138" spans="8:8" ht="12" customHeight="1" x14ac:dyDescent="0.2">
      <c r="H138" s="128">
        <v>223674814.16</v>
      </c>
    </row>
    <row r="139" spans="8:8" ht="12" customHeight="1" x14ac:dyDescent="0.2">
      <c r="H139" s="127"/>
    </row>
    <row r="140" spans="8:8" ht="12" customHeight="1" x14ac:dyDescent="0.2">
      <c r="H140" s="128">
        <v>223674814.16</v>
      </c>
    </row>
    <row r="141" spans="8:8" ht="12" customHeight="1" x14ac:dyDescent="0.2">
      <c r="H141" s="127"/>
    </row>
    <row r="142" spans="8:8" ht="12" customHeight="1" x14ac:dyDescent="0.2">
      <c r="H142" s="136"/>
    </row>
    <row r="143" spans="8:8" ht="12" customHeight="1" x14ac:dyDescent="0.2">
      <c r="H143" s="136"/>
    </row>
  </sheetData>
  <mergeCells count="8">
    <mergeCell ref="B48:D48"/>
    <mergeCell ref="C3:D3"/>
    <mergeCell ref="B6:C6"/>
    <mergeCell ref="B7:D7"/>
    <mergeCell ref="B10:D10"/>
    <mergeCell ref="B28:D28"/>
    <mergeCell ref="H100:H101"/>
    <mergeCell ref="H126:H127"/>
  </mergeCells>
  <pageMargins left="0.70866141732283472" right="0.31496062992125984" top="0.35433070866141736" bottom="0.35433070866141736" header="0.31496062992125984" footer="0.31496062992125984"/>
  <pageSetup paperSize="9" scale="8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29"/>
  <sheetViews>
    <sheetView tabSelected="1" zoomScale="150" zoomScaleNormal="150" workbookViewId="0">
      <selection activeCell="R15" sqref="R15"/>
    </sheetView>
  </sheetViews>
  <sheetFormatPr defaultColWidth="9.140625" defaultRowHeight="14.25" x14ac:dyDescent="0.2"/>
  <cols>
    <col min="1" max="12" width="2.5703125" style="18" customWidth="1"/>
    <col min="13" max="13" width="5.5703125" style="18" customWidth="1"/>
    <col min="14" max="14" width="2.5703125" style="18" hidden="1" customWidth="1"/>
    <col min="15" max="15" width="14.28515625" style="42" customWidth="1"/>
    <col min="16" max="16" width="13.7109375" style="42" customWidth="1"/>
    <col min="17" max="17" width="25.5703125" style="42" customWidth="1"/>
    <col min="18" max="18" width="13.42578125" style="42" customWidth="1"/>
    <col min="19" max="19" width="14.42578125" style="42" customWidth="1"/>
    <col min="20" max="20" width="20.140625" style="67" customWidth="1"/>
    <col min="21" max="16384" width="9.140625" style="17"/>
  </cols>
  <sheetData>
    <row r="1" spans="1:20" ht="9.75" customHeight="1" x14ac:dyDescent="0.2">
      <c r="A1" s="19"/>
      <c r="B1" s="19"/>
      <c r="C1" s="19"/>
      <c r="D1" s="19"/>
      <c r="E1" s="19"/>
      <c r="F1" s="19"/>
      <c r="G1" s="19"/>
      <c r="H1" s="151" t="s">
        <v>1</v>
      </c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20" x14ac:dyDescent="0.2">
      <c r="A2" s="21" t="s">
        <v>0</v>
      </c>
      <c r="B2" s="19"/>
      <c r="C2" s="19"/>
      <c r="D2" s="19"/>
      <c r="E2" s="19"/>
      <c r="F2" s="19"/>
      <c r="G2" s="19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20" ht="5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5"/>
      <c r="P3" s="25"/>
      <c r="Q3" s="25"/>
      <c r="R3" s="68"/>
      <c r="S3" s="68"/>
    </row>
    <row r="4" spans="1:20" s="67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3"/>
      <c r="P4" s="3"/>
      <c r="Q4" s="3"/>
      <c r="R4" s="3"/>
      <c r="S4" s="24"/>
    </row>
    <row r="5" spans="1:20" s="67" customFormat="1" ht="15.75" x14ac:dyDescent="0.2">
      <c r="A5" s="142" t="s">
        <v>110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68"/>
    </row>
    <row r="6" spans="1:20" s="67" customFormat="1" x14ac:dyDescent="0.2">
      <c r="A6" s="139" t="s">
        <v>135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68"/>
    </row>
    <row r="7" spans="1:20" s="67" customForma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5"/>
      <c r="P7" s="25"/>
      <c r="Q7" s="25"/>
      <c r="R7" s="68"/>
      <c r="S7" s="42" t="s">
        <v>44</v>
      </c>
    </row>
    <row r="8" spans="1:20" s="67" customFormat="1" ht="18.75" customHeight="1" x14ac:dyDescent="0.2">
      <c r="A8" s="153" t="s">
        <v>111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4" t="s">
        <v>24</v>
      </c>
      <c r="P8" s="154" t="s">
        <v>112</v>
      </c>
      <c r="Q8" s="155" t="s">
        <v>113</v>
      </c>
      <c r="R8" s="154" t="s">
        <v>114</v>
      </c>
      <c r="S8" s="155" t="s">
        <v>115</v>
      </c>
    </row>
    <row r="9" spans="1:20" s="67" customFormat="1" ht="25.9" customHeight="1" x14ac:dyDescent="0.2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4"/>
      <c r="P9" s="154"/>
      <c r="Q9" s="156"/>
      <c r="R9" s="154"/>
      <c r="S9" s="157"/>
    </row>
    <row r="10" spans="1:20" s="67" customFormat="1" ht="12" customHeight="1" x14ac:dyDescent="0.2">
      <c r="A10" s="152" t="s">
        <v>136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88">
        <f>O21</f>
        <v>16395198</v>
      </c>
      <c r="P10" s="88">
        <f>P21</f>
        <v>2080547</v>
      </c>
      <c r="Q10" s="88">
        <f>Q21</f>
        <v>-36957</v>
      </c>
      <c r="R10" s="88">
        <f>R21</f>
        <v>-16314183</v>
      </c>
      <c r="S10" s="88">
        <f>SUM(O10:R10)</f>
        <v>2124605</v>
      </c>
    </row>
    <row r="11" spans="1:20" s="67" customFormat="1" ht="12" customHeight="1" x14ac:dyDescent="0.2">
      <c r="A11" s="158" t="s">
        <v>62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87"/>
      <c r="P11" s="87"/>
      <c r="Q11" s="87"/>
      <c r="R11" s="87">
        <f>ОПиУ!C25</f>
        <v>-145242</v>
      </c>
      <c r="S11" s="87">
        <f>SUM(O11:R11)</f>
        <v>-145242</v>
      </c>
    </row>
    <row r="12" spans="1:20" s="67" customFormat="1" ht="12" customHeight="1" x14ac:dyDescent="0.2">
      <c r="A12" s="159" t="s">
        <v>116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/>
      <c r="O12" s="87"/>
      <c r="P12" s="87"/>
      <c r="Q12" s="87"/>
      <c r="R12" s="87"/>
      <c r="S12" s="87">
        <f t="shared" ref="S12:S16" si="0">SUM(O12:R12)</f>
        <v>0</v>
      </c>
    </row>
    <row r="13" spans="1:20" s="67" customFormat="1" ht="12" customHeight="1" x14ac:dyDescent="0.2">
      <c r="A13" s="158" t="s">
        <v>117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87"/>
      <c r="P13" s="87"/>
      <c r="Q13" s="87"/>
      <c r="R13" s="87"/>
      <c r="S13" s="87">
        <f t="shared" si="0"/>
        <v>0</v>
      </c>
      <c r="T13" s="69"/>
    </row>
    <row r="14" spans="1:20" s="67" customFormat="1" ht="12" customHeight="1" x14ac:dyDescent="0.2">
      <c r="A14" s="158" t="s">
        <v>128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92"/>
      <c r="O14" s="93"/>
      <c r="P14" s="93"/>
      <c r="Q14" s="93"/>
      <c r="R14" s="93"/>
      <c r="S14" s="87">
        <f t="shared" si="0"/>
        <v>0</v>
      </c>
      <c r="T14" s="69"/>
    </row>
    <row r="15" spans="1:20" s="67" customFormat="1" ht="12" customHeight="1" x14ac:dyDescent="0.2">
      <c r="A15" s="152" t="s">
        <v>135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88">
        <f t="shared" ref="O15:Q15" si="1">SUM(O10:O14)</f>
        <v>16395198</v>
      </c>
      <c r="P15" s="88">
        <f t="shared" si="1"/>
        <v>2080547</v>
      </c>
      <c r="Q15" s="88">
        <f t="shared" si="1"/>
        <v>-36957</v>
      </c>
      <c r="R15" s="88">
        <f>SUM(R10:R14)</f>
        <v>-16459425</v>
      </c>
      <c r="S15" s="88">
        <f t="shared" si="0"/>
        <v>1979363</v>
      </c>
      <c r="T15" s="68">
        <f>S15-'ОФП '!C31</f>
        <v>0</v>
      </c>
    </row>
    <row r="16" spans="1:20" ht="12" customHeight="1" x14ac:dyDescent="0.2">
      <c r="A16" s="152" t="s">
        <v>129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88">
        <v>16395198</v>
      </c>
      <c r="P16" s="88">
        <v>2080547</v>
      </c>
      <c r="Q16" s="88">
        <v>-36957</v>
      </c>
      <c r="R16" s="88">
        <v>-13292351</v>
      </c>
      <c r="S16" s="88">
        <f t="shared" si="0"/>
        <v>5146437</v>
      </c>
    </row>
    <row r="17" spans="1:20" s="2" customFormat="1" ht="12" customHeight="1" x14ac:dyDescent="0.2">
      <c r="A17" s="158" t="s">
        <v>118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88"/>
      <c r="P17" s="88"/>
      <c r="Q17" s="87"/>
      <c r="R17" s="86">
        <v>-2693097</v>
      </c>
      <c r="S17" s="87">
        <f>SUM(O17:R17)</f>
        <v>-2693097</v>
      </c>
      <c r="T17" s="67"/>
    </row>
    <row r="18" spans="1:20" s="2" customFormat="1" ht="12" customHeight="1" x14ac:dyDescent="0.2">
      <c r="A18" s="159" t="s">
        <v>116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1"/>
      <c r="O18" s="87"/>
      <c r="P18" s="87"/>
      <c r="Q18" s="87"/>
      <c r="R18" s="87"/>
      <c r="S18" s="87">
        <f t="shared" ref="S18:S20" si="2">SUM(O18:R18)</f>
        <v>0</v>
      </c>
      <c r="T18" s="67"/>
    </row>
    <row r="19" spans="1:20" s="2" customFormat="1" ht="13.15" customHeight="1" x14ac:dyDescent="0.2">
      <c r="A19" s="158" t="s">
        <v>117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87"/>
      <c r="P19" s="87"/>
      <c r="Q19" s="87"/>
      <c r="R19" s="87"/>
      <c r="S19" s="87">
        <f t="shared" si="2"/>
        <v>0</v>
      </c>
      <c r="T19" s="67"/>
    </row>
    <row r="20" spans="1:20" s="67" customFormat="1" ht="12" customHeight="1" x14ac:dyDescent="0.2">
      <c r="A20" s="158" t="s">
        <v>128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92"/>
      <c r="O20" s="93"/>
      <c r="P20" s="93"/>
      <c r="Q20" s="93"/>
      <c r="R20" s="93">
        <v>-328735</v>
      </c>
      <c r="S20" s="87">
        <f t="shared" si="2"/>
        <v>-328735</v>
      </c>
      <c r="T20" s="69"/>
    </row>
    <row r="21" spans="1:20" ht="12" customHeight="1" x14ac:dyDescent="0.2">
      <c r="A21" s="152" t="s">
        <v>137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88">
        <f>O16+O19</f>
        <v>16395198</v>
      </c>
      <c r="P21" s="88">
        <f>P16+P19</f>
        <v>2080547</v>
      </c>
      <c r="Q21" s="88">
        <f>Q16+Q19+Q18</f>
        <v>-36957</v>
      </c>
      <c r="R21" s="88">
        <f>R16+R19+R17+R20</f>
        <v>-16314183</v>
      </c>
      <c r="S21" s="88">
        <f>SUM(O21:R21)</f>
        <v>2124605</v>
      </c>
      <c r="T21" s="69">
        <f>S21-'ОФП '!D31</f>
        <v>-1</v>
      </c>
    </row>
    <row r="22" spans="1:20" s="2" customFormat="1" ht="12" customHeight="1" x14ac:dyDescent="0.2">
      <c r="O22" s="25"/>
      <c r="P22" s="25"/>
      <c r="Q22" s="25"/>
      <c r="R22" s="68"/>
      <c r="S22" s="68"/>
      <c r="T22" s="69"/>
    </row>
    <row r="23" spans="1:20" s="2" customFormat="1" ht="18" customHeight="1" x14ac:dyDescent="0.2">
      <c r="O23" s="25"/>
      <c r="P23" s="25"/>
      <c r="Q23" s="25"/>
      <c r="R23" s="68"/>
      <c r="S23" s="68"/>
      <c r="T23" s="67"/>
    </row>
    <row r="24" spans="1:20" s="2" customFormat="1" ht="18" customHeight="1" x14ac:dyDescent="0.2">
      <c r="O24" s="25"/>
      <c r="P24" s="25"/>
      <c r="Q24" s="25"/>
      <c r="R24" s="68"/>
      <c r="S24" s="68"/>
      <c r="T24" s="67"/>
    </row>
    <row r="25" spans="1:20" s="2" customFormat="1" ht="12.75" customHeight="1" x14ac:dyDescent="0.2">
      <c r="A25" s="11" t="s">
        <v>132</v>
      </c>
      <c r="H25" s="163" t="s">
        <v>133</v>
      </c>
      <c r="I25" s="163"/>
      <c r="J25" s="163"/>
      <c r="K25" s="163"/>
      <c r="L25" s="163"/>
      <c r="M25" s="163"/>
      <c r="N25" s="163"/>
      <c r="O25" s="163"/>
      <c r="P25" s="163"/>
      <c r="Q25" s="70"/>
      <c r="R25" s="71"/>
      <c r="S25" s="68"/>
      <c r="T25" s="67"/>
    </row>
    <row r="26" spans="1:20" s="2" customFormat="1" ht="10.5" customHeight="1" x14ac:dyDescent="0.2">
      <c r="H26" s="162" t="s">
        <v>119</v>
      </c>
      <c r="I26" s="162"/>
      <c r="J26" s="162"/>
      <c r="K26" s="162"/>
      <c r="L26" s="162"/>
      <c r="M26" s="162"/>
      <c r="N26" s="162"/>
      <c r="O26" s="162"/>
      <c r="P26" s="162"/>
      <c r="Q26" s="72"/>
      <c r="R26" s="73" t="s">
        <v>41</v>
      </c>
      <c r="S26" s="68"/>
      <c r="T26" s="67"/>
    </row>
    <row r="27" spans="1:20" s="2" customFormat="1" ht="10.5" customHeight="1" x14ac:dyDescent="0.2"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68"/>
      <c r="S27" s="68"/>
      <c r="T27" s="67"/>
    </row>
    <row r="28" spans="1:20" s="2" customFormat="1" ht="12.75" customHeight="1" x14ac:dyDescent="0.2">
      <c r="A28" s="106" t="s">
        <v>120</v>
      </c>
      <c r="H28" s="163" t="s">
        <v>124</v>
      </c>
      <c r="I28" s="163"/>
      <c r="J28" s="163"/>
      <c r="K28" s="163"/>
      <c r="L28" s="163"/>
      <c r="M28" s="163"/>
      <c r="N28" s="163"/>
      <c r="O28" s="163"/>
      <c r="P28" s="163"/>
      <c r="Q28" s="70"/>
      <c r="R28" s="71"/>
      <c r="S28" s="68"/>
      <c r="T28" s="67"/>
    </row>
    <row r="29" spans="1:20" s="2" customFormat="1" ht="9.75" customHeight="1" x14ac:dyDescent="0.2">
      <c r="H29" s="162" t="s">
        <v>119</v>
      </c>
      <c r="I29" s="162"/>
      <c r="J29" s="162"/>
      <c r="K29" s="162"/>
      <c r="L29" s="162"/>
      <c r="M29" s="162"/>
      <c r="N29" s="162"/>
      <c r="O29" s="162"/>
      <c r="P29" s="162"/>
      <c r="Q29" s="72"/>
      <c r="R29" s="73" t="s">
        <v>41</v>
      </c>
      <c r="S29" s="68"/>
      <c r="T29" s="67"/>
    </row>
  </sheetData>
  <mergeCells count="25">
    <mergeCell ref="H26:P26"/>
    <mergeCell ref="H28:P28"/>
    <mergeCell ref="H29:P29"/>
    <mergeCell ref="A16:N16"/>
    <mergeCell ref="A17:N17"/>
    <mergeCell ref="A18:N18"/>
    <mergeCell ref="A19:N19"/>
    <mergeCell ref="A21:N21"/>
    <mergeCell ref="H25:P25"/>
    <mergeCell ref="A20:M20"/>
    <mergeCell ref="H1:S2"/>
    <mergeCell ref="A15:N15"/>
    <mergeCell ref="A5:R5"/>
    <mergeCell ref="A6:R6"/>
    <mergeCell ref="A8:N9"/>
    <mergeCell ref="O8:O9"/>
    <mergeCell ref="P8:P9"/>
    <mergeCell ref="Q8:Q9"/>
    <mergeCell ref="R8:R9"/>
    <mergeCell ref="S8:S9"/>
    <mergeCell ref="A10:N10"/>
    <mergeCell ref="A11:N11"/>
    <mergeCell ref="A12:N12"/>
    <mergeCell ref="A13:N13"/>
    <mergeCell ref="A14:M14"/>
  </mergeCells>
  <pageMargins left="0.51181102362204722" right="0" top="0.35433070866141736" bottom="0.35433070866141736" header="0.31496062992125984" footer="0.11811023622047245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 </vt:lpstr>
      <vt:lpstr>ОПиУ</vt:lpstr>
      <vt:lpstr>ДДС</vt:lpstr>
      <vt:lpstr>Капитал  </vt:lpstr>
      <vt:lpstr>ДДС!Область_печати</vt:lpstr>
      <vt:lpstr>'Капитал  '!Область_печати</vt:lpstr>
      <vt:lpstr>ОПиУ!Область_печати</vt:lpstr>
      <vt:lpstr>'ОФП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Гульфия</cp:lastModifiedBy>
  <cp:lastPrinted>2025-05-12T12:10:47Z</cp:lastPrinted>
  <dcterms:created xsi:type="dcterms:W3CDTF">2023-11-14T09:06:34Z</dcterms:created>
  <dcterms:modified xsi:type="dcterms:W3CDTF">2025-05-12T12:23:52Z</dcterms:modified>
</cp:coreProperties>
</file>