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4\"/>
    </mc:Choice>
  </mc:AlternateContent>
  <xr:revisionPtr revIDLastSave="0" documentId="13_ncr:1_{3C335DDD-CB29-4401-BFDC-337E30AD96FF}" xr6:coauthVersionLast="47" xr6:coauthVersionMax="47" xr10:uidLastSave="{00000000-0000-0000-0000-000000000000}"/>
  <bookViews>
    <workbookView xWindow="-24120" yWindow="7950" windowWidth="24240" windowHeight="13140" tabRatio="881" activeTab="3" xr2:uid="{00000000-000D-0000-FFFF-FFFF00000000}"/>
  </bookViews>
  <sheets>
    <sheet name="Баланс " sheetId="67" r:id="rId1"/>
    <sheet name="ОПиУ" sheetId="79" r:id="rId2"/>
    <sheet name="ОДДС " sheetId="82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localSheetId="2" hidden="1">{#N/A,#N/A,FALSE,"Aging Summary";#N/A,#N/A,FALSE,"Ratio Analysis";#N/A,#N/A,FALSE,"Test 120 Day Accts";#N/A,#N/A,FALSE,"Tickmarks"}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localSheetId="2" hidden="1">{#N/A,#N/A,FALSE,"Aging Summary";#N/A,#N/A,FALSE,"Ratio Analysis";#N/A,#N/A,FALSE,"Test 120 Day Accts";#N/A,#N/A,FALSE,"Tickmarks"}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localSheetId="2" hidden="1">{#N/A,#N/A,FALSE,"Aging Summary";#N/A,#N/A,FALSE,"Ratio Analysis";#N/A,#N/A,FALSE,"Test 120 Day Accts";#N/A,#N/A,FALSE,"Tickmarks"}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localSheetId="2" hidden="1">{#N/A,#N/A,FALSE,"Aging Summary";#N/A,#N/A,FALSE,"Ratio Analysis";#N/A,#N/A,FALSE,"Test 120 Day Accts";#N/A,#N/A,FALSE,"Tickmarks"}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ded._.IAS._.FS." localSheetId="2" hidden="1">{"IASTrail",#N/A,FALSE,"IAS"}</definedName>
    <definedName name="wrn.Coded._.IAS._.FS." hidden="1">{"IASTrail",#N/A,FALSE,"IAS"}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localSheetId="2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2" hidden="1">{"IAS Mapping",#N/A,TRUE,"RSA_FS"}</definedName>
    <definedName name="wrn.IAS._.Mapping." hidden="1">{"IAS Mapping",#N/A,TRUE,"RSA_FS"}</definedName>
    <definedName name="wrn.Inflation._.factors._.used." localSheetId="2" hidden="1">{#N/A,#N/A,FALSE,"Infl_fact"}</definedName>
    <definedName name="wrn.Inflation._.factors._.used." hidden="1">{#N/A,#N/A,FALSE,"Infl_fact"}</definedName>
    <definedName name="wrn.PL._.Analysis." localSheetId="2" hidden="1">{"AnalRSA",#N/A,TRUE,"PL-Anal";"AnalIAS",#N/A,TRUE,"PL-Anal"}</definedName>
    <definedName name="wrn.PL._.Analysis." hidden="1">{"AnalRSA",#N/A,TRUE,"PL-Anal";"AnalIAS",#N/A,TRUE,"PL-Anal"}</definedName>
    <definedName name="wrn.RSA._.BS._.and._.PL." localSheetId="2" hidden="1">{"BS1",#N/A,TRUE,"RSA_FS";"BS2",#N/A,TRUE,"RSA_FS";"BS3",#N/A,TRUE,"RSA_FS"}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localSheetId="2" hidden="1">{#N/A,#N/A,FALSE,"Aging Summary";#N/A,#N/A,FALSE,"Ratio Analysis";#N/A,#N/A,FALSE,"Test 120 Day Accts";#N/A,#N/A,FALSE,"Tickmarks"}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localSheetId="2" hidden="1">{#N/A,#N/A,FALSE,"Aging Summary";#N/A,#N/A,FALSE,"Ratio Analysis";#N/A,#N/A,FALSE,"Test 120 Day Accts";#N/A,#N/A,FALSE,"Tickmarks"}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localSheetId="2" hidden="1">{#N/A,#N/A,FALSE,"Aging Summary";#N/A,#N/A,FALSE,"Ratio Analysis";#N/A,#N/A,FALSE,"Test 120 Day Accts";#N/A,#N/A,FALSE,"Tickmarks"}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localSheetId="2" hidden="1">{#N/A,#N/A,FALSE,"Aging Summary";#N/A,#N/A,FALSE,"Ratio Analysis";#N/A,#N/A,FALSE,"Test 120 Day Accts";#N/A,#N/A,FALSE,"Tickmarks"}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localSheetId="2" hidden="1">{#N/A,#N/A,FALSE,"Aging Summary";#N/A,#N/A,FALSE,"Ratio Analysis";#N/A,#N/A,FALSE,"Test 120 Day Accts";#N/A,#N/A,FALSE,"Tickmarks"}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localSheetId="2" hidden="1">{#N/A,#N/A,FALSE,"Aging Summary";#N/A,#N/A,FALSE,"Ratio Analysis";#N/A,#N/A,FALSE,"Test 120 Day Accts";#N/A,#N/A,FALSE,"Tickmarks"}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localSheetId="2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 concurrentCalc="0"/>
</workbook>
</file>

<file path=xl/calcChain.xml><?xml version="1.0" encoding="utf-8"?>
<calcChain xmlns="http://schemas.openxmlformats.org/spreadsheetml/2006/main">
  <c r="F80" i="82" l="1"/>
  <c r="C80" i="82"/>
  <c r="C79" i="82"/>
  <c r="F10" i="82"/>
  <c r="F12" i="82"/>
  <c r="F22" i="82"/>
  <c r="F24" i="82"/>
  <c r="F33" i="82"/>
  <c r="F40" i="82"/>
  <c r="F55" i="82"/>
  <c r="F66" i="82"/>
  <c r="F68" i="82"/>
  <c r="F75" i="82"/>
  <c r="D10" i="82"/>
  <c r="D12" i="82"/>
  <c r="D22" i="82"/>
  <c r="D24" i="82"/>
  <c r="D33" i="82"/>
  <c r="D40" i="82"/>
  <c r="D55" i="82"/>
  <c r="D66" i="82"/>
  <c r="D68" i="82"/>
  <c r="D75" i="82"/>
  <c r="E12" i="82"/>
  <c r="Q25" i="81"/>
  <c r="Q24" i="81"/>
  <c r="Q17" i="81"/>
  <c r="D40" i="67"/>
  <c r="D27" i="81"/>
  <c r="Q26" i="81"/>
  <c r="O26" i="81"/>
  <c r="M26" i="81"/>
  <c r="K26" i="81"/>
  <c r="J26" i="81"/>
  <c r="I26" i="81"/>
  <c r="I27" i="81"/>
  <c r="F26" i="81"/>
  <c r="F27" i="81"/>
  <c r="O22" i="81"/>
  <c r="M22" i="81"/>
  <c r="K22" i="81"/>
  <c r="Q21" i="81"/>
  <c r="Q22" i="81"/>
  <c r="Q16" i="81"/>
  <c r="P14" i="81"/>
  <c r="O14" i="81"/>
  <c r="O18" i="81"/>
  <c r="N14" i="81"/>
  <c r="L14" i="81"/>
  <c r="K14" i="81"/>
  <c r="K18" i="81"/>
  <c r="J14" i="81"/>
  <c r="I14" i="81"/>
  <c r="I18" i="81"/>
  <c r="H14" i="81"/>
  <c r="H18" i="81"/>
  <c r="G14" i="81"/>
  <c r="F14" i="81"/>
  <c r="F18" i="81"/>
  <c r="D14" i="81"/>
  <c r="D18" i="81"/>
  <c r="M14" i="81"/>
  <c r="M18" i="81"/>
  <c r="F70" i="67"/>
  <c r="D70" i="67"/>
  <c r="D19" i="67"/>
  <c r="O27" i="81"/>
  <c r="Q27" i="81"/>
  <c r="M27" i="81"/>
  <c r="K27" i="81"/>
  <c r="Q12" i="81"/>
  <c r="Q14" i="81"/>
  <c r="Q18" i="81"/>
  <c r="D44" i="67"/>
  <c r="F56" i="67"/>
  <c r="F40" i="67"/>
  <c r="F44" i="67"/>
  <c r="F29" i="67"/>
  <c r="F19" i="67"/>
  <c r="E23" i="79"/>
  <c r="C23" i="79"/>
  <c r="E11" i="79"/>
  <c r="C11" i="79"/>
  <c r="D56" i="67"/>
  <c r="D29" i="67"/>
  <c r="F31" i="67"/>
  <c r="C25" i="79"/>
  <c r="C29" i="79"/>
  <c r="E25" i="79"/>
  <c r="E29" i="79"/>
  <c r="F72" i="67"/>
  <c r="D31" i="67"/>
  <c r="D72" i="67"/>
</calcChain>
</file>

<file path=xl/sharedStrings.xml><?xml version="1.0" encoding="utf-8"?>
<sst xmlns="http://schemas.openxmlformats.org/spreadsheetml/2006/main" count="191" uniqueCount="159">
  <si>
    <t>ВСЕГО АКТИВЫ</t>
  </si>
  <si>
    <t>КАПИТАЛ И ОБЯЗАТЕЛЬСТВА</t>
  </si>
  <si>
    <t>Итого прибыль и прочий совокупный доход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</si>
  <si>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</si>
  <si>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</si>
  <si>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</si>
  <si>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</si>
  <si>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</si>
  <si>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</si>
  <si>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</si>
  <si>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</si>
  <si>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</si>
  <si>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</si>
  <si>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</si>
  <si>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</si>
  <si>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</si>
  <si>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</si>
  <si>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</si>
  <si>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</si>
  <si>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</si>
  <si>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</si>
  <si>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</si>
  <si>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Увеличение (уменьшение) авансов полученных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</si>
  <si>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</si>
  <si>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</si>
  <si>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</si>
  <si>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</si>
  <si>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</si>
  <si>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</si>
  <si>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</si>
  <si>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</si>
  <si>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</si>
  <si>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</si>
  <si>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</si>
  <si>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</si>
  <si>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</si>
  <si>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</si>
  <si>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</si>
  <si>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</si>
  <si>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</si>
  <si>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</si>
  <si>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</si>
  <si>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</si>
  <si>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</si>
  <si>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</si>
  <si>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</si>
  <si>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</si>
  <si>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</si>
  <si>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</si>
  <si>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</si>
  <si>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</si>
  <si>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</si>
  <si>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</si>
  <si>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</si>
  <si>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</si>
  <si>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</si>
  <si>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</si>
  <si>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</si>
  <si>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</si>
  <si>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</si>
  <si>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</si>
  <si>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</si>
  <si>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</si>
  <si>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</si>
  <si>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</si>
  <si>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Текущая часть обязательств по финансовой аренде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</si>
  <si>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</si>
  <si>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</si>
  <si>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</si>
  <si>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</si>
  <si>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</si>
  <si>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</si>
  <si>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</si>
  <si>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</si>
  <si>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</si>
  <si>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Обесценение финансовых инструментов</t>
  </si>
  <si>
    <t>ВСЕГО СОВОКУПНЫЙ ДОХОД</t>
  </si>
  <si>
    <t xml:space="preserve">Поступление  банковский займов </t>
  </si>
  <si>
    <t>Оценочный резерв под кредитные убытки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</si>
  <si>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</si>
  <si>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</si>
  <si>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</si>
  <si>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</si>
  <si>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</si>
  <si>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</si>
  <si>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Букша Н.В.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</si>
  <si>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</si>
  <si>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</si>
  <si>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</si>
  <si>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</si>
  <si>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</si>
  <si>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</si>
  <si>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</si>
  <si>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</si>
  <si>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</si>
  <si>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</si>
  <si>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</si>
  <si>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</si>
  <si>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</si>
  <si>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>1. Выплаченные вознаграждения</t>
  </si>
  <si>
    <t>2. Расчеты с бюджетом:уплаченный КПН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</si>
  <si>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</si>
  <si>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</si>
  <si>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</si>
  <si>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</si>
  <si>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</si>
  <si>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</si>
  <si>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</si>
  <si>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</si>
  <si>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</si>
  <si>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</si>
  <si>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</si>
  <si>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</si>
  <si>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</si>
  <si>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</si>
  <si>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Прочий доход</t>
  </si>
  <si>
    <t>Прочий убыток</t>
  </si>
  <si>
    <t>Главный бухгалтер</t>
  </si>
  <si>
    <t>Мирошниченко Л.И.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</si>
  <si>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</si>
  <si>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</si>
  <si>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</si>
  <si>
    <t>Прочие текущие активы</t>
  </si>
  <si>
    <t>Прочие финансовые активы</t>
  </si>
  <si>
    <t>Доход по субсидиям</t>
  </si>
  <si>
    <t>Прочие финансовые активы, долгосрочные</t>
  </si>
  <si>
    <t>Обязательства по рекультивации и ликвидации объектов</t>
  </si>
  <si>
    <t>Текущая часть обязательств по рекультивации и ликвидации объектов</t>
  </si>
  <si>
    <t>Обязательства по подоходному налогу</t>
  </si>
  <si>
    <t>Дивиденды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</si>
  <si>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31 МАРТА 2024г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</si>
  <si>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31 МАРТА 2024г</t>
  </si>
  <si>
    <t>КОНСОЛИДИРОВАННЫЙ  ОТЧЕТ О ДВИЖЕНИИ ДЕНЕЖНЫХ СРЕДСТВ ПО СОСТОЯНИЮ НА 31 МАРТА 2024 г</t>
  </si>
  <si>
    <t>31.03.2024</t>
  </si>
  <si>
    <t>31.03.2023</t>
  </si>
  <si>
    <t>Доход от списания кредиторской задолженности</t>
  </si>
  <si>
    <t>Реализация инвестиций</t>
  </si>
  <si>
    <t xml:space="preserve"> КОНСОЛИДИРОВАННЫЙ ОТЧЕТ ОБ ИЗМЕНЕНИЯХ В КАПИТАЛЕ ПО СОСТОЯНИЮ НА 31 МАРТА 2024г</t>
  </si>
  <si>
    <t>Сальдо на 31 декабря 2022 г.</t>
  </si>
  <si>
    <t xml:space="preserve">Сальдо на 31 декабря 2023г  </t>
  </si>
  <si>
    <t xml:space="preserve">Сальдо на 31 декабря 2023 г. </t>
  </si>
  <si>
    <t>Сальдо на 31 марта 2024 г.</t>
  </si>
  <si>
    <t>Доход от восстановления/(убыток от обесценения) займов выданных Компании под общим контролем</t>
  </si>
  <si>
    <t>Корректировка  займов до справедливой стоимости, за минусом отчроченного налога</t>
  </si>
  <si>
    <t>Износ и амортизацию</t>
  </si>
  <si>
    <t xml:space="preserve">Финансовые расходы </t>
  </si>
  <si>
    <t xml:space="preserve">Финансовые доходы </t>
  </si>
  <si>
    <t xml:space="preserve">Обесценение финансовых инструментов </t>
  </si>
  <si>
    <t>Прибыль (убытки) от выбытия основных средств и НМА</t>
  </si>
  <si>
    <t xml:space="preserve">Прибыль (убыток) от выбытия инвестиций </t>
  </si>
  <si>
    <t>Доход (убыток) от курсовой разницы</t>
  </si>
  <si>
    <t>Увеличение (уменьшение) прочих обязательства и начисленнные расходы</t>
  </si>
  <si>
    <t xml:space="preserve">Изьятие финансовых активов </t>
  </si>
  <si>
    <t>Возврат гарантийных взносов (выбытие)</t>
  </si>
  <si>
    <t>Возврат финансовой помощи от ЦАТЭК</t>
  </si>
  <si>
    <t xml:space="preserve">Прочие операции по инвестиционной деятельности </t>
  </si>
  <si>
    <t>Выкуп облигаций</t>
  </si>
  <si>
    <t>Получение финансовой помощи от третьей стороны</t>
  </si>
  <si>
    <t>Получение финансовой помощи от акционера (физлицо)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</si>
</sst>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6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4">
    <xf numFmtId="0" fontId="0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8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7" fontId="24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8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8" fontId="24" fillId="0" borderId="0" applyFill="0" applyBorder="0" applyProtection="0">
      <alignment horizontal="left"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8" fillId="0" borderId="0" applyFont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69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8" fillId="0" borderId="0" applyFont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0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8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1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8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2" fontId="24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4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5" fontId="24" fillId="0" borderId="0" applyFill="0" applyBorder="0" applyAlignment="0" applyProtection="0"/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6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7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8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79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0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8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1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8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2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3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8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4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8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5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8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6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8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7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8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8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8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89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8" fillId="0" borderId="0" applyFont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0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8" fillId="0" borderId="0" applyFont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1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8" fillId="0" borderId="0" applyFont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2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8" fillId="0" borderId="0" applyFont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3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8" fillId="0" borderId="0" applyFont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4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8" fillId="0" borderId="0" applyFont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95" fontId="24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218" fontId="8" fillId="0" borderId="0">
      <alignment horizontal="left" wrapText="1"/>
    </xf>
    <xf numFmtId="0" fontId="11" fillId="0" borderId="0"/>
    <xf numFmtId="0" fontId="11" fillId="0" borderId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8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12" fillId="0" borderId="0" applyFont="0" applyFill="0" applyBorder="0" applyAlignment="0" applyProtection="0"/>
    <xf numFmtId="197" fontId="8" fillId="0" borderId="0" applyFont="0" applyFill="0" applyBorder="0" applyAlignment="0" applyProtection="0"/>
    <xf numFmtId="197" fontId="13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1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199" fontId="12" fillId="0" borderId="0" applyFont="0" applyFill="0" applyBorder="0" applyAlignment="0" applyProtection="0"/>
    <xf numFmtId="199" fontId="8" fillId="0" borderId="0" applyFont="0" applyFill="0" applyBorder="0" applyAlignment="0" applyProtection="0"/>
    <xf numFmtId="202" fontId="13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202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203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9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4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205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207" fontId="24" fillId="0" borderId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196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10" fillId="2" borderId="0" applyNumberFormat="0" applyFon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24" fillId="3" borderId="0" applyNumberFormat="0" applyAlignment="0" applyProtection="0"/>
    <xf numFmtId="0" fontId="9" fillId="0" borderId="0"/>
    <xf numFmtId="0" fontId="9" fillId="0" borderId="0"/>
    <xf numFmtId="0" fontId="15" fillId="0" borderId="0"/>
    <xf numFmtId="0" fontId="11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09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0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08" fontId="12" fillId="0" borderId="0" applyFont="0" applyFill="0" applyBorder="0" applyAlignment="0" applyProtection="0"/>
    <xf numFmtId="208" fontId="8" fillId="0" borderId="0" applyFont="0" applyFill="0" applyBorder="0" applyAlignment="0" applyProtection="0"/>
    <xf numFmtId="211" fontId="13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1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3" fontId="24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12" fillId="0" borderId="0" applyFont="0" applyFill="0" applyBorder="0" applyAlignment="0" applyProtection="0"/>
    <xf numFmtId="212" fontId="8" fillId="0" borderId="0" applyFont="0" applyFill="0" applyBorder="0" applyAlignment="0" applyProtection="0"/>
    <xf numFmtId="212" fontId="13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212" fontId="24" fillId="0" borderId="0" applyFill="0" applyBorder="0" applyAlignment="0" applyProtection="0"/>
    <xf numFmtId="0" fontId="16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4" fontId="12" fillId="0" borderId="0" applyFont="0" applyFill="0" applyBorder="0" applyAlignment="0" applyProtection="0"/>
    <xf numFmtId="214" fontId="8" fillId="0" borderId="0" applyFont="0" applyFill="0" applyBorder="0" applyAlignment="0" applyProtection="0"/>
    <xf numFmtId="215" fontId="13" fillId="0" borderId="0" applyFill="0" applyBorder="0" applyAlignment="0" applyProtection="0"/>
    <xf numFmtId="215" fontId="24" fillId="0" borderId="0" applyFill="0" applyBorder="0" applyAlignment="0" applyProtection="0"/>
    <xf numFmtId="215" fontId="24" fillId="0" borderId="0" applyFill="0" applyBorder="0" applyAlignment="0" applyProtection="0"/>
    <xf numFmtId="217" fontId="12" fillId="0" borderId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12" fillId="0" borderId="0" applyFont="0" applyFill="0" applyBorder="0" applyAlignment="0" applyProtection="0"/>
    <xf numFmtId="216" fontId="8" fillId="0" borderId="0" applyFont="0" applyFill="0" applyBorder="0" applyAlignment="0" applyProtection="0"/>
    <xf numFmtId="216" fontId="13" fillId="0" borderId="0" applyFill="0" applyBorder="0" applyAlignment="0" applyProtection="0"/>
    <xf numFmtId="216" fontId="24" fillId="0" borderId="0" applyFill="0" applyBorder="0" applyAlignment="0" applyProtection="0"/>
    <xf numFmtId="216" fontId="24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1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3" fillId="0" borderId="0" applyFill="0" applyBorder="0" applyAlignment="0" applyProtection="0"/>
    <xf numFmtId="0" fontId="24" fillId="0" borderId="0" applyFill="0" applyBorder="0" applyAlignment="0" applyProtection="0"/>
    <xf numFmtId="0" fontId="24" fillId="0" borderId="0" applyFill="0" applyBorder="0" applyAlignment="0" applyProtection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9" fillId="0" borderId="0"/>
    <xf numFmtId="0" fontId="10" fillId="0" borderId="0"/>
    <xf numFmtId="0" fontId="8" fillId="0" borderId="0"/>
    <xf numFmtId="0" fontId="11" fillId="0" borderId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5" borderId="0" applyNumberFormat="0" applyBorder="0" applyAlignment="0" applyProtection="0"/>
    <xf numFmtId="0" fontId="7" fillId="2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6" borderId="0" applyNumberFormat="0" applyBorder="0" applyAlignment="0" applyProtection="0"/>
    <xf numFmtId="0" fontId="32" fillId="8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9" borderId="0" applyNumberFormat="0" applyBorder="0" applyAlignment="0" applyProtection="0"/>
    <xf numFmtId="0" fontId="32" fillId="8" borderId="0" applyNumberFormat="0" applyBorder="0" applyAlignment="0" applyProtection="0"/>
    <xf numFmtId="0" fontId="32" fillId="5" borderId="0" applyNumberFormat="0" applyBorder="0" applyAlignment="0" applyProtection="0"/>
    <xf numFmtId="0" fontId="32" fillId="12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0" applyNumberFormat="0" applyBorder="0" applyAlignment="0" applyProtection="0"/>
    <xf numFmtId="0" fontId="34" fillId="17" borderId="10" applyNumberFormat="0" applyAlignment="0" applyProtection="0"/>
    <xf numFmtId="0" fontId="35" fillId="18" borderId="11" applyNumberFormat="0" applyAlignment="0" applyProtection="0"/>
    <xf numFmtId="0" fontId="8" fillId="0" borderId="0" applyFont="0" applyFill="0" applyBorder="0" applyAlignment="0" applyProtection="0"/>
    <xf numFmtId="220" fontId="31" fillId="0" borderId="0" applyFont="0" applyFill="0" applyBorder="0" applyAlignment="0" applyProtection="0"/>
    <xf numFmtId="222" fontId="36" fillId="0" borderId="0" applyFont="0" applyFill="0" applyBorder="0" applyAlignment="0" applyProtection="0"/>
    <xf numFmtId="0" fontId="8" fillId="0" borderId="0" applyFont="0" applyFill="0" applyBorder="0" applyAlignment="0" applyProtection="0"/>
    <xf numFmtId="223" fontId="19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8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4" applyNumberFormat="0" applyFill="0" applyAlignment="0" applyProtection="0"/>
    <xf numFmtId="0" fontId="43" fillId="0" borderId="0" applyNumberFormat="0" applyFill="0" applyBorder="0" applyAlignment="0" applyProtection="0"/>
    <xf numFmtId="0" fontId="44" fillId="2" borderId="10" applyNumberFormat="0" applyAlignment="0" applyProtection="0"/>
    <xf numFmtId="0" fontId="44" fillId="2" borderId="10" applyNumberFormat="0" applyAlignment="0" applyProtection="0"/>
    <xf numFmtId="0" fontId="45" fillId="0" borderId="15" applyNumberFormat="0" applyFill="0" applyAlignment="0" applyProtection="0"/>
    <xf numFmtId="0" fontId="46" fillId="2" borderId="0" applyNumberFormat="0" applyBorder="0" applyAlignment="0" applyProtection="0"/>
    <xf numFmtId="0" fontId="12" fillId="0" borderId="0"/>
    <xf numFmtId="0" fontId="13" fillId="0" borderId="0"/>
    <xf numFmtId="0" fontId="11" fillId="0" borderId="0"/>
    <xf numFmtId="0" fontId="13" fillId="0" borderId="0"/>
    <xf numFmtId="37" fontId="12" fillId="0" borderId="0"/>
    <xf numFmtId="0" fontId="8" fillId="0" borderId="0"/>
    <xf numFmtId="0" fontId="8" fillId="6" borderId="16" applyNumberFormat="0" applyFont="0" applyAlignment="0" applyProtection="0"/>
    <xf numFmtId="0" fontId="12" fillId="0" borderId="0"/>
    <xf numFmtId="0" fontId="47" fillId="17" borderId="17" applyNumberFormat="0" applyAlignment="0" applyProtection="0"/>
    <xf numFmtId="224" fontId="19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18" applyNumberFormat="0" applyFill="0" applyAlignment="0" applyProtection="0"/>
    <xf numFmtId="0" fontId="12" fillId="0" borderId="19" applyNumberFormat="0" applyFont="0" applyFill="0" applyAlignment="0" applyProtection="0"/>
    <xf numFmtId="0" fontId="45" fillId="0" borderId="0" applyNumberFormat="0" applyFill="0" applyBorder="0" applyAlignment="0" applyProtection="0"/>
    <xf numFmtId="221" fontId="31" fillId="0" borderId="0" applyFont="0" applyFill="0" applyBorder="0" applyAlignment="0" applyProtection="0"/>
    <xf numFmtId="0" fontId="11" fillId="0" borderId="0"/>
    <xf numFmtId="225" fontId="10" fillId="0" borderId="0" applyFont="0" applyFill="0" applyBorder="0" applyAlignment="0" applyProtection="0"/>
    <xf numFmtId="0" fontId="19" fillId="0" borderId="0">
      <alignment vertical="center"/>
    </xf>
    <xf numFmtId="0" fontId="19" fillId="0" borderId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19" fillId="0" borderId="0">
      <alignment vertical="center"/>
    </xf>
    <xf numFmtId="0" fontId="53" fillId="0" borderId="0">
      <protection locked="0"/>
    </xf>
    <xf numFmtId="0" fontId="53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197" fontId="19" fillId="0" borderId="0" applyFill="0" applyBorder="0" applyAlignment="0"/>
    <xf numFmtId="226" fontId="19" fillId="0" borderId="0" applyFill="0" applyBorder="0" applyAlignment="0"/>
    <xf numFmtId="223" fontId="19" fillId="0" borderId="0" applyFill="0" applyBorder="0" applyAlignment="0"/>
    <xf numFmtId="223" fontId="19" fillId="0" borderId="0" applyFill="0" applyBorder="0" applyAlignment="0"/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5" fillId="0" borderId="0">
      <protection locked="0"/>
    </xf>
    <xf numFmtId="223" fontId="19" fillId="0" borderId="0" applyFill="0" applyBorder="0" applyAlignment="0"/>
    <xf numFmtId="226" fontId="19" fillId="0" borderId="0" applyFont="0" applyFill="0" applyBorder="0" applyAlignment="0" applyProtection="0"/>
    <xf numFmtId="223" fontId="19" fillId="0" borderId="0" applyFill="0" applyBorder="0" applyAlignment="0"/>
    <xf numFmtId="224" fontId="19" fillId="0" borderId="0" applyFill="0" applyBorder="0" applyAlignment="0"/>
    <xf numFmtId="227" fontId="19" fillId="0" borderId="0" applyFill="0" applyBorder="0" applyAlignment="0"/>
    <xf numFmtId="0" fontId="56" fillId="7" borderId="10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25" fillId="0" borderId="1" applyFill="0">
      <alignment vertical="center" wrapText="1"/>
    </xf>
    <xf numFmtId="0" fontId="25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0" fontId="14" fillId="0" borderId="1" applyFill="0">
      <alignment vertical="center"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69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0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3" fontId="10" fillId="0" borderId="0" applyFont="0" applyFill="0" applyBorder="0" applyAlignment="0" applyProtection="0"/>
    <xf numFmtId="174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0" fillId="0" borderId="0" applyFont="0" applyFill="0" applyBorder="0" applyAlignment="0" applyProtection="0"/>
    <xf numFmtId="175" fontId="13" fillId="0" borderId="0" applyFill="0" applyBorder="0" applyAlignment="0" applyProtection="0"/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2" fillId="0" borderId="0" applyFont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2" fillId="0" borderId="0" applyFont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2" fillId="0" borderId="0" applyFont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2" fillId="0" borderId="0" applyFont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2" fillId="0" borderId="0" applyFont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2" fillId="0" borderId="0" applyFont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0" fillId="0" borderId="0" applyFont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1" fontId="13" fillId="0" borderId="0" applyFill="0" applyBorder="0" applyAlignment="0" applyProtection="0"/>
    <xf numFmtId="200" fontId="10" fillId="0" borderId="0" applyFont="0" applyFill="0" applyBorder="0" applyAlignment="0" applyProtection="0"/>
    <xf numFmtId="201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2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0" fillId="0" borderId="0" applyFont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4" fontId="10" fillId="0" borderId="0" applyFont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6" fontId="10" fillId="0" borderId="0" applyFont="0" applyFill="0" applyBorder="0" applyAlignment="0" applyProtection="0"/>
    <xf numFmtId="207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2" borderId="0" applyNumberFormat="0" applyFont="0" applyAlignment="0" applyProtection="0"/>
    <xf numFmtId="0" fontId="13" fillId="3" borderId="0" applyNumberFormat="0" applyAlignment="0" applyProtection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09" fontId="10" fillId="0" borderId="0" applyFont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0" fillId="0" borderId="0" applyFont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8" fillId="0" borderId="0"/>
    <xf numFmtId="0" fontId="8" fillId="0" borderId="0"/>
    <xf numFmtId="0" fontId="26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58" fillId="0" borderId="0" applyNumberFormat="0" applyFill="0" applyBorder="0" applyProtection="0">
      <alignment vertical="top"/>
    </xf>
    <xf numFmtId="0" fontId="8" fillId="0" borderId="0"/>
    <xf numFmtId="0" fontId="8" fillId="0" borderId="0"/>
    <xf numFmtId="0" fontId="57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21" applyNumberFormat="0" applyFill="0" applyProtection="0">
      <alignment horizontal="center"/>
    </xf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65" fontId="10" fillId="0" borderId="0" applyFont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12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0" fontId="11" fillId="0" borderId="0"/>
    <xf numFmtId="0" fontId="18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8" fillId="0" borderId="0"/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9" fillId="0" borderId="0"/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2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54" fillId="0" borderId="0">
      <protection locked="0"/>
    </xf>
    <xf numFmtId="0" fontId="54" fillId="0" borderId="2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2" fillId="0" borderId="0">
      <protection locked="0"/>
    </xf>
    <xf numFmtId="0" fontId="52" fillId="0" borderId="2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2" fillId="0" borderId="0">
      <protection locked="0"/>
    </xf>
    <xf numFmtId="0" fontId="52" fillId="0" borderId="0">
      <protection locked="0"/>
    </xf>
    <xf numFmtId="0" fontId="8" fillId="0" borderId="0"/>
    <xf numFmtId="0" fontId="8" fillId="0" borderId="0"/>
    <xf numFmtId="0" fontId="8" fillId="0" borderId="0"/>
    <xf numFmtId="0" fontId="53" fillId="0" borderId="0">
      <protection locked="0"/>
    </xf>
    <xf numFmtId="228" fontId="10" fillId="0" borderId="0">
      <alignment horizontal="center"/>
    </xf>
    <xf numFmtId="4" fontId="61" fillId="0" borderId="3" applyBorder="0" applyProtection="0">
      <alignment horizontal="left" wrapText="1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29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30" fontId="13" fillId="0" borderId="0" applyBorder="0">
      <alignment horizontal="right"/>
    </xf>
    <xf numFmtId="229" fontId="13" fillId="0" borderId="0" applyBorder="0">
      <alignment horizontal="right"/>
    </xf>
    <xf numFmtId="0" fontId="62" fillId="0" borderId="0" applyNumberFormat="0" applyFill="0" applyBorder="0" applyAlignment="0" applyProtection="0">
      <alignment vertical="top"/>
      <protection locked="0"/>
    </xf>
    <xf numFmtId="197" fontId="12" fillId="0" borderId="0" applyNumberFormat="0" applyFont="0" applyAlignment="0" applyProtection="0"/>
    <xf numFmtId="197" fontId="8" fillId="0" borderId="0" applyNumberFormat="0" applyFon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0" fontId="34" fillId="17" borderId="10" applyNumberFormat="0" applyAlignment="0" applyProtection="0"/>
    <xf numFmtId="231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232" fontId="3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3" fillId="0" borderId="23">
      <alignment horizontal="left"/>
    </xf>
    <xf numFmtId="0" fontId="64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233" fontId="6" fillId="0" borderId="0" applyFont="0" applyFill="0" applyBorder="0" applyProtection="0">
      <alignment vertical="top"/>
    </xf>
    <xf numFmtId="234" fontId="6" fillId="0" borderId="0" applyFont="0" applyFill="0" applyBorder="0" applyProtection="0">
      <alignment vertical="top"/>
    </xf>
    <xf numFmtId="38" fontId="66" fillId="0" borderId="24">
      <alignment vertical="center"/>
    </xf>
    <xf numFmtId="38" fontId="66" fillId="0" borderId="24">
      <alignment vertical="center"/>
    </xf>
    <xf numFmtId="235" fontId="30" fillId="19" borderId="0" applyNumberFormat="0" applyBorder="0" applyAlignment="0" applyProtection="0"/>
    <xf numFmtId="0" fontId="67" fillId="0" borderId="0" applyNumberFormat="0" applyFill="0" applyBorder="0" applyAlignment="0" applyProtection="0"/>
    <xf numFmtId="236" fontId="12" fillId="0" borderId="0" applyFont="0" applyFill="0" applyBorder="0" applyAlignment="0" applyProtection="0"/>
    <xf numFmtId="0" fontId="8" fillId="0" borderId="0"/>
    <xf numFmtId="235" fontId="68" fillId="0" borderId="0" applyNumberFormat="0" applyFill="0" applyBorder="0" applyAlignment="0" applyProtection="0"/>
    <xf numFmtId="38" fontId="69" fillId="20" borderId="0" applyNumberFormat="0" applyBorder="0" applyAlignment="0" applyProtection="0"/>
    <xf numFmtId="38" fontId="69" fillId="20" borderId="0" applyNumberFormat="0" applyBorder="0" applyAlignment="0" applyProtection="0"/>
    <xf numFmtId="1" fontId="70" fillId="0" borderId="0" applyNumberFormat="0" applyAlignment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14" fontId="72" fillId="21" borderId="26">
      <alignment horizontal="center" vertical="center" wrapText="1"/>
    </xf>
    <xf numFmtId="0" fontId="73" fillId="0" borderId="0"/>
    <xf numFmtId="0" fontId="74" fillId="0" borderId="0"/>
    <xf numFmtId="0" fontId="71" fillId="0" borderId="0"/>
    <xf numFmtId="0" fontId="51" fillId="0" borderId="0"/>
    <xf numFmtId="0" fontId="75" fillId="0" borderId="0"/>
    <xf numFmtId="0" fontId="72" fillId="0" borderId="0"/>
    <xf numFmtId="0" fontId="30" fillId="0" borderId="0"/>
    <xf numFmtId="0" fontId="8" fillId="0" borderId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9" fontId="76" fillId="22" borderId="1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77" fillId="22" borderId="1" applyNumberFormat="0" applyBorder="0" applyAlignment="0" applyProtection="0"/>
    <xf numFmtId="10" fontId="69" fillId="22" borderId="1" applyNumberFormat="0" applyBorder="0" applyAlignment="0" applyProtection="0"/>
    <xf numFmtId="10" fontId="69" fillId="22" borderId="1" applyNumberFormat="0" applyBorder="0" applyAlignment="0" applyProtection="0"/>
    <xf numFmtId="10" fontId="77" fillId="22" borderId="1" applyNumberFormat="0" applyBorder="0" applyAlignment="0" applyProtection="0"/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235" fontId="12" fillId="23" borderId="1" applyNumberFormat="0" applyFont="0" applyAlignment="0"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80" fillId="23" borderId="1">
      <protection locked="0"/>
    </xf>
    <xf numFmtId="3" fontId="80" fillId="23" borderId="1">
      <protection locked="0"/>
    </xf>
    <xf numFmtId="3" fontId="79" fillId="23" borderId="1"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7" fontId="82" fillId="24" borderId="1">
      <alignment horizontal="left"/>
      <protection locked="0"/>
    </xf>
    <xf numFmtId="238" fontId="81" fillId="24" borderId="1">
      <protection locked="0"/>
    </xf>
    <xf numFmtId="238" fontId="81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238" fontId="82" fillId="24" borderId="1"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0" fontId="82" fillId="24" borderId="1">
      <alignment horizontal="center"/>
      <protection locked="0"/>
    </xf>
    <xf numFmtId="239" fontId="12" fillId="0" borderId="27" applyFont="0" applyFill="0" applyBorder="0" applyAlignment="0" applyProtection="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3" fillId="25" borderId="20"/>
    <xf numFmtId="0" fontId="84" fillId="25" borderId="20"/>
    <xf numFmtId="0" fontId="84" fillId="25" borderId="20"/>
    <xf numFmtId="0" fontId="83" fillId="25" borderId="20"/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6" fillId="0" borderId="1">
      <alignment horizontal="right"/>
      <protection locked="0"/>
    </xf>
    <xf numFmtId="240" fontId="86" fillId="0" borderId="1">
      <alignment horizontal="right"/>
      <protection locked="0"/>
    </xf>
    <xf numFmtId="240" fontId="85" fillId="0" borderId="1">
      <alignment horizontal="right"/>
      <protection locked="0"/>
    </xf>
    <xf numFmtId="0" fontId="19" fillId="0" borderId="0"/>
    <xf numFmtId="0" fontId="8" fillId="0" borderId="0"/>
    <xf numFmtId="241" fontId="10" fillId="0" borderId="0"/>
    <xf numFmtId="236" fontId="7" fillId="0" borderId="0"/>
    <xf numFmtId="236" fontId="7" fillId="0" borderId="0"/>
    <xf numFmtId="236" fontId="7" fillId="0" borderId="0"/>
    <xf numFmtId="168" fontId="12" fillId="0" borderId="0">
      <alignment horizontal="left" wrapText="1"/>
    </xf>
    <xf numFmtId="0" fontId="8" fillId="0" borderId="0"/>
    <xf numFmtId="0" fontId="8" fillId="0" borderId="0"/>
    <xf numFmtId="0" fontId="87" fillId="0" borderId="0"/>
    <xf numFmtId="0" fontId="10" fillId="0" borderId="0"/>
    <xf numFmtId="242" fontId="10" fillId="0" borderId="0">
      <alignment horizontal="left" wrapText="1"/>
    </xf>
    <xf numFmtId="230" fontId="10" fillId="0" borderId="0">
      <alignment horizontal="left" wrapText="1"/>
    </xf>
    <xf numFmtId="168" fontId="12" fillId="0" borderId="0">
      <alignment horizontal="left" wrapText="1"/>
    </xf>
    <xf numFmtId="0" fontId="87" fillId="0" borderId="0"/>
    <xf numFmtId="0" fontId="10" fillId="0" borderId="0">
      <alignment horizontal="left" wrapText="1"/>
    </xf>
    <xf numFmtId="236" fontId="7" fillId="0" borderId="0"/>
    <xf numFmtId="0" fontId="88" fillId="0" borderId="0">
      <alignment horizontal="right"/>
    </xf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197" fontId="89" fillId="0" borderId="28" applyNumberFormat="0" applyFill="0" applyBorder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0" fontId="47" fillId="17" borderId="17" applyNumberFormat="0" applyAlignment="0" applyProtection="0"/>
    <xf numFmtId="9" fontId="31" fillId="0" borderId="0" applyFont="0" applyFill="0" applyBorder="0" applyAlignment="0" applyProtection="0"/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2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3" fontId="93" fillId="0" borderId="27" applyNumberFormat="0" applyAlignment="0">
      <alignment vertical="top"/>
    </xf>
    <xf numFmtId="0" fontId="64" fillId="0" borderId="0"/>
    <xf numFmtId="0" fontId="11" fillId="0" borderId="0" applyNumberFormat="0" applyFont="0" applyFill="0" applyBorder="0" applyAlignment="0" applyProtection="0">
      <protection locked="0"/>
    </xf>
    <xf numFmtId="0" fontId="94" fillId="0" borderId="0" applyNumberFormat="0" applyFont="0" applyFill="0" applyBorder="0" applyAlignment="0" applyProtection="0">
      <protection locked="0"/>
    </xf>
    <xf numFmtId="0" fontId="95" fillId="17" borderId="0">
      <alignment horizontal="center" vertical="center"/>
    </xf>
    <xf numFmtId="0" fontId="95" fillId="17" borderId="0">
      <alignment horizontal="right" vertical="center"/>
    </xf>
    <xf numFmtId="0" fontId="95" fillId="17" borderId="0">
      <alignment horizontal="right" vertical="center"/>
    </xf>
    <xf numFmtId="0" fontId="9" fillId="0" borderId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0" fontId="96" fillId="26" borderId="23" applyNumberFormat="0" applyAlignment="0" applyProtection="0"/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2" fontId="96" fillId="27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righ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14" fontId="97" fillId="28" borderId="23" applyProtection="0">
      <alignment horizontal="left"/>
    </xf>
    <xf numFmtId="38" fontId="98" fillId="0" borderId="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5" fillId="0" borderId="20"/>
    <xf numFmtId="0" fontId="64" fillId="0" borderId="20"/>
    <xf numFmtId="0" fontId="64" fillId="0" borderId="20"/>
    <xf numFmtId="0" fontId="65" fillId="0" borderId="20"/>
    <xf numFmtId="0" fontId="99" fillId="29" borderId="0"/>
    <xf numFmtId="244" fontId="72" fillId="0" borderId="0" applyNumberFormat="0" applyFill="0" applyBorder="0" applyProtection="0">
      <alignment vertical="top"/>
    </xf>
    <xf numFmtId="235" fontId="100" fillId="0" borderId="0" applyNumberFormat="0" applyFill="0" applyBorder="0" applyAlignment="0" applyProtection="0"/>
    <xf numFmtId="0" fontId="12" fillId="0" borderId="19" applyNumberFormat="0" applyFont="0" applyFill="0" applyAlignment="0" applyProtection="0"/>
    <xf numFmtId="0" fontId="84" fillId="0" borderId="3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3" fillId="0" borderId="20"/>
    <xf numFmtId="0" fontId="84" fillId="0" borderId="20"/>
    <xf numFmtId="0" fontId="84" fillId="0" borderId="20"/>
    <xf numFmtId="0" fontId="83" fillId="0" borderId="20"/>
    <xf numFmtId="0" fontId="50" fillId="0" borderId="0"/>
    <xf numFmtId="0" fontId="50" fillId="0" borderId="0"/>
    <xf numFmtId="0" fontId="56" fillId="7" borderId="10" applyNumberFormat="0" applyAlignment="0" applyProtection="0"/>
    <xf numFmtId="0" fontId="12" fillId="30" borderId="0" applyNumberFormat="0" applyFont="0" applyBorder="0" applyAlignment="0">
      <protection locked="0"/>
    </xf>
    <xf numFmtId="0" fontId="101" fillId="31" borderId="17" applyNumberFormat="0" applyAlignment="0" applyProtection="0"/>
    <xf numFmtId="0" fontId="102" fillId="31" borderId="10" applyNumberFormat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103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31" fillId="0" borderId="1" applyAlignment="0">
      <alignment horizontal="left" vertical="center"/>
    </xf>
    <xf numFmtId="164" fontId="103" fillId="0" borderId="1" applyAlignment="0">
      <alignment horizontal="left" vertical="center"/>
    </xf>
    <xf numFmtId="245" fontId="104" fillId="20" borderId="0" applyFont="0" applyFill="0" applyBorder="0" applyAlignment="0" applyProtection="0">
      <alignment horizontal="right"/>
    </xf>
    <xf numFmtId="246" fontId="105" fillId="0" borderId="1" applyNumberFormat="0" applyBorder="0" applyAlignment="0">
      <alignment horizontal="centerContinuous" vertical="center" wrapText="1"/>
    </xf>
    <xf numFmtId="246" fontId="105" fillId="0" borderId="1" applyNumberFormat="0" applyBorder="0" applyAlignment="0">
      <alignment horizontal="centerContinuous" vertical="center" wrapText="1"/>
    </xf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106" fillId="0" borderId="31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7" fillId="0" borderId="0"/>
    <xf numFmtId="0" fontId="6" fillId="0" borderId="0"/>
    <xf numFmtId="0" fontId="8" fillId="0" borderId="0"/>
    <xf numFmtId="0" fontId="6" fillId="0" borderId="0"/>
    <xf numFmtId="0" fontId="87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3" fillId="0" borderId="0"/>
    <xf numFmtId="247" fontId="6" fillId="0" borderId="0" applyFont="0" applyFill="0" applyBorder="0" applyProtection="0">
      <alignment vertical="top"/>
    </xf>
    <xf numFmtId="0" fontId="8" fillId="0" borderId="0"/>
    <xf numFmtId="0" fontId="12" fillId="0" borderId="0"/>
    <xf numFmtId="0" fontId="87" fillId="0" borderId="0"/>
    <xf numFmtId="0" fontId="9" fillId="0" borderId="0"/>
    <xf numFmtId="0" fontId="6" fillId="0" borderId="0"/>
    <xf numFmtId="0" fontId="15" fillId="0" borderId="0"/>
    <xf numFmtId="0" fontId="10" fillId="0" borderId="0">
      <alignment horizontal="left" wrapText="1"/>
    </xf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248" fontId="107" fillId="23" borderId="0" applyFont="0" applyFill="0" applyBorder="0" applyAlignment="0" applyProtection="0">
      <alignment horizontal="right"/>
    </xf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7" fillId="0" borderId="0" applyFont="0" applyFill="0" applyBorder="0" applyAlignment="0" applyProtection="0"/>
    <xf numFmtId="0" fontId="6" fillId="0" borderId="0"/>
    <xf numFmtId="234" fontId="6" fillId="0" borderId="0" applyFont="0" applyFill="0" applyBorder="0" applyProtection="0">
      <alignment vertical="top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2" fillId="0" borderId="0" applyFont="0" applyFill="0" applyBorder="0">
      <alignment horizontal="right"/>
    </xf>
    <xf numFmtId="249" fontId="108" fillId="0" borderId="0"/>
    <xf numFmtId="250" fontId="109" fillId="20" borderId="1" applyFont="0" applyFill="0" applyBorder="0" applyAlignment="0" applyProtection="0"/>
    <xf numFmtId="246" fontId="110" fillId="0" borderId="32" applyFont="0" applyFill="0" applyBorder="0" applyAlignment="0" applyProtection="0">
      <alignment horizontal="center"/>
    </xf>
    <xf numFmtId="251" fontId="111" fillId="0" borderId="33" applyFont="0" applyFill="0" applyBorder="0" applyAlignment="0" applyProtection="0">
      <alignment wrapText="1"/>
    </xf>
    <xf numFmtId="251" fontId="111" fillId="0" borderId="33" applyFont="0" applyFill="0" applyBorder="0" applyAlignment="0" applyProtection="0">
      <alignment wrapText="1"/>
    </xf>
    <xf numFmtId="3" fontId="112" fillId="0" borderId="34" applyFont="0" applyBorder="0">
      <alignment horizontal="right"/>
      <protection locked="0"/>
    </xf>
    <xf numFmtId="250" fontId="109" fillId="20" borderId="33" applyFont="0" applyFill="0" applyBorder="0" applyAlignment="0" applyProtection="0"/>
    <xf numFmtId="252" fontId="113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10" fillId="0" borderId="0" applyFont="0" applyFill="0" applyBorder="0" applyAlignment="0" applyProtection="0"/>
    <xf numFmtId="221" fontId="103" fillId="0" borderId="0" applyFont="0" applyFill="0" applyBorder="0" applyAlignment="0" applyProtection="0"/>
    <xf numFmtId="166" fontId="27" fillId="0" borderId="0" applyFont="0" applyFill="0" applyBorder="0" applyAlignment="0" applyProtection="0"/>
    <xf numFmtId="253" fontId="9" fillId="0" borderId="0" applyFont="0" applyFill="0" applyBorder="0" applyAlignment="0" applyProtection="0"/>
    <xf numFmtId="254" fontId="9" fillId="0" borderId="0" applyFill="0" applyBorder="0" applyAlignment="0" applyProtection="0"/>
    <xf numFmtId="253" fontId="13" fillId="0" borderId="0" applyFont="0" applyFill="0" applyBorder="0" applyAlignment="0" applyProtection="0"/>
    <xf numFmtId="253" fontId="10" fillId="0" borderId="0" applyFont="0" applyFill="0" applyBorder="0" applyAlignment="0" applyProtection="0"/>
    <xf numFmtId="253" fontId="15" fillId="0" borderId="0" applyFont="0" applyFill="0" applyBorder="0" applyAlignment="0" applyProtection="0"/>
    <xf numFmtId="255" fontId="114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27" fillId="0" borderId="0" applyFont="0" applyFill="0" applyBorder="0" applyAlignment="0" applyProtection="0"/>
    <xf numFmtId="253" fontId="6" fillId="0" borderId="0" applyFont="0" applyFill="0" applyBorder="0" applyAlignment="0" applyProtection="0"/>
    <xf numFmtId="221" fontId="31" fillId="0" borderId="0" applyFont="0" applyFill="0" applyBorder="0" applyAlignment="0" applyProtection="0"/>
    <xf numFmtId="253" fontId="8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253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2" fontId="12" fillId="0" borderId="0" applyFont="0" applyFill="0" applyBorder="0">
      <alignment horizontal="right"/>
    </xf>
    <xf numFmtId="0" fontId="52" fillId="0" borderId="0">
      <protection locked="0"/>
    </xf>
    <xf numFmtId="0" fontId="10" fillId="23" borderId="8" applyNumberFormat="0">
      <alignment horizontal="right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25" fillId="0" borderId="33" applyFill="0">
      <alignment vertical="center" wrapText="1"/>
    </xf>
    <xf numFmtId="0" fontId="25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0" fontId="14" fillId="0" borderId="33" applyFill="0">
      <alignment vertical="center" wrapText="1"/>
    </xf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9" fontId="76" fillId="22" borderId="33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77" fillId="22" borderId="33" applyNumberFormat="0" applyBorder="0" applyAlignment="0" applyProtection="0"/>
    <xf numFmtId="10" fontId="69" fillId="22" borderId="33" applyNumberFormat="0" applyBorder="0" applyAlignment="0" applyProtection="0"/>
    <xf numFmtId="10" fontId="69" fillId="22" borderId="33" applyNumberFormat="0" applyBorder="0" applyAlignment="0" applyProtection="0"/>
    <xf numFmtId="10" fontId="77" fillId="22" borderId="33" applyNumberFormat="0" applyBorder="0" applyAlignment="0" applyProtection="0"/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235" fontId="12" fillId="23" borderId="33" applyNumberFormat="0" applyFont="0" applyAlignment="0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80" fillId="23" borderId="33">
      <protection locked="0"/>
    </xf>
    <xf numFmtId="3" fontId="80" fillId="23" borderId="33">
      <protection locked="0"/>
    </xf>
    <xf numFmtId="3" fontId="79" fillId="23" borderId="33"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7" fontId="82" fillId="24" borderId="33">
      <alignment horizontal="left"/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238" fontId="82" fillId="24" borderId="33"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0" fontId="82" fillId="24" borderId="33">
      <alignment horizontal="center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6" fillId="0" borderId="33">
      <alignment horizontal="right"/>
      <protection locked="0"/>
    </xf>
    <xf numFmtId="240" fontId="86" fillId="0" borderId="33">
      <alignment horizontal="right"/>
      <protection locked="0"/>
    </xf>
    <xf numFmtId="240" fontId="85" fillId="0" borderId="33">
      <alignment horizontal="right"/>
      <protection locked="0"/>
    </xf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103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31" fillId="0" borderId="33" applyAlignment="0">
      <alignment horizontal="left" vertical="center"/>
    </xf>
    <xf numFmtId="164" fontId="103" fillId="0" borderId="33" applyAlignment="0">
      <alignment horizontal="left" vertical="center"/>
    </xf>
    <xf numFmtId="246" fontId="105" fillId="0" borderId="33" applyNumberFormat="0" applyBorder="0" applyAlignment="0">
      <alignment horizontal="centerContinuous" vertical="center" wrapText="1"/>
    </xf>
    <xf numFmtId="246" fontId="105" fillId="0" borderId="33" applyNumberFormat="0" applyBorder="0" applyAlignment="0">
      <alignment horizontal="centerContinuous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47" fontId="5" fillId="0" borderId="0" applyFont="0" applyFill="0" applyBorder="0" applyProtection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50" fontId="109" fillId="20" borderId="33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25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14" fillId="0" borderId="36" applyFill="0">
      <alignment vertical="center" wrapText="1"/>
    </xf>
    <xf numFmtId="0" fontId="87" fillId="0" borderId="0"/>
    <xf numFmtId="0" fontId="87" fillId="0" borderId="0"/>
    <xf numFmtId="0" fontId="25" fillId="0" borderId="36" applyFill="0">
      <alignment vertical="center" wrapText="1"/>
    </xf>
    <xf numFmtId="0" fontId="87" fillId="0" borderId="0"/>
    <xf numFmtId="0" fontId="87" fillId="0" borderId="0"/>
    <xf numFmtId="0" fontId="87" fillId="0" borderId="0"/>
    <xf numFmtId="0" fontId="87" fillId="0" borderId="0"/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2" fillId="0" borderId="0" applyFont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7" fontId="13" fillId="0" borderId="0" applyFill="0" applyBorder="0" applyProtection="0">
      <alignment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2" fillId="0" borderId="0" applyFont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168" fontId="13" fillId="0" borderId="0" applyFill="0" applyBorder="0" applyProtection="0">
      <alignment horizontal="left"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2" fillId="0" borderId="0" applyFont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257" fontId="13" fillId="0" borderId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69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0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2" fillId="0" borderId="0" applyFont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1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2" fillId="0" borderId="0" applyFont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2" fontId="13" fillId="0" borderId="0" applyFill="0" applyBorder="0" applyProtection="0">
      <alignment wrapText="1"/>
    </xf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4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175" fontId="13" fillId="0" borderId="0" applyFill="0" applyBorder="0" applyAlignment="0" applyProtection="0"/>
    <xf numFmtId="0" fontId="18" fillId="0" borderId="0"/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6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2" fillId="0" borderId="0" applyFont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7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2" fillId="0" borderId="0" applyFont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8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2" fillId="0" borderId="0" applyFont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79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2" fillId="0" borderId="0" applyFont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0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2" fillId="0" borderId="0" applyFont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1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2" fillId="0" borderId="0" applyFont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2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2" fillId="0" borderId="0" applyFont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3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2" fillId="0" borderId="0" applyFont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4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2" fillId="0" borderId="0" applyFont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5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2" fillId="0" borderId="0" applyFont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6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2" fillId="0" borderId="0" applyFont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7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2" fillId="0" borderId="0" applyFont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8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2" fillId="0" borderId="0" applyFont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89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0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1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2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3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4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195" fontId="13" fillId="0" borderId="0" applyFill="0" applyBorder="0" applyProtection="0">
      <alignment horizontal="right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218" fontId="12" fillId="0" borderId="0">
      <alignment horizontal="left" wrapText="1"/>
    </xf>
    <xf numFmtId="0" fontId="17" fillId="0" borderId="0"/>
    <xf numFmtId="0" fontId="17" fillId="0" borderId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8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2" fillId="0" borderId="0" applyFont="0" applyFill="0" applyBorder="0" applyAlignment="0" applyProtection="0"/>
    <xf numFmtId="197" fontId="12" fillId="0" borderId="0" applyFont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197" fontId="13" fillId="0" borderId="0" applyFill="0" applyBorder="0" applyAlignment="0" applyProtection="0"/>
    <xf numFmtId="0" fontId="10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59" fontId="10" fillId="0" borderId="0" applyFont="0" applyFill="0" applyBorder="0" applyAlignment="0" applyProtection="0"/>
    <xf numFmtId="259" fontId="10" fillId="0" borderId="0" applyFont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0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58" fontId="12" fillId="0" borderId="0" applyFont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261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203" fontId="13" fillId="0" borderId="0" applyFill="0" applyBorder="0" applyAlignment="0" applyProtection="0"/>
    <xf numFmtId="39" fontId="24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24" fillId="0" borderId="0" applyFill="0" applyBorder="0" applyAlignment="0" applyProtection="0"/>
    <xf numFmtId="39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26" fillId="0" borderId="0" applyFont="0" applyFill="0" applyBorder="0" applyAlignment="0" applyProtection="0">
      <alignment vertical="center"/>
    </xf>
    <xf numFmtId="0" fontId="26" fillId="0" borderId="0" applyFont="0" applyFill="0" applyBorder="0" applyAlignment="0" applyProtection="0">
      <alignment vertical="center"/>
    </xf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205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207" fontId="13" fillId="0" borderId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196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3" fillId="3" borderId="0" applyNumberFormat="0" applyAlignment="0" applyProtection="0"/>
    <xf numFmtId="0" fontId="10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9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7" fillId="0" borderId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0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08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1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3" fontId="13" fillId="0" borderId="0" applyFill="0" applyBorder="0" applyProtection="0">
      <alignment horizontal="right"/>
    </xf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212" fontId="13" fillId="0" borderId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5" fontId="13" fillId="0" borderId="0" applyFill="0" applyBorder="0" applyAlignment="0" applyProtection="0"/>
    <xf numFmtId="214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3" fillId="0" borderId="0" applyFill="0" applyBorder="0" applyAlignment="0" applyProtection="0"/>
    <xf numFmtId="0" fontId="12" fillId="0" borderId="0"/>
    <xf numFmtId="215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216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216" fontId="13" fillId="0" borderId="0" applyFill="0" applyBorder="0" applyAlignment="0" applyProtection="0"/>
    <xf numFmtId="216" fontId="13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 applyFill="0" applyBorder="0" applyAlignment="0" applyProtection="0"/>
    <xf numFmtId="0" fontId="13" fillId="0" borderId="0" applyFill="0" applyBorder="0" applyAlignment="0" applyProtection="0"/>
    <xf numFmtId="0" fontId="11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57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>
      <alignment vertical="center"/>
    </xf>
    <xf numFmtId="0" fontId="26" fillId="0" borderId="0">
      <alignment vertical="center"/>
    </xf>
    <xf numFmtId="0" fontId="9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54" fillId="0" borderId="0">
      <protection locked="0"/>
    </xf>
    <xf numFmtId="0" fontId="54" fillId="0" borderId="38">
      <protection locked="0"/>
    </xf>
    <xf numFmtId="0" fontId="54" fillId="0" borderId="0">
      <protection locked="0"/>
    </xf>
    <xf numFmtId="0" fontId="54" fillId="0" borderId="38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2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6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0" fontId="120" fillId="0" borderId="0">
      <protection locked="0"/>
    </xf>
    <xf numFmtId="262" fontId="12" fillId="0" borderId="0" applyFont="0" applyBorder="0">
      <alignment horizontal="right"/>
    </xf>
    <xf numFmtId="262" fontId="12" fillId="0" borderId="0" applyFont="0" applyBorder="0">
      <alignment horizontal="right"/>
    </xf>
    <xf numFmtId="263" fontId="12" fillId="0" borderId="0" applyFont="0" applyBorder="0">
      <alignment horizontal="right"/>
    </xf>
    <xf numFmtId="263" fontId="12" fillId="0" borderId="0" applyFont="0" applyBorder="0">
      <alignment horizontal="right"/>
    </xf>
    <xf numFmtId="0" fontId="87" fillId="0" borderId="0"/>
    <xf numFmtId="264" fontId="12" fillId="0" borderId="0" applyFont="0" applyBorder="0">
      <alignment horizontal="right"/>
    </xf>
    <xf numFmtId="264" fontId="12" fillId="0" borderId="0" applyFont="0" applyBorder="0">
      <alignment horizontal="right"/>
    </xf>
    <xf numFmtId="265" fontId="12" fillId="0" borderId="0" applyFont="0" applyBorder="0">
      <alignment horizontal="right"/>
    </xf>
    <xf numFmtId="265" fontId="12" fillId="0" borderId="0" applyFont="0" applyBorder="0">
      <alignment horizontal="right"/>
    </xf>
    <xf numFmtId="0" fontId="87" fillId="0" borderId="0"/>
    <xf numFmtId="266" fontId="77" fillId="0" borderId="0" applyFont="0" applyBorder="0">
      <alignment horizontal="right"/>
    </xf>
    <xf numFmtId="266" fontId="77" fillId="0" borderId="0" applyFont="0" applyBorder="0">
      <alignment horizontal="right"/>
    </xf>
    <xf numFmtId="0" fontId="87" fillId="0" borderId="0"/>
    <xf numFmtId="0" fontId="87" fillId="0" borderId="0"/>
    <xf numFmtId="267" fontId="12" fillId="0" borderId="0" applyFont="0" applyBorder="0">
      <alignment horizontal="right"/>
    </xf>
    <xf numFmtId="267" fontId="12" fillId="0" borderId="0" applyFont="0" applyBorder="0">
      <alignment horizontal="right"/>
    </xf>
    <xf numFmtId="268" fontId="77" fillId="0" borderId="0" applyFont="0" applyFill="0" applyBorder="0"/>
    <xf numFmtId="268" fontId="77" fillId="0" borderId="0" applyFont="0" applyFill="0" applyBorder="0"/>
    <xf numFmtId="0" fontId="87" fillId="0" borderId="0"/>
    <xf numFmtId="0" fontId="87" fillId="0" borderId="0"/>
    <xf numFmtId="269" fontId="77" fillId="0" borderId="0" applyFont="0" applyBorder="0">
      <alignment horizontal="right"/>
    </xf>
    <xf numFmtId="269" fontId="77" fillId="0" borderId="0" applyFont="0" applyBorder="0">
      <alignment horizontal="right"/>
    </xf>
    <xf numFmtId="0" fontId="87" fillId="0" borderId="0"/>
    <xf numFmtId="0" fontId="87" fillId="0" borderId="0"/>
    <xf numFmtId="270" fontId="77" fillId="0" borderId="0" applyFont="0" applyFill="0" applyBorder="0"/>
    <xf numFmtId="270" fontId="77" fillId="0" borderId="0" applyFont="0" applyFill="0" applyBorder="0"/>
    <xf numFmtId="0" fontId="87" fillId="0" borderId="0"/>
    <xf numFmtId="0" fontId="87" fillId="0" borderId="0"/>
    <xf numFmtId="271" fontId="77" fillId="0" borderId="0" applyFont="0" applyBorder="0">
      <alignment horizontal="right"/>
    </xf>
    <xf numFmtId="271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62" fontId="12" fillId="0" borderId="0" applyFont="0" applyBorder="0">
      <alignment horizontal="right"/>
    </xf>
    <xf numFmtId="0" fontId="87" fillId="0" borderId="0"/>
    <xf numFmtId="262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30" fontId="12" fillId="0" borderId="0" applyFont="0" applyBorder="0">
      <alignment horizontal="right"/>
    </xf>
    <xf numFmtId="0" fontId="87" fillId="0" borderId="0"/>
    <xf numFmtId="230" fontId="12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6" fillId="32" borderId="0"/>
    <xf numFmtId="0" fontId="66" fillId="32" borderId="0"/>
    <xf numFmtId="0" fontId="87" fillId="0" borderId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34" borderId="0" applyNumberFormat="0" applyBorder="0" applyAlignment="0" applyProtection="0"/>
    <xf numFmtId="0" fontId="7" fillId="3" borderId="0" applyNumberFormat="0" applyBorder="0" applyAlignment="0" applyProtection="0"/>
    <xf numFmtId="0" fontId="7" fillId="38" borderId="0" applyNumberFormat="0" applyBorder="0" applyAlignment="0" applyProtection="0"/>
    <xf numFmtId="0" fontId="7" fillId="37" borderId="0" applyNumberFormat="0" applyBorder="0" applyAlignment="0" applyProtection="0"/>
    <xf numFmtId="0" fontId="7" fillId="35" borderId="0" applyNumberFormat="0" applyBorder="0" applyAlignment="0" applyProtection="0"/>
    <xf numFmtId="0" fontId="32" fillId="37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38" borderId="0" applyNumberFormat="0" applyBorder="0" applyAlignment="0" applyProtection="0"/>
    <xf numFmtId="0" fontId="32" fillId="37" borderId="0" applyNumberFormat="0" applyBorder="0" applyAlignment="0" applyProtection="0"/>
    <xf numFmtId="0" fontId="32" fillId="34" borderId="0" applyNumberFormat="0" applyBorder="0" applyAlignment="0" applyProtection="0"/>
    <xf numFmtId="0" fontId="87" fillId="0" borderId="0"/>
    <xf numFmtId="0" fontId="121" fillId="0" borderId="0">
      <alignment vertical="center"/>
    </xf>
    <xf numFmtId="0" fontId="121" fillId="0" borderId="0">
      <alignment vertical="center"/>
    </xf>
    <xf numFmtId="0" fontId="121" fillId="0" borderId="0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2" fillId="20" borderId="39">
      <alignment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26" fillId="0" borderId="0" applyFill="0" applyBorder="0" applyAlignment="0"/>
    <xf numFmtId="197" fontId="26" fillId="0" borderId="0" applyFill="0" applyBorder="0" applyAlignment="0"/>
    <xf numFmtId="0" fontId="87" fillId="0" borderId="0"/>
    <xf numFmtId="226" fontId="26" fillId="0" borderId="0" applyFill="0" applyBorder="0" applyAlignment="0"/>
    <xf numFmtId="226" fontId="26" fillId="0" borderId="0" applyFill="0" applyBorder="0" applyAlignment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34" fillId="17" borderId="40" applyNumberFormat="0" applyAlignment="0" applyProtection="0"/>
    <xf numFmtId="0" fontId="87" fillId="0" borderId="0"/>
    <xf numFmtId="0" fontId="12" fillId="0" borderId="0"/>
    <xf numFmtId="272" fontId="12" fillId="0" borderId="0" applyFont="0" applyFill="0" applyBorder="0" applyAlignment="0" applyProtection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197" fontId="123" fillId="0" borderId="0" applyFont="0" applyFill="0" applyBorder="0" applyAlignment="0" applyProtection="0"/>
    <xf numFmtId="37" fontId="123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43" fontId="8" fillId="0" borderId="0" applyFont="0" applyFill="0" applyBorder="0" applyAlignment="0" applyProtection="0"/>
    <xf numFmtId="0" fontId="8" fillId="0" borderId="0"/>
    <xf numFmtId="0" fontId="87" fillId="0" borderId="0"/>
    <xf numFmtId="43" fontId="8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3" fontId="12" fillId="0" borderId="0" applyFont="0" applyFill="0" applyBorder="0" applyAlignment="0" applyProtection="0"/>
    <xf numFmtId="3" fontId="12" fillId="0" borderId="0" applyFont="0" applyFill="0" applyBorder="0" applyAlignment="0" applyProtection="0"/>
    <xf numFmtId="0" fontId="87" fillId="0" borderId="0"/>
    <xf numFmtId="0" fontId="87" fillId="0" borderId="0"/>
    <xf numFmtId="273" fontId="124" fillId="0" borderId="0"/>
    <xf numFmtId="273" fontId="124" fillId="0" borderId="0"/>
    <xf numFmtId="273" fontId="124" fillId="0" borderId="0"/>
    <xf numFmtId="219" fontId="124" fillId="0" borderId="0"/>
    <xf numFmtId="219" fontId="124" fillId="0" borderId="0"/>
    <xf numFmtId="219" fontId="124" fillId="0" borderId="0"/>
    <xf numFmtId="274" fontId="124" fillId="0" borderId="0"/>
    <xf numFmtId="274" fontId="124" fillId="0" borderId="0"/>
    <xf numFmtId="274" fontId="124" fillId="0" borderId="0"/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63" fillId="0" borderId="41">
      <alignment horizontal="lef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75" fontId="12" fillId="0" borderId="0" applyFont="0" applyFill="0" applyBorder="0" applyAlignment="0" applyProtection="0"/>
    <xf numFmtId="275" fontId="12" fillId="0" borderId="0" applyFont="0" applyFill="0" applyBorder="0" applyAlignment="0" applyProtection="0"/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276" fontId="12" fillId="0" borderId="0" applyFont="0" applyFill="0" applyBorder="0" applyAlignment="0" applyProtection="0"/>
    <xf numFmtId="0" fontId="87" fillId="0" borderId="0"/>
    <xf numFmtId="0" fontId="87" fillId="0" borderId="0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87" fillId="0" borderId="0"/>
    <xf numFmtId="0" fontId="87" fillId="0" borderId="0"/>
    <xf numFmtId="38" fontId="66" fillId="0" borderId="24">
      <alignment vertical="center"/>
    </xf>
    <xf numFmtId="0" fontId="87" fillId="0" borderId="0"/>
    <xf numFmtId="0" fontId="87" fillId="0" borderId="0"/>
    <xf numFmtId="0" fontId="87" fillId="0" borderId="0"/>
    <xf numFmtId="277" fontId="77" fillId="0" borderId="0" applyFont="0" applyBorder="0">
      <alignment horizontal="right"/>
    </xf>
    <xf numFmtId="277" fontId="77" fillId="0" borderId="0" applyFont="0" applyBorder="0">
      <alignment horizontal="right"/>
    </xf>
    <xf numFmtId="278" fontId="77" fillId="0" borderId="0" applyFont="0" applyBorder="0">
      <alignment horizontal="right"/>
    </xf>
    <xf numFmtId="278" fontId="77" fillId="0" borderId="0" applyFont="0" applyBorder="0">
      <alignment horizontal="right"/>
    </xf>
    <xf numFmtId="0" fontId="87" fillId="0" borderId="0"/>
    <xf numFmtId="279" fontId="77" fillId="0" borderId="0" applyFont="0" applyBorder="0">
      <alignment horizontal="right"/>
    </xf>
    <xf numFmtId="279" fontId="77" fillId="0" borderId="0" applyFont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36" fontId="12" fillId="0" borderId="0" applyFont="0" applyFill="0" applyBorder="0" applyAlignment="0" applyProtection="0"/>
    <xf numFmtId="236" fontId="12" fillId="0" borderId="0" applyFont="0" applyFill="0" applyBorder="0" applyAlignment="0" applyProtection="0"/>
    <xf numFmtId="0" fontId="87" fillId="0" borderId="0"/>
    <xf numFmtId="0" fontId="12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25" fillId="0" borderId="0">
      <protection locked="0"/>
    </xf>
    <xf numFmtId="0" fontId="125" fillId="0" borderId="0">
      <protection locked="0"/>
    </xf>
    <xf numFmtId="0" fontId="87" fillId="0" borderId="0"/>
    <xf numFmtId="280" fontId="12" fillId="0" borderId="0" applyFont="0" applyFill="0" applyBorder="0" applyAlignment="0" applyProtection="0"/>
    <xf numFmtId="0" fontId="87" fillId="0" borderId="0"/>
    <xf numFmtId="1" fontId="123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71" fillId="0" borderId="43">
      <alignment horizontal="left" vertical="center"/>
    </xf>
    <xf numFmtId="0" fontId="71" fillId="0" borderId="43">
      <alignment horizontal="left" vertical="center"/>
    </xf>
    <xf numFmtId="0" fontId="87" fillId="0" borderId="0"/>
    <xf numFmtId="0" fontId="87" fillId="0" borderId="0"/>
    <xf numFmtId="0" fontId="71" fillId="0" borderId="43">
      <alignment horizontal="left" vertical="center"/>
    </xf>
    <xf numFmtId="0" fontId="87" fillId="0" borderId="0"/>
    <xf numFmtId="0" fontId="87" fillId="0" borderId="0"/>
    <xf numFmtId="0" fontId="12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" fillId="0" borderId="0"/>
    <xf numFmtId="0" fontId="42" fillId="0" borderId="0" applyNumberFormat="0" applyFill="0" applyBorder="0" applyAlignment="0" applyProtection="0"/>
    <xf numFmtId="0" fontId="12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3" fillId="0" borderId="0"/>
    <xf numFmtId="0" fontId="73" fillId="0" borderId="0"/>
    <xf numFmtId="0" fontId="87" fillId="0" borderId="0"/>
    <xf numFmtId="0" fontId="87" fillId="0" borderId="0"/>
    <xf numFmtId="0" fontId="87" fillId="0" borderId="0"/>
    <xf numFmtId="0" fontId="127" fillId="0" borderId="0"/>
    <xf numFmtId="0" fontId="127" fillId="0" borderId="0"/>
    <xf numFmtId="0" fontId="87" fillId="0" borderId="0"/>
    <xf numFmtId="0" fontId="75" fillId="0" borderId="0"/>
    <xf numFmtId="0" fontId="87" fillId="0" borderId="0"/>
    <xf numFmtId="0" fontId="87" fillId="0" borderId="0"/>
    <xf numFmtId="0" fontId="30" fillId="0" borderId="0"/>
    <xf numFmtId="0" fontId="87" fillId="0" borderId="0"/>
    <xf numFmtId="0" fontId="128" fillId="0" borderId="0"/>
    <xf numFmtId="0" fontId="128" fillId="0" borderId="0"/>
    <xf numFmtId="0" fontId="87" fillId="0" borderId="0"/>
    <xf numFmtId="0" fontId="129" fillId="41" borderId="0"/>
    <xf numFmtId="0" fontId="129" fillId="41" borderId="0"/>
    <xf numFmtId="0" fontId="87" fillId="0" borderId="0"/>
    <xf numFmtId="0" fontId="50" fillId="42" borderId="0"/>
    <xf numFmtId="0" fontId="50" fillId="42" borderId="0"/>
    <xf numFmtId="0" fontId="87" fillId="0" borderId="0"/>
    <xf numFmtId="0" fontId="130" fillId="0" borderId="0"/>
    <xf numFmtId="0" fontId="130" fillId="0" borderId="0"/>
    <xf numFmtId="0" fontId="87" fillId="0" borderId="0"/>
    <xf numFmtId="0" fontId="87" fillId="0" borderId="0"/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35" fontId="8" fillId="23" borderId="36" applyNumberFormat="0" applyFont="0" applyAlignment="0">
      <protection locked="0"/>
    </xf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9" fontId="76" fillId="22" borderId="36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69" fillId="22" borderId="36" applyNumberFormat="0" applyBorder="0" applyAlignment="0" applyProtection="0"/>
    <xf numFmtId="10" fontId="77" fillId="22" borderId="36" applyNumberFormat="0" applyBorder="0" applyAlignment="0" applyProtection="0"/>
    <xf numFmtId="10" fontId="77" fillId="22" borderId="36" applyNumberFormat="0" applyBorder="0" applyAlignment="0" applyProtection="0"/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12" fillId="0" borderId="0"/>
    <xf numFmtId="235" fontId="8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235" fontId="12" fillId="23" borderId="36" applyNumberFormat="0" applyFont="0" applyAlignment="0">
      <protection locked="0"/>
    </xf>
    <xf numFmtId="0" fontId="87" fillId="0" borderId="0"/>
    <xf numFmtId="0" fontId="87" fillId="0" borderId="0"/>
    <xf numFmtId="0" fontId="131" fillId="0" borderId="0">
      <alignment vertical="center"/>
    </xf>
    <xf numFmtId="0" fontId="131" fillId="0" borderId="0">
      <alignment vertical="center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80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0" fontId="87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237" fontId="82" fillId="24" borderId="44">
      <alignment horizontal="left"/>
      <protection locked="0"/>
    </xf>
    <xf numFmtId="0" fontId="87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238" fontId="82" fillId="24" borderId="44">
      <protection locked="0"/>
    </xf>
    <xf numFmtId="0" fontId="87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2" fillId="24" borderId="44">
      <alignment horizontal="center"/>
      <protection locked="0"/>
    </xf>
    <xf numFmtId="0" fontId="87" fillId="0" borderId="0"/>
    <xf numFmtId="0" fontId="87" fillId="0" borderId="0"/>
    <xf numFmtId="0" fontId="87" fillId="0" borderId="0"/>
    <xf numFmtId="239" fontId="12" fillId="0" borderId="27" applyFont="0" applyFill="0" applyBorder="0" applyAlignment="0" applyProtection="0"/>
    <xf numFmtId="0" fontId="87" fillId="0" borderId="0"/>
    <xf numFmtId="0" fontId="87" fillId="0" borderId="0"/>
    <xf numFmtId="281" fontId="12" fillId="0" borderId="0" applyFont="0" applyBorder="0">
      <alignment horizontal="right"/>
    </xf>
    <xf numFmtId="281" fontId="12" fillId="0" borderId="0" applyFont="0" applyBorder="0">
      <alignment horizontal="right"/>
    </xf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3" fillId="25" borderId="42"/>
    <xf numFmtId="0" fontId="87" fillId="0" borderId="0"/>
    <xf numFmtId="0" fontId="84" fillId="25" borderId="42"/>
    <xf numFmtId="0" fontId="84" fillId="25" borderId="42"/>
    <xf numFmtId="0" fontId="83" fillId="25" borderId="42"/>
    <xf numFmtId="0" fontId="87" fillId="0" borderId="0"/>
    <xf numFmtId="0" fontId="87" fillId="0" borderId="0"/>
    <xf numFmtId="244" fontId="77" fillId="0" borderId="0" applyFill="0" applyBorder="0" applyAlignment="0" applyProtection="0"/>
    <xf numFmtId="244" fontId="77" fillId="0" borderId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197" fontId="132" fillId="0" borderId="0" applyNumberFormat="0" applyFont="0" applyFill="0" applyBorder="0" applyAlignment="0">
      <protection hidden="1"/>
    </xf>
    <xf numFmtId="0" fontId="12" fillId="0" borderId="0">
      <alignment horizontal="center"/>
    </xf>
    <xf numFmtId="0" fontId="12" fillId="0" borderId="0">
      <alignment horizontal="center"/>
    </xf>
    <xf numFmtId="0" fontId="87" fillId="0" borderId="0"/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6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66" fillId="0" borderId="27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0" fontId="12" fillId="0" borderId="0"/>
    <xf numFmtId="0" fontId="12" fillId="0" borderId="0"/>
    <xf numFmtId="197" fontId="89" fillId="0" borderId="45" applyNumberFormat="0" applyFill="0" applyBorder="0" applyAlignment="0" applyProtection="0"/>
    <xf numFmtId="197" fontId="89" fillId="0" borderId="45" applyNumberFormat="0" applyFill="0" applyBorder="0" applyAlignment="0" applyProtection="0"/>
    <xf numFmtId="0" fontId="87" fillId="0" borderId="0"/>
    <xf numFmtId="197" fontId="89" fillId="0" borderId="45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133" fillId="0" borderId="0"/>
    <xf numFmtId="0" fontId="133" fillId="0" borderId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87" fillId="0" borderId="0"/>
    <xf numFmtId="0" fontId="47" fillId="17" borderId="46" applyNumberFormat="0" applyAlignment="0" applyProtection="0"/>
    <xf numFmtId="0" fontId="12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82" fontId="12" fillId="0" borderId="0" applyFont="0" applyFill="0" applyBorder="0" applyAlignment="0" applyProtection="0"/>
    <xf numFmtId="282" fontId="12" fillId="0" borderId="0" applyFont="0" applyFill="0" applyBorder="0" applyAlignment="0" applyProtection="0"/>
    <xf numFmtId="0" fontId="87" fillId="0" borderId="0"/>
    <xf numFmtId="226" fontId="26" fillId="0" borderId="0" applyFont="0" applyFill="0" applyBorder="0" applyAlignment="0" applyProtection="0"/>
    <xf numFmtId="226" fontId="26" fillId="0" borderId="0" applyFont="0" applyFill="0" applyBorder="0" applyAlignment="0" applyProtection="0"/>
    <xf numFmtId="0" fontId="87" fillId="0" borderId="0"/>
    <xf numFmtId="0" fontId="87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223" fontId="26" fillId="0" borderId="0" applyFill="0" applyBorder="0" applyAlignment="0"/>
    <xf numFmtId="223" fontId="26" fillId="0" borderId="0" applyFill="0" applyBorder="0" applyAlignment="0"/>
    <xf numFmtId="0" fontId="87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243" fontId="92" fillId="0" borderId="47" applyBorder="0">
      <alignment horizontal="right"/>
      <protection locked="0"/>
    </xf>
    <xf numFmtId="243" fontId="92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34" fillId="0" borderId="0"/>
    <xf numFmtId="0" fontId="13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0" fontId="96" fillId="26" borderId="41" applyNumberFormat="0" applyAlignment="0" applyProtection="0"/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2" fontId="96" fillId="27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righ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14" fontId="97" fillId="28" borderId="41" applyProtection="0">
      <alignment horizontal="left"/>
    </xf>
    <xf numFmtId="0" fontId="87" fillId="0" borderId="0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5" fillId="0" borderId="42"/>
    <xf numFmtId="0" fontId="87" fillId="0" borderId="0"/>
    <xf numFmtId="0" fontId="64" fillId="0" borderId="42"/>
    <xf numFmtId="0" fontId="64" fillId="0" borderId="42"/>
    <xf numFmtId="0" fontId="65" fillId="0" borderId="42"/>
    <xf numFmtId="0" fontId="87" fillId="0" borderId="0"/>
    <xf numFmtId="0" fontId="87" fillId="0" borderId="0"/>
    <xf numFmtId="0" fontId="87" fillId="0" borderId="0"/>
    <xf numFmtId="0" fontId="87" fillId="0" borderId="0"/>
    <xf numFmtId="224" fontId="26" fillId="0" borderId="0" applyFill="0" applyBorder="0" applyAlignment="0"/>
    <xf numFmtId="224" fontId="26" fillId="0" borderId="0" applyFill="0" applyBorder="0" applyAlignment="0"/>
    <xf numFmtId="0" fontId="87" fillId="0" borderId="0"/>
    <xf numFmtId="227" fontId="26" fillId="0" borderId="0" applyFill="0" applyBorder="0" applyAlignment="0"/>
    <xf numFmtId="227" fontId="26" fillId="0" borderId="0" applyFill="0" applyBorder="0" applyAlignment="0"/>
    <xf numFmtId="0" fontId="87" fillId="0" borderId="0"/>
    <xf numFmtId="0" fontId="87" fillId="0" borderId="0"/>
    <xf numFmtId="0" fontId="87" fillId="0" borderId="0"/>
    <xf numFmtId="283" fontId="12" fillId="0" borderId="0" applyFont="0" applyFill="0" applyBorder="0" applyAlignment="0" applyProtection="0"/>
    <xf numFmtId="283" fontId="12" fillId="0" borderId="0" applyFont="0" applyFill="0" applyBorder="0" applyAlignment="0" applyProtection="0"/>
    <xf numFmtId="0" fontId="87" fillId="0" borderId="0"/>
    <xf numFmtId="244" fontId="72" fillId="0" borderId="0" applyNumberFormat="0" applyFill="0" applyBorder="0" applyProtection="0">
      <alignment vertical="top"/>
    </xf>
    <xf numFmtId="0" fontId="87" fillId="0" borderId="0"/>
    <xf numFmtId="0" fontId="87" fillId="0" borderId="0"/>
    <xf numFmtId="0" fontId="87" fillId="0" borderId="0"/>
    <xf numFmtId="0" fontId="12" fillId="0" borderId="0"/>
    <xf numFmtId="0" fontId="87" fillId="0" borderId="0"/>
    <xf numFmtId="0" fontId="8" fillId="0" borderId="48" applyNumberFormat="0" applyFont="0" applyFill="0" applyAlignment="0" applyProtection="0"/>
    <xf numFmtId="0" fontId="12" fillId="0" borderId="48" applyNumberFormat="0" applyFont="0" applyFill="0" applyAlignment="0" applyProtection="0"/>
    <xf numFmtId="0" fontId="87" fillId="0" borderId="0"/>
    <xf numFmtId="0" fontId="12" fillId="0" borderId="0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3" fillId="0" borderId="42"/>
    <xf numFmtId="0" fontId="87" fillId="0" borderId="0"/>
    <xf numFmtId="0" fontId="84" fillId="0" borderId="42"/>
    <xf numFmtId="0" fontId="84" fillId="0" borderId="42"/>
    <xf numFmtId="0" fontId="83" fillId="0" borderId="42"/>
    <xf numFmtId="0" fontId="87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>
      <alignment horizontal="center" vertical="center" textRotation="180"/>
    </xf>
    <xf numFmtId="0" fontId="12" fillId="0" borderId="0">
      <alignment horizontal="center" vertical="center" textRotation="180"/>
    </xf>
    <xf numFmtId="0" fontId="87" fillId="0" borderId="0"/>
    <xf numFmtId="0" fontId="87" fillId="0" borderId="0"/>
    <xf numFmtId="0" fontId="87" fillId="0" borderId="0"/>
    <xf numFmtId="0" fontId="50" fillId="0" borderId="0"/>
    <xf numFmtId="0" fontId="50" fillId="0" borderId="0"/>
    <xf numFmtId="0" fontId="87" fillId="0" borderId="0"/>
    <xf numFmtId="0" fontId="12" fillId="0" borderId="0"/>
    <xf numFmtId="0" fontId="12" fillId="43" borderId="0" applyNumberFormat="0" applyBorder="0" applyAlignment="0" applyProtection="0"/>
    <xf numFmtId="0" fontId="87" fillId="0" borderId="0"/>
    <xf numFmtId="284" fontId="12" fillId="0" borderId="0" applyFont="0" applyFill="0" applyBorder="0" applyAlignment="0" applyProtection="0"/>
    <xf numFmtId="0" fontId="87" fillId="0" borderId="0"/>
    <xf numFmtId="0" fontId="8" fillId="0" borderId="0"/>
    <xf numFmtId="0" fontId="56" fillId="7" borderId="40" applyNumberFormat="0" applyAlignment="0" applyProtection="0"/>
    <xf numFmtId="0" fontId="87" fillId="0" borderId="0"/>
    <xf numFmtId="0" fontId="12" fillId="30" borderId="0" applyNumberFormat="0" applyFont="0" applyBorder="0" applyAlignment="0">
      <protection locked="0"/>
    </xf>
    <xf numFmtId="0" fontId="12" fillId="30" borderId="0" applyNumberFormat="0" applyFont="0" applyBorder="0" applyAlignment="0">
      <protection locked="0"/>
    </xf>
    <xf numFmtId="0" fontId="87" fillId="0" borderId="0"/>
    <xf numFmtId="0" fontId="101" fillId="31" borderId="46" applyNumberFormat="0" applyAlignment="0" applyProtection="0"/>
    <xf numFmtId="0" fontId="87" fillId="0" borderId="0"/>
    <xf numFmtId="0" fontId="102" fillId="31" borderId="40" applyNumberFormat="0" applyAlignment="0" applyProtection="0"/>
    <xf numFmtId="0" fontId="87" fillId="0" borderId="0"/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31" fillId="0" borderId="36" applyAlignment="0">
      <alignment horizontal="left" vertical="center"/>
    </xf>
    <xf numFmtId="164" fontId="103" fillId="0" borderId="36" applyAlignment="0">
      <alignment horizontal="left" vertical="center"/>
    </xf>
    <xf numFmtId="164" fontId="103" fillId="0" borderId="36" applyAlignment="0">
      <alignment horizontal="left" vertical="center"/>
    </xf>
    <xf numFmtId="0" fontId="87" fillId="0" borderId="0"/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246" fontId="105" fillId="0" borderId="36" applyNumberFormat="0" applyBorder="0" applyAlignment="0">
      <alignment horizontal="centerContinuous" vertical="center" wrapText="1"/>
    </xf>
    <xf numFmtId="0" fontId="87" fillId="0" borderId="0"/>
    <xf numFmtId="0" fontId="12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2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87" fillId="0" borderId="0"/>
    <xf numFmtId="0" fontId="10" fillId="0" borderId="0"/>
    <xf numFmtId="0" fontId="12" fillId="0" borderId="0"/>
    <xf numFmtId="0" fontId="87" fillId="0" borderId="0"/>
    <xf numFmtId="0" fontId="4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87" fillId="0" borderId="0"/>
    <xf numFmtId="0" fontId="4" fillId="0" borderId="0"/>
    <xf numFmtId="0" fontId="4" fillId="0" borderId="0"/>
    <xf numFmtId="0" fontId="12" fillId="6" borderId="49" applyNumberFormat="0" applyFont="0" applyAlignment="0" applyProtection="0"/>
    <xf numFmtId="0" fontId="12" fillId="6" borderId="49" applyNumberFormat="0" applyFont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87" fillId="0" borderId="0"/>
    <xf numFmtId="234" fontId="4" fillId="0" borderId="0" applyFont="0" applyFill="0" applyBorder="0" applyProtection="0">
      <alignment vertical="top"/>
    </xf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4" fillId="0" borderId="0"/>
    <xf numFmtId="0" fontId="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4" fillId="0" borderId="0"/>
    <xf numFmtId="0" fontId="4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7" fillId="0" borderId="0"/>
    <xf numFmtId="9" fontId="4" fillId="0" borderId="0" applyFont="0" applyFill="0" applyBorder="0" applyAlignment="0" applyProtection="0"/>
    <xf numFmtId="0" fontId="87" fillId="0" borderId="0"/>
    <xf numFmtId="0" fontId="87" fillId="0" borderId="0"/>
    <xf numFmtId="0" fontId="12" fillId="0" borderId="0" applyFont="0" applyFill="0" applyBorder="0">
      <alignment horizontal="right"/>
    </xf>
    <xf numFmtId="0" fontId="12" fillId="0" borderId="0" applyFont="0" applyFill="0" applyBorder="0">
      <alignment horizontal="right"/>
    </xf>
    <xf numFmtId="0" fontId="87" fillId="0" borderId="0"/>
    <xf numFmtId="0" fontId="87" fillId="0" borderId="0"/>
    <xf numFmtId="249" fontId="108" fillId="0" borderId="0"/>
    <xf numFmtId="249" fontId="108" fillId="0" borderId="0"/>
    <xf numFmtId="0" fontId="87" fillId="0" borderId="0"/>
    <xf numFmtId="250" fontId="109" fillId="20" borderId="36" applyFont="0" applyFill="0" applyBorder="0" applyAlignment="0" applyProtection="0"/>
    <xf numFmtId="246" fontId="110" fillId="0" borderId="37" applyFont="0" applyFill="0" applyBorder="0" applyAlignment="0" applyProtection="0">
      <alignment horizontal="center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251" fontId="111" fillId="0" borderId="36" applyFont="0" applyFill="0" applyBorder="0" applyAlignment="0" applyProtection="0">
      <alignment wrapText="1"/>
    </xf>
    <xf numFmtId="0" fontId="87" fillId="0" borderId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250" fontId="109" fillId="20" borderId="36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" fillId="0" borderId="0"/>
    <xf numFmtId="253" fontId="10" fillId="0" borderId="0" applyFont="0" applyFill="0" applyBorder="0" applyAlignment="0" applyProtection="0"/>
    <xf numFmtId="0" fontId="87" fillId="0" borderId="0"/>
    <xf numFmtId="43" fontId="27" fillId="0" borderId="0" applyFont="0" applyFill="0" applyBorder="0" applyAlignment="0" applyProtection="0"/>
    <xf numFmtId="254" fontId="9" fillId="0" borderId="0" applyFill="0" applyBorder="0" applyAlignment="0" applyProtection="0"/>
    <xf numFmtId="0" fontId="8" fillId="0" borderId="0"/>
    <xf numFmtId="43" fontId="27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253" fontId="4" fillId="0" borderId="0" applyFont="0" applyFill="0" applyBorder="0" applyAlignment="0" applyProtection="0"/>
    <xf numFmtId="0" fontId="87" fillId="0" borderId="0"/>
    <xf numFmtId="0" fontId="87" fillId="0" borderId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0" fontId="87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87" fillId="0" borderId="0"/>
    <xf numFmtId="0" fontId="87" fillId="0" borderId="0"/>
    <xf numFmtId="2" fontId="12" fillId="0" borderId="0" applyFont="0" applyFill="0" applyBorder="0">
      <alignment horizontal="right"/>
    </xf>
    <xf numFmtId="2" fontId="12" fillId="0" borderId="0" applyFont="0" applyFill="0" applyBorder="0">
      <alignment horizontal="right"/>
    </xf>
    <xf numFmtId="0" fontId="87" fillId="0" borderId="0"/>
    <xf numFmtId="0" fontId="87" fillId="0" borderId="0"/>
    <xf numFmtId="0" fontId="87" fillId="0" borderId="0"/>
    <xf numFmtId="0" fontId="87" fillId="0" borderId="0"/>
    <xf numFmtId="0" fontId="60" fillId="0" borderId="0">
      <protection locked="0"/>
    </xf>
    <xf numFmtId="0" fontId="60" fillId="0" borderId="0">
      <protection locked="0"/>
    </xf>
    <xf numFmtId="0" fontId="87" fillId="0" borderId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220" fontId="31" fillId="0" borderId="0" applyFont="0" applyFill="0" applyBorder="0" applyAlignment="0" applyProtection="0"/>
    <xf numFmtId="0" fontId="39" fillId="0" borderId="12" applyNumberFormat="0" applyFill="0" applyAlignment="0" applyProtection="0"/>
    <xf numFmtId="0" fontId="41" fillId="0" borderId="13" applyNumberFormat="0" applyFill="0" applyAlignment="0" applyProtection="0"/>
    <xf numFmtId="0" fontId="44" fillId="2" borderId="40" applyNumberFormat="0" applyAlignment="0" applyProtection="0"/>
    <xf numFmtId="0" fontId="8" fillId="6" borderId="49" applyNumberFormat="0" applyFont="0" applyAlignment="0" applyProtection="0"/>
    <xf numFmtId="0" fontId="47" fillId="17" borderId="46" applyNumberFormat="0" applyAlignment="0" applyProtection="0"/>
    <xf numFmtId="0" fontId="48" fillId="0" borderId="0" applyNumberFormat="0" applyFill="0" applyBorder="0" applyAlignment="0" applyProtection="0"/>
    <xf numFmtId="0" fontId="49" fillId="0" borderId="50" applyNumberFormat="0" applyFill="0" applyAlignment="0" applyProtection="0"/>
    <xf numFmtId="221" fontId="31" fillId="0" borderId="0" applyFont="0" applyFill="0" applyBorder="0" applyAlignment="0" applyProtection="0"/>
    <xf numFmtId="225" fontId="10" fillId="0" borderId="0" applyFont="0" applyFill="0" applyBorder="0" applyAlignment="0" applyProtection="0"/>
    <xf numFmtId="0" fontId="56" fillId="7" borderId="40" applyNumberFormat="0" applyAlignment="0" applyProtection="0"/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0" fontId="34" fillId="17" borderId="4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3" fillId="0" borderId="41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0" fontId="71" fillId="0" borderId="25">
      <alignment horizontal="left" vertical="center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3" fillId="25" borderId="42"/>
    <xf numFmtId="0" fontId="84" fillId="25" borderId="42"/>
    <xf numFmtId="0" fontId="84" fillId="25" borderId="42"/>
    <xf numFmtId="0" fontId="83" fillId="25" borderId="42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197" fontId="89" fillId="0" borderId="35" applyNumberFormat="0" applyFill="0" applyBorder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0" fontId="47" fillId="17" borderId="46" applyNumberFormat="0" applyAlignment="0" applyProtection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0" fontId="96" fillId="26" borderId="41" applyNumberFormat="0" applyAlignment="0" applyProtection="0"/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2" fontId="96" fillId="27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righ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14" fontId="97" fillId="28" borderId="41" applyProtection="0">
      <alignment horizontal="left"/>
    </xf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5" fillId="0" borderId="42"/>
    <xf numFmtId="0" fontId="64" fillId="0" borderId="42"/>
    <xf numFmtId="0" fontId="64" fillId="0" borderId="42"/>
    <xf numFmtId="0" fontId="65" fillId="0" borderId="42"/>
    <xf numFmtId="0" fontId="12" fillId="0" borderId="19" applyNumberFormat="0" applyFont="0" applyFill="0" applyAlignment="0" applyProtection="0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3" fillId="0" borderId="42"/>
    <xf numFmtId="0" fontId="84" fillId="0" borderId="42"/>
    <xf numFmtId="0" fontId="84" fillId="0" borderId="42"/>
    <xf numFmtId="0" fontId="83" fillId="0" borderId="42"/>
    <xf numFmtId="0" fontId="56" fillId="7" borderId="40" applyNumberFormat="0" applyAlignment="0" applyProtection="0"/>
    <xf numFmtId="0" fontId="101" fillId="31" borderId="46" applyNumberFormat="0" applyAlignment="0" applyProtection="0"/>
    <xf numFmtId="0" fontId="102" fillId="31" borderId="40" applyNumberFormat="0" applyAlignment="0" applyProtection="0"/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1" fontId="111" fillId="0" borderId="44" applyFont="0" applyFill="0" applyBorder="0" applyAlignment="0" applyProtection="0">
      <alignment wrapText="1"/>
    </xf>
    <xf numFmtId="251" fontId="111" fillId="0" borderId="44" applyFont="0" applyFill="0" applyBorder="0" applyAlignment="0" applyProtection="0">
      <alignment wrapText="1"/>
    </xf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25" fillId="0" borderId="44" applyFill="0">
      <alignment vertical="center" wrapText="1"/>
    </xf>
    <xf numFmtId="0" fontId="25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0" fontId="14" fillId="0" borderId="44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9" fontId="76" fillId="22" borderId="44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77" fillId="22" borderId="44" applyNumberFormat="0" applyBorder="0" applyAlignment="0" applyProtection="0"/>
    <xf numFmtId="10" fontId="69" fillId="22" borderId="44" applyNumberFormat="0" applyBorder="0" applyAlignment="0" applyProtection="0"/>
    <xf numFmtId="10" fontId="69" fillId="22" borderId="44" applyNumberFormat="0" applyBorder="0" applyAlignment="0" applyProtection="0"/>
    <xf numFmtId="10" fontId="77" fillId="22" borderId="44" applyNumberFormat="0" applyBorder="0" applyAlignment="0" applyProtection="0"/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235" fontId="12" fillId="23" borderId="44" applyNumberFormat="0" applyFont="0" applyAlignment="0">
      <protection locked="0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103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31" fillId="0" borderId="44" applyAlignment="0">
      <alignment horizontal="left" vertical="center"/>
    </xf>
    <xf numFmtId="164" fontId="103" fillId="0" borderId="44" applyAlignment="0">
      <alignment horizontal="left" vertical="center"/>
    </xf>
    <xf numFmtId="246" fontId="105" fillId="0" borderId="44" applyNumberFormat="0" applyBorder="0" applyAlignment="0">
      <alignment horizontal="centerContinuous" vertical="center" wrapText="1"/>
    </xf>
    <xf numFmtId="246" fontId="105" fillId="0" borderId="44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9" fillId="20" borderId="44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39" fontId="1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44" applyFill="0">
      <alignment vertical="center" wrapText="1"/>
    </xf>
    <xf numFmtId="0" fontId="34" fillId="17" borderId="51" applyNumberFormat="0" applyAlignment="0" applyProtection="0"/>
    <xf numFmtId="0" fontId="44" fillId="2" borderId="51" applyNumberFormat="0" applyAlignment="0" applyProtection="0"/>
    <xf numFmtId="0" fontId="8" fillId="6" borderId="52" applyNumberFormat="0" applyFont="0" applyAlignment="0" applyProtection="0"/>
    <xf numFmtId="0" fontId="47" fillId="17" borderId="53" applyNumberFormat="0" applyAlignment="0" applyProtection="0"/>
    <xf numFmtId="0" fontId="49" fillId="0" borderId="54" applyNumberFormat="0" applyFill="0" applyAlignment="0" applyProtection="0"/>
    <xf numFmtId="0" fontId="56" fillId="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34" fillId="17" borderId="51" applyNumberFormat="0" applyAlignment="0" applyProtection="0"/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3" fillId="0" borderId="56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3" fillId="25" borderId="55"/>
    <xf numFmtId="0" fontId="84" fillId="25" borderId="55"/>
    <xf numFmtId="0" fontId="84" fillId="25" borderId="55"/>
    <xf numFmtId="0" fontId="83" fillId="25" borderId="55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47" fillId="17" borderId="53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0" fontId="96" fillId="26" borderId="56" applyNumberFormat="0" applyAlignment="0" applyProtection="0"/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2" fontId="96" fillId="27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righ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14" fontId="97" fillId="28" borderId="56" applyProtection="0">
      <alignment horizontal="left"/>
    </xf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5" fillId="0" borderId="55"/>
    <xf numFmtId="0" fontId="64" fillId="0" borderId="55"/>
    <xf numFmtId="0" fontId="64" fillId="0" borderId="55"/>
    <xf numFmtId="0" fontId="65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3" fillId="0" borderId="55"/>
    <xf numFmtId="0" fontId="84" fillId="0" borderId="55"/>
    <xf numFmtId="0" fontId="84" fillId="0" borderId="55"/>
    <xf numFmtId="0" fontId="83" fillId="0" borderId="55"/>
    <xf numFmtId="0" fontId="56" fillId="7" borderId="51" applyNumberFormat="0" applyAlignment="0" applyProtection="0"/>
    <xf numFmtId="0" fontId="101" fillId="31" borderId="53" applyNumberFormat="0" applyAlignment="0" applyProtection="0"/>
    <xf numFmtId="0" fontId="102" fillId="31" borderId="5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44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0" fontId="71" fillId="0" borderId="64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80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7" fontId="82" fillId="24" borderId="65">
      <alignment horizontal="left"/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238" fontId="82" fillId="24" borderId="65"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2" fillId="24" borderId="65">
      <alignment horizontal="center"/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6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46" fontId="110" fillId="0" borderId="59" applyFont="0" applyFill="0" applyBorder="0" applyAlignment="0" applyProtection="0">
      <alignment horizontal="center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44" fillId="2" borderId="61" applyNumberFormat="0" applyAlignment="0" applyProtection="0"/>
    <xf numFmtId="0" fontId="8" fillId="6" borderId="68" applyNumberFormat="0" applyFont="0" applyAlignment="0" applyProtection="0"/>
    <xf numFmtId="0" fontId="47" fillId="17" borderId="67" applyNumberFormat="0" applyAlignment="0" applyProtection="0"/>
    <xf numFmtId="0" fontId="49" fillId="0" borderId="69" applyNumberFormat="0" applyFill="0" applyAlignment="0" applyProtection="0"/>
    <xf numFmtId="0" fontId="56" fillId="7" borderId="61" applyNumberFormat="0" applyAlignment="0" applyProtection="0"/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3" fillId="25" borderId="63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197" fontId="89" fillId="0" borderId="58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5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3" fillId="0" borderId="63"/>
    <xf numFmtId="0" fontId="56" fillId="7" borderId="61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25" fillId="0" borderId="65" applyFill="0">
      <alignment vertical="center" wrapText="1"/>
    </xf>
    <xf numFmtId="0" fontId="25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14" fillId="0" borderId="65" applyFill="0">
      <alignment vertical="center" wrapText="1"/>
    </xf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34" fillId="17" borderId="61" applyNumberFormat="0" applyAlignment="0" applyProtection="0"/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3" fillId="0" borderId="62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71" fillId="0" borderId="57">
      <alignment horizontal="left" vertical="center"/>
    </xf>
    <xf numFmtId="0" fontId="44" fillId="2" borderId="61" applyNumberFormat="0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9" fontId="76" fillId="22" borderId="65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69" fillId="22" borderId="65" applyNumberFormat="0" applyBorder="0" applyAlignment="0" applyProtection="0"/>
    <xf numFmtId="10" fontId="77" fillId="22" borderId="65" applyNumberFormat="0" applyBorder="0" applyAlignment="0" applyProtection="0"/>
    <xf numFmtId="10" fontId="77" fillId="22" borderId="65" applyNumberFormat="0" applyBorder="0" applyAlignment="0" applyProtection="0"/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8" fillId="23" borderId="65" applyNumberFormat="0" applyFont="0" applyAlignment="0">
      <protection locked="0"/>
    </xf>
    <xf numFmtId="0" fontId="44" fillId="2" borderId="61" applyNumberFormat="0" applyAlignment="0" applyProtection="0"/>
    <xf numFmtId="235" fontId="8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235" fontId="12" fillId="23" borderId="65" applyNumberFormat="0" applyFont="0" applyAlignment="0">
      <protection locked="0"/>
    </xf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4" fillId="25" borderId="63"/>
    <xf numFmtId="0" fontId="83" fillId="25" borderId="63"/>
    <xf numFmtId="0" fontId="83" fillId="25" borderId="63"/>
    <xf numFmtId="0" fontId="83" fillId="25" borderId="63"/>
    <xf numFmtId="0" fontId="8" fillId="6" borderId="68" applyNumberFormat="0" applyFont="0" applyAlignment="0" applyProtection="0"/>
    <xf numFmtId="0" fontId="8" fillId="6" borderId="68" applyNumberFormat="0" applyFont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197" fontId="89" fillId="0" borderId="66" applyNumberFormat="0" applyFill="0" applyBorder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47" fillId="17" borderId="67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0" fontId="96" fillId="26" borderId="62" applyNumberFormat="0" applyAlignment="0" applyProtection="0"/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2" fontId="96" fillId="27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righ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14" fontId="97" fillId="28" borderId="62" applyProtection="0">
      <alignment horizontal="left"/>
    </xf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5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5" fillId="0" borderId="63"/>
    <xf numFmtId="0" fontId="65" fillId="0" borderId="63"/>
    <xf numFmtId="0" fontId="65" fillId="0" borderId="63"/>
    <xf numFmtId="0" fontId="49" fillId="0" borderId="69" applyNumberFormat="0" applyFill="0" applyAlignment="0" applyProtection="0"/>
    <xf numFmtId="0" fontId="12" fillId="0" borderId="19" applyNumberFormat="0" applyFont="0" applyFill="0" applyAlignment="0" applyProtection="0"/>
    <xf numFmtId="0" fontId="49" fillId="0" borderId="69" applyNumberFormat="0" applyFill="0" applyAlignment="0" applyProtection="0"/>
    <xf numFmtId="0" fontId="8" fillId="0" borderId="19" applyNumberFormat="0" applyFont="0" applyFill="0" applyAlignment="0" applyProtection="0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4" fillId="0" borderId="63"/>
    <xf numFmtId="0" fontId="83" fillId="0" borderId="63"/>
    <xf numFmtId="0" fontId="83" fillId="0" borderId="63"/>
    <xf numFmtId="0" fontId="83" fillId="0" borderId="63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56" fillId="7" borderId="61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1" fillId="31" borderId="67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0" fontId="102" fillId="31" borderId="61" applyNumberFormat="0" applyAlignment="0" applyProtection="0"/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31" fillId="0" borderId="65" applyAlignment="0">
      <alignment horizontal="left" vertical="center"/>
    </xf>
    <xf numFmtId="164" fontId="103" fillId="0" borderId="65" applyAlignment="0">
      <alignment horizontal="left" vertical="center"/>
    </xf>
    <xf numFmtId="164" fontId="103" fillId="0" borderId="65" applyAlignment="0">
      <alignment horizontal="left" vertical="center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246" fontId="105" fillId="0" borderId="65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68" applyNumberFormat="0" applyFont="0" applyAlignment="0" applyProtection="0"/>
    <xf numFmtId="0" fontId="12" fillId="6" borderId="68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1" fontId="111" fillId="0" borderId="65" applyFont="0" applyFill="0" applyBorder="0" applyAlignment="0" applyProtection="0">
      <alignment wrapText="1"/>
    </xf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5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44" fillId="2" borderId="70" applyNumberFormat="0" applyAlignment="0" applyProtection="0"/>
    <xf numFmtId="0" fontId="8" fillId="6" borderId="71" applyNumberFormat="0" applyFont="0" applyAlignment="0" applyProtection="0"/>
    <xf numFmtId="0" fontId="47" fillId="17" borderId="72" applyNumberFormat="0" applyAlignment="0" applyProtection="0"/>
    <xf numFmtId="0" fontId="49" fillId="0" borderId="73" applyNumberFormat="0" applyFill="0" applyAlignment="0" applyProtection="0"/>
    <xf numFmtId="0" fontId="56" fillId="7" borderId="70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3" fillId="25" borderId="74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5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3" fillId="0" borderId="74"/>
    <xf numFmtId="0" fontId="56" fillId="7" borderId="70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34" fillId="17" borderId="70" applyNumberFormat="0" applyAlignment="0" applyProtection="0"/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3" fillId="0" borderId="75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70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70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4" fillId="25" borderId="74"/>
    <xf numFmtId="0" fontId="83" fillId="25" borderId="74"/>
    <xf numFmtId="0" fontId="83" fillId="25" borderId="74"/>
    <xf numFmtId="0" fontId="83" fillId="25" borderId="74"/>
    <xf numFmtId="0" fontId="8" fillId="6" borderId="71" applyNumberFormat="0" applyFont="0" applyAlignment="0" applyProtection="0"/>
    <xf numFmtId="0" fontId="8" fillId="6" borderId="71" applyNumberFormat="0" applyFont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197" fontId="89" fillId="0" borderId="78" applyNumberFormat="0" applyFill="0" applyBorder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47" fillId="17" borderId="72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0" fontId="96" fillId="26" borderId="75" applyNumberFormat="0" applyAlignment="0" applyProtection="0"/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2" fontId="96" fillId="27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righ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14" fontId="97" fillId="28" borderId="75" applyProtection="0">
      <alignment horizontal="left"/>
    </xf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5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5" fillId="0" borderId="74"/>
    <xf numFmtId="0" fontId="65" fillId="0" borderId="74"/>
    <xf numFmtId="0" fontId="65" fillId="0" borderId="74"/>
    <xf numFmtId="0" fontId="49" fillId="0" borderId="73" applyNumberFormat="0" applyFill="0" applyAlignment="0" applyProtection="0"/>
    <xf numFmtId="0" fontId="49" fillId="0" borderId="73" applyNumberFormat="0" applyFill="0" applyAlignment="0" applyProtection="0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4" fillId="0" borderId="74"/>
    <xf numFmtId="0" fontId="83" fillId="0" borderId="74"/>
    <xf numFmtId="0" fontId="83" fillId="0" borderId="74"/>
    <xf numFmtId="0" fontId="83" fillId="0" borderId="74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56" fillId="7" borderId="70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1" fillId="31" borderId="72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0" fontId="102" fillId="31" borderId="70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71" applyNumberFormat="0" applyFont="0" applyAlignment="0" applyProtection="0"/>
    <xf numFmtId="0" fontId="12" fillId="6" borderId="7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7" fillId="0" borderId="0" applyFont="0" applyFill="0" applyBorder="0" applyAlignment="0" applyProtection="0"/>
    <xf numFmtId="0" fontId="44" fillId="2" borderId="70" applyNumberForma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101" fillId="31" borderId="7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80" fillId="23" borderId="60">
      <protection locked="0"/>
    </xf>
    <xf numFmtId="3" fontId="80" fillId="23" borderId="60">
      <protection locked="0"/>
    </xf>
    <xf numFmtId="3" fontId="79" fillId="23" borderId="60"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7" fontId="82" fillId="24" borderId="60">
      <alignment horizontal="left"/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238" fontId="82" fillId="24" borderId="60"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0" fontId="82" fillId="24" borderId="60">
      <alignment horizontal="center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6" fillId="0" borderId="60">
      <alignment horizontal="right"/>
      <protection locked="0"/>
    </xf>
    <xf numFmtId="240" fontId="86" fillId="0" borderId="60">
      <alignment horizontal="right"/>
      <protection locked="0"/>
    </xf>
    <xf numFmtId="240" fontId="85" fillId="0" borderId="60">
      <alignment horizontal="right"/>
      <protection locked="0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25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14" fillId="0" borderId="60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235" fontId="8" fillId="23" borderId="60" applyNumberFormat="0" applyFont="0" applyAlignment="0">
      <protection locked="0"/>
    </xf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9" fontId="76" fillId="22" borderId="6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69" fillId="22" borderId="60" applyNumberFormat="0" applyBorder="0" applyAlignment="0" applyProtection="0"/>
    <xf numFmtId="10" fontId="77" fillId="22" borderId="60" applyNumberFormat="0" applyBorder="0" applyAlignment="0" applyProtection="0"/>
    <xf numFmtId="10" fontId="77" fillId="22" borderId="60" applyNumberFormat="0" applyBorder="0" applyAlignment="0" applyProtection="0"/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8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235" fontId="12" fillId="23" borderId="60" applyNumberFormat="0" applyFont="0" applyAlignment="0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31" fillId="0" borderId="60" applyAlignment="0">
      <alignment horizontal="left" vertical="center"/>
    </xf>
    <xf numFmtId="164" fontId="103" fillId="0" borderId="60" applyAlignment="0">
      <alignment horizontal="left" vertical="center"/>
    </xf>
    <xf numFmtId="164" fontId="103" fillId="0" borderId="60" applyAlignment="0">
      <alignment horizontal="left" vertical="center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246" fontId="105" fillId="0" borderId="60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60" applyFont="0" applyFill="0" applyBorder="0" applyAlignment="0" applyProtection="0"/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1" fontId="111" fillId="0" borderId="60" applyFont="0" applyFill="0" applyBorder="0" applyAlignment="0" applyProtection="0">
      <alignment wrapText="1"/>
    </xf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0" fontId="109" fillId="20" borderId="6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0" fontId="71" fillId="0" borderId="76">
      <alignment horizontal="left" vertical="center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80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7" fontId="82" fillId="24" borderId="77">
      <alignment horizontal="left"/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238" fontId="82" fillId="24" borderId="77"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2" fillId="24" borderId="77">
      <alignment horizontal="center"/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6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44" fillId="2" borderId="83" applyNumberFormat="0" applyAlignment="0" applyProtection="0"/>
    <xf numFmtId="0" fontId="8" fillId="6" borderId="85" applyNumberFormat="0" applyFont="0" applyAlignment="0" applyProtection="0"/>
    <xf numFmtId="0" fontId="47" fillId="17" borderId="79" applyNumberFormat="0" applyAlignment="0" applyProtection="0"/>
    <xf numFmtId="0" fontId="49" fillId="0" borderId="80" applyNumberFormat="0" applyFill="0" applyAlignment="0" applyProtection="0"/>
    <xf numFmtId="0" fontId="56" fillId="7" borderId="83" applyNumberFormat="0" applyAlignment="0" applyProtection="0"/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3" fillId="25" borderId="81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5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3" fillId="0" borderId="81"/>
    <xf numFmtId="0" fontId="56" fillId="7" borderId="83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25" fillId="0" borderId="77" applyFill="0">
      <alignment vertical="center" wrapText="1"/>
    </xf>
    <xf numFmtId="0" fontId="25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14" fillId="0" borderId="77" applyFill="0">
      <alignment vertical="center" wrapText="1"/>
    </xf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34" fillId="17" borderId="83" applyNumberFormat="0" applyAlignment="0" applyProtection="0"/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3" fillId="0" borderId="82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3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0" fontId="44" fillId="2" borderId="83" applyNumberFormat="0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9" fontId="76" fillId="22" borderId="77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69" fillId="22" borderId="77" applyNumberFormat="0" applyBorder="0" applyAlignment="0" applyProtection="0"/>
    <xf numFmtId="10" fontId="77" fillId="22" borderId="77" applyNumberFormat="0" applyBorder="0" applyAlignment="0" applyProtection="0"/>
    <xf numFmtId="10" fontId="77" fillId="22" borderId="77" applyNumberFormat="0" applyBorder="0" applyAlignment="0" applyProtection="0"/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8" fillId="23" borderId="77" applyNumberFormat="0" applyFont="0" applyAlignment="0">
      <protection locked="0"/>
    </xf>
    <xf numFmtId="0" fontId="44" fillId="2" borderId="83" applyNumberFormat="0" applyAlignment="0" applyProtection="0"/>
    <xf numFmtId="235" fontId="8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235" fontId="12" fillId="23" borderId="77" applyNumberFormat="0" applyFont="0" applyAlignment="0">
      <protection locked="0"/>
    </xf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4" fillId="25" borderId="81"/>
    <xf numFmtId="0" fontId="83" fillId="25" borderId="81"/>
    <xf numFmtId="0" fontId="83" fillId="25" borderId="81"/>
    <xf numFmtId="0" fontId="83" fillId="25" borderId="81"/>
    <xf numFmtId="0" fontId="8" fillId="6" borderId="85" applyNumberFormat="0" applyFont="0" applyAlignment="0" applyProtection="0"/>
    <xf numFmtId="0" fontId="8" fillId="6" borderId="85" applyNumberFormat="0" applyFont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197" fontId="89" fillId="0" borderId="84" applyNumberFormat="0" applyFill="0" applyBorder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47" fillId="17" borderId="79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0" fontId="96" fillId="26" borderId="82" applyNumberFormat="0" applyAlignment="0" applyProtection="0"/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2" fontId="96" fillId="27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righ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14" fontId="97" fillId="28" borderId="82" applyProtection="0">
      <alignment horizontal="left"/>
    </xf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5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5" fillId="0" borderId="81"/>
    <xf numFmtId="0" fontId="65" fillId="0" borderId="81"/>
    <xf numFmtId="0" fontId="65" fillId="0" borderId="81"/>
    <xf numFmtId="0" fontId="49" fillId="0" borderId="80" applyNumberFormat="0" applyFill="0" applyAlignment="0" applyProtection="0"/>
    <xf numFmtId="0" fontId="49" fillId="0" borderId="80" applyNumberFormat="0" applyFill="0" applyAlignment="0" applyProtection="0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4" fillId="0" borderId="81"/>
    <xf numFmtId="0" fontId="83" fillId="0" borderId="81"/>
    <xf numFmtId="0" fontId="83" fillId="0" borderId="81"/>
    <xf numFmtId="0" fontId="83" fillId="0" borderId="81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56" fillId="7" borderId="83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1" fillId="31" borderId="79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0" fontId="102" fillId="31" borderId="83" applyNumberFormat="0" applyAlignment="0" applyProtection="0"/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31" fillId="0" borderId="77" applyAlignment="0">
      <alignment horizontal="left" vertical="center"/>
    </xf>
    <xf numFmtId="164" fontId="103" fillId="0" borderId="77" applyAlignment="0">
      <alignment horizontal="left" vertical="center"/>
    </xf>
    <xf numFmtId="164" fontId="103" fillId="0" borderId="77" applyAlignment="0">
      <alignment horizontal="left" vertical="center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246" fontId="105" fillId="0" borderId="77" applyNumberFormat="0" applyBorder="0" applyAlignment="0">
      <alignment horizontal="centerContinuous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247" fontId="2" fillId="0" borderId="0" applyFont="0" applyFill="0" applyBorder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6" borderId="85" applyNumberFormat="0" applyFont="0" applyAlignment="0" applyProtection="0"/>
    <xf numFmtId="0" fontId="12" fillId="6" borderId="8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234" fontId="2" fillId="0" borderId="0" applyFont="0" applyFill="0" applyBorder="0" applyProtection="0">
      <alignment vertical="top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9" fillId="20" borderId="77" applyFont="0" applyFill="0" applyBorder="0" applyAlignment="0" applyProtection="0"/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1" fontId="111" fillId="0" borderId="77" applyFont="0" applyFill="0" applyBorder="0" applyAlignment="0" applyProtection="0">
      <alignment wrapText="1"/>
    </xf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0" fontId="109" fillId="20" borderId="77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25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</cellStyleXfs>
  <cellXfs count="152">
    <xf numFmtId="0" fontId="0" fillId="0" borderId="0" xfId="0"/>
    <xf numFmtId="0" fontId="115" fillId="0" borderId="0" xfId="0" applyFont="1"/>
    <xf numFmtId="0" fontId="117" fillId="0" borderId="0" xfId="0" applyFont="1"/>
    <xf numFmtId="0" fontId="117" fillId="0" borderId="0" xfId="0" applyFont="1" applyAlignment="1">
      <alignment horizontal="left"/>
    </xf>
    <xf numFmtId="165" fontId="115" fillId="0" borderId="0" xfId="0" applyNumberFormat="1" applyFont="1" applyAlignment="1">
      <alignment horizontal="center"/>
    </xf>
    <xf numFmtId="0" fontId="116" fillId="0" borderId="0" xfId="0" applyFont="1" applyAlignment="1">
      <alignment horizontal="left"/>
    </xf>
    <xf numFmtId="0" fontId="116" fillId="0" borderId="0" xfId="7981" applyFont="1" applyAlignment="1">
      <alignment horizontal="left" wrapText="1"/>
    </xf>
    <xf numFmtId="0" fontId="116" fillId="0" borderId="0" xfId="7981" applyFont="1" applyAlignment="1">
      <alignment wrapText="1"/>
    </xf>
    <xf numFmtId="256" fontId="0" fillId="0" borderId="0" xfId="0" applyNumberFormat="1"/>
    <xf numFmtId="0" fontId="135" fillId="0" borderId="0" xfId="7982" applyFont="1"/>
    <xf numFmtId="0" fontId="136" fillId="0" borderId="0" xfId="7982" applyFont="1"/>
    <xf numFmtId="0" fontId="137" fillId="0" borderId="0" xfId="7982" applyFont="1"/>
    <xf numFmtId="165" fontId="115" fillId="0" borderId="0" xfId="0" applyNumberFormat="1" applyFont="1"/>
    <xf numFmtId="0" fontId="135" fillId="0" borderId="0" xfId="7982" applyFont="1" applyAlignment="1">
      <alignment horizontal="left"/>
    </xf>
    <xf numFmtId="0" fontId="136" fillId="0" borderId="0" xfId="7982" applyFont="1" applyAlignment="1">
      <alignment horizontal="left"/>
    </xf>
    <xf numFmtId="0" fontId="137" fillId="0" borderId="0" xfId="7982" applyFont="1" applyAlignment="1">
      <alignment horizontal="left"/>
    </xf>
    <xf numFmtId="49" fontId="115" fillId="0" borderId="0" xfId="0" applyNumberFormat="1" applyFont="1"/>
    <xf numFmtId="10" fontId="115" fillId="0" borderId="0" xfId="21174" applyNumberFormat="1" applyFont="1"/>
    <xf numFmtId="285" fontId="115" fillId="0" borderId="0" xfId="0" applyNumberFormat="1" applyFont="1"/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0" fontId="139" fillId="0" borderId="0" xfId="8049" applyFont="1" applyAlignment="1">
      <alignment horizontal="center"/>
    </xf>
    <xf numFmtId="14" fontId="139" fillId="0" borderId="0" xfId="7980" applyNumberFormat="1" applyFont="1" applyAlignment="1">
      <alignment horizontal="center" vertical="center" wrapText="1"/>
    </xf>
    <xf numFmtId="0" fontId="139" fillId="0" borderId="0" xfId="0" applyFont="1"/>
    <xf numFmtId="0" fontId="142" fillId="0" borderId="0" xfId="12154" applyFont="1" applyAlignment="1">
      <alignment horizontal="center"/>
    </xf>
    <xf numFmtId="49" fontId="143" fillId="0" borderId="0" xfId="7982" applyNumberFormat="1" applyFont="1" applyAlignment="1">
      <alignment horizontal="center" vertical="center" wrapText="1"/>
    </xf>
    <xf numFmtId="0" fontId="139" fillId="0" borderId="0" xfId="0" applyFont="1" applyAlignment="1">
      <alignment horizontal="left"/>
    </xf>
    <xf numFmtId="14" fontId="144" fillId="0" borderId="0" xfId="0" applyNumberFormat="1" applyFont="1" applyAlignment="1">
      <alignment horizontal="center"/>
    </xf>
    <xf numFmtId="0" fontId="13" fillId="0" borderId="0" xfId="0" applyFont="1" applyAlignment="1">
      <alignment wrapText="1"/>
    </xf>
    <xf numFmtId="165" fontId="140" fillId="0" borderId="0" xfId="0" applyNumberFormat="1" applyFont="1" applyAlignment="1">
      <alignment horizontal="center"/>
    </xf>
    <xf numFmtId="0" fontId="13" fillId="0" borderId="0" xfId="0" applyFont="1" applyAlignment="1">
      <alignment horizontal="left"/>
    </xf>
    <xf numFmtId="0" fontId="139" fillId="0" borderId="0" xfId="7983" applyFont="1"/>
    <xf numFmtId="165" fontId="141" fillId="0" borderId="9" xfId="0" applyNumberFormat="1" applyFont="1" applyBorder="1" applyAlignment="1">
      <alignment horizontal="center"/>
    </xf>
    <xf numFmtId="0" fontId="141" fillId="0" borderId="0" xfId="0" applyFont="1"/>
    <xf numFmtId="0" fontId="13" fillId="0" borderId="0" xfId="0" applyFont="1"/>
    <xf numFmtId="165" fontId="145" fillId="0" borderId="0" xfId="0" applyNumberFormat="1" applyFont="1" applyAlignment="1">
      <alignment horizontal="center"/>
    </xf>
    <xf numFmtId="165" fontId="140" fillId="0" borderId="9" xfId="0" applyNumberFormat="1" applyFont="1" applyBorder="1" applyAlignment="1">
      <alignment horizontal="center"/>
    </xf>
    <xf numFmtId="49" fontId="13" fillId="0" borderId="0" xfId="8049" applyNumberFormat="1" applyFont="1" applyAlignment="1">
      <alignment wrapText="1"/>
    </xf>
    <xf numFmtId="165" fontId="140" fillId="0" borderId="0" xfId="0" applyNumberFormat="1" applyFont="1"/>
    <xf numFmtId="0" fontId="139" fillId="0" borderId="0" xfId="7982" applyFont="1"/>
    <xf numFmtId="165" fontId="139" fillId="0" borderId="0" xfId="7984" applyNumberFormat="1" applyFont="1" applyAlignment="1">
      <alignment horizontal="right" wrapText="1"/>
    </xf>
    <xf numFmtId="165" fontId="139" fillId="0" borderId="0" xfId="7984" applyNumberFormat="1" applyFont="1" applyAlignment="1">
      <alignment horizontal="left" wrapText="1"/>
    </xf>
    <xf numFmtId="0" fontId="139" fillId="0" borderId="0" xfId="7982" applyFont="1" applyAlignment="1">
      <alignment horizontal="center"/>
    </xf>
    <xf numFmtId="165" fontId="139" fillId="0" borderId="0" xfId="7982" applyNumberFormat="1" applyFont="1" applyAlignment="1">
      <alignment horizontal="center"/>
    </xf>
    <xf numFmtId="165" fontId="139" fillId="0" borderId="0" xfId="7982" applyNumberFormat="1" applyFont="1" applyAlignment="1">
      <alignment horizontal="left"/>
    </xf>
    <xf numFmtId="0" fontId="137" fillId="0" borderId="0" xfId="0" applyFont="1"/>
    <xf numFmtId="0" fontId="146" fillId="0" borderId="0" xfId="0" applyFont="1"/>
    <xf numFmtId="0" fontId="136" fillId="0" borderId="0" xfId="0" applyFont="1" applyAlignment="1">
      <alignment horizontal="left"/>
    </xf>
    <xf numFmtId="0" fontId="137" fillId="0" borderId="0" xfId="7981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136" fillId="0" borderId="0" xfId="7981" applyFont="1" applyAlignment="1">
      <alignment horizontal="left" wrapText="1"/>
    </xf>
    <xf numFmtId="0" fontId="137" fillId="0" borderId="0" xfId="0" applyFont="1" applyAlignment="1">
      <alignment horizontal="left"/>
    </xf>
    <xf numFmtId="165" fontId="136" fillId="0" borderId="0" xfId="7983" applyNumberFormat="1" applyFont="1" applyAlignment="1">
      <alignment vertical="center" wrapText="1"/>
    </xf>
    <xf numFmtId="14" fontId="137" fillId="0" borderId="0" xfId="0" applyNumberFormat="1" applyFont="1" applyAlignment="1">
      <alignment horizontal="center"/>
    </xf>
    <xf numFmtId="219" fontId="136" fillId="0" borderId="0" xfId="0" applyNumberFormat="1" applyFont="1" applyAlignment="1">
      <alignment horizontal="center" wrapText="1"/>
    </xf>
    <xf numFmtId="0" fontId="136" fillId="0" borderId="0" xfId="0" applyFont="1"/>
    <xf numFmtId="165" fontId="136" fillId="0" borderId="0" xfId="7983" applyNumberFormat="1" applyFont="1" applyAlignment="1">
      <alignment horizontal="left" vertical="center"/>
    </xf>
    <xf numFmtId="0" fontId="136" fillId="0" borderId="0" xfId="7363" applyFont="1" applyAlignment="1">
      <alignment horizontal="center"/>
    </xf>
    <xf numFmtId="14" fontId="136" fillId="0" borderId="9" xfId="0" applyNumberFormat="1" applyFont="1" applyBorder="1" applyAlignment="1">
      <alignment horizontal="center"/>
    </xf>
    <xf numFmtId="0" fontId="137" fillId="0" borderId="0" xfId="7363" applyFont="1" applyAlignment="1">
      <alignment horizontal="center"/>
    </xf>
    <xf numFmtId="0" fontId="137" fillId="0" borderId="0" xfId="7363" applyFont="1"/>
    <xf numFmtId="0" fontId="147" fillId="0" borderId="0" xfId="12154" applyFont="1" applyAlignment="1">
      <alignment horizontal="center"/>
    </xf>
    <xf numFmtId="0" fontId="148" fillId="0" borderId="0" xfId="7363" applyFont="1" applyAlignment="1">
      <alignment horizontal="center"/>
    </xf>
    <xf numFmtId="0" fontId="136" fillId="0" borderId="9" xfId="0" applyFont="1" applyBorder="1"/>
    <xf numFmtId="165" fontId="137" fillId="0" borderId="9" xfId="7363" applyNumberFormat="1" applyFont="1" applyBorder="1"/>
    <xf numFmtId="165" fontId="136" fillId="0" borderId="0" xfId="7363" applyNumberFormat="1" applyFont="1"/>
    <xf numFmtId="256" fontId="137" fillId="0" borderId="0" xfId="7363" applyNumberFormat="1" applyFont="1" applyAlignment="1">
      <alignment horizontal="center"/>
    </xf>
    <xf numFmtId="165" fontId="146" fillId="0" borderId="0" xfId="0" applyNumberFormat="1" applyFont="1"/>
    <xf numFmtId="49" fontId="137" fillId="0" borderId="0" xfId="7363" applyNumberFormat="1" applyFont="1" applyAlignment="1">
      <alignment horizontal="center"/>
    </xf>
    <xf numFmtId="0" fontId="136" fillId="0" borderId="7" xfId="0" applyFont="1" applyBorder="1"/>
    <xf numFmtId="165" fontId="136" fillId="0" borderId="7" xfId="7363" applyNumberFormat="1" applyFont="1" applyBorder="1"/>
    <xf numFmtId="0" fontId="149" fillId="0" borderId="0" xfId="0" applyFont="1"/>
    <xf numFmtId="165" fontId="137" fillId="0" borderId="0" xfId="7363" applyNumberFormat="1" applyFont="1"/>
    <xf numFmtId="256" fontId="149" fillId="0" borderId="0" xfId="0" applyNumberFormat="1" applyFont="1"/>
    <xf numFmtId="165" fontId="136" fillId="0" borderId="9" xfId="7363" applyNumberFormat="1" applyFont="1" applyBorder="1"/>
    <xf numFmtId="0" fontId="150" fillId="0" borderId="0" xfId="7982" applyFont="1" applyAlignment="1">
      <alignment horizontal="right"/>
    </xf>
    <xf numFmtId="0" fontId="150" fillId="0" borderId="0" xfId="7982" applyFont="1" applyAlignment="1">
      <alignment horizontal="left"/>
    </xf>
    <xf numFmtId="0" fontId="150" fillId="0" borderId="0" xfId="7982" applyFont="1"/>
    <xf numFmtId="165" fontId="150" fillId="0" borderId="0" xfId="7984" applyNumberFormat="1" applyFont="1" applyAlignment="1">
      <alignment horizontal="left" wrapText="1"/>
    </xf>
    <xf numFmtId="0" fontId="137" fillId="0" borderId="0" xfId="7982" applyFont="1" applyAlignment="1">
      <alignment horizontal="right"/>
    </xf>
    <xf numFmtId="3" fontId="137" fillId="0" borderId="0" xfId="7982" applyNumberFormat="1" applyFont="1"/>
    <xf numFmtId="0" fontId="136" fillId="0" borderId="0" xfId="8049" applyFont="1" applyAlignment="1">
      <alignment horizontal="right"/>
    </xf>
    <xf numFmtId="0" fontId="151" fillId="0" borderId="0" xfId="0" applyFont="1" applyAlignment="1">
      <alignment horizontal="left" vertical="center" wrapText="1"/>
    </xf>
    <xf numFmtId="0" fontId="135" fillId="0" borderId="0" xfId="12154" applyFont="1" applyAlignment="1">
      <alignment horizontal="center"/>
    </xf>
    <xf numFmtId="49" fontId="152" fillId="0" borderId="0" xfId="7982" applyNumberFormat="1" applyFont="1" applyAlignment="1">
      <alignment horizontal="center" wrapText="1"/>
    </xf>
    <xf numFmtId="3" fontId="136" fillId="0" borderId="0" xfId="7982" applyNumberFormat="1" applyFont="1"/>
    <xf numFmtId="0" fontId="152" fillId="0" borderId="0" xfId="7982" applyFont="1" applyAlignment="1">
      <alignment horizontal="left"/>
    </xf>
    <xf numFmtId="49" fontId="136" fillId="0" borderId="0" xfId="7982" applyNumberFormat="1" applyFont="1" applyAlignment="1">
      <alignment horizontal="center" vertical="center" wrapText="1"/>
    </xf>
    <xf numFmtId="49" fontId="153" fillId="0" borderId="0" xfId="12156" applyNumberFormat="1" applyFont="1" applyAlignment="1">
      <alignment horizontal="center" vertical="center" wrapText="1"/>
    </xf>
    <xf numFmtId="165" fontId="136" fillId="0" borderId="0" xfId="7984" applyNumberFormat="1" applyFont="1" applyAlignment="1">
      <alignment horizontal="right" wrapText="1"/>
    </xf>
    <xf numFmtId="3" fontId="152" fillId="0" borderId="0" xfId="7982" applyNumberFormat="1" applyFont="1"/>
    <xf numFmtId="165" fontId="136" fillId="0" borderId="0" xfId="7982" applyNumberFormat="1" applyFont="1" applyAlignment="1">
      <alignment horizontal="right"/>
    </xf>
    <xf numFmtId="0" fontId="136" fillId="0" borderId="0" xfId="7982" applyFont="1" applyAlignment="1">
      <alignment horizontal="right"/>
    </xf>
    <xf numFmtId="165" fontId="137" fillId="0" borderId="0" xfId="7984" applyNumberFormat="1" applyFont="1" applyAlignment="1">
      <alignment horizontal="right" wrapText="1"/>
    </xf>
    <xf numFmtId="1" fontId="137" fillId="0" borderId="0" xfId="7982" applyNumberFormat="1" applyFont="1" applyAlignment="1">
      <alignment horizontal="right"/>
    </xf>
    <xf numFmtId="165" fontId="136" fillId="0" borderId="0" xfId="7982" applyNumberFormat="1" applyFont="1" applyAlignment="1">
      <alignment horizontal="right" wrapText="1"/>
    </xf>
    <xf numFmtId="0" fontId="136" fillId="0" borderId="0" xfId="7982" applyFont="1" applyAlignment="1">
      <alignment horizontal="left" wrapText="1"/>
    </xf>
    <xf numFmtId="0" fontId="136" fillId="0" borderId="0" xfId="7982" applyFont="1" applyAlignment="1">
      <alignment horizontal="right" wrapText="1"/>
    </xf>
    <xf numFmtId="0" fontId="135" fillId="0" borderId="0" xfId="7982" applyFont="1" applyAlignment="1">
      <alignment horizontal="right"/>
    </xf>
    <xf numFmtId="256" fontId="136" fillId="0" borderId="0" xfId="7982" applyNumberFormat="1" applyFont="1" applyAlignment="1">
      <alignment horizontal="right"/>
    </xf>
    <xf numFmtId="1" fontId="137" fillId="0" borderId="0" xfId="7982" applyNumberFormat="1" applyFont="1" applyAlignment="1">
      <alignment horizontal="left"/>
    </xf>
    <xf numFmtId="0" fontId="146" fillId="0" borderId="0" xfId="0" applyFont="1" applyAlignment="1">
      <alignment horizontal="left"/>
    </xf>
    <xf numFmtId="165" fontId="154" fillId="0" borderId="6" xfId="7721" applyNumberFormat="1" applyFont="1" applyBorder="1" applyAlignment="1">
      <alignment horizontal="right"/>
    </xf>
    <xf numFmtId="0" fontId="135" fillId="0" borderId="0" xfId="12154" applyFont="1" applyAlignment="1">
      <alignment horizontal="left"/>
    </xf>
    <xf numFmtId="0" fontId="135" fillId="0" borderId="0" xfId="0" applyFont="1"/>
    <xf numFmtId="0" fontId="137" fillId="0" borderId="0" xfId="7363" applyFont="1" applyAlignment="1">
      <alignment horizontal="center" vertical="center"/>
    </xf>
    <xf numFmtId="0" fontId="136" fillId="0" borderId="6" xfId="7363" applyFont="1" applyBorder="1" applyAlignment="1">
      <alignment horizontal="center" vertical="center" wrapText="1"/>
    </xf>
    <xf numFmtId="165" fontId="136" fillId="0" borderId="6" xfId="7363" applyNumberFormat="1" applyFont="1" applyBorder="1" applyAlignment="1">
      <alignment horizontal="center" vertical="center" wrapText="1"/>
    </xf>
    <xf numFmtId="0" fontId="136" fillId="0" borderId="6" xfId="0" applyFont="1" applyBorder="1" applyAlignment="1">
      <alignment horizontal="center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6" xfId="7721" applyFont="1" applyBorder="1" applyAlignment="1">
      <alignment horizontal="left" wrapText="1"/>
    </xf>
    <xf numFmtId="0" fontId="136" fillId="0" borderId="0" xfId="7721" applyFont="1" applyAlignment="1">
      <alignment wrapText="1"/>
    </xf>
    <xf numFmtId="165" fontId="136" fillId="0" borderId="6" xfId="7721" applyNumberFormat="1" applyFont="1" applyBorder="1" applyAlignment="1">
      <alignment horizontal="right"/>
    </xf>
    <xf numFmtId="165" fontId="136" fillId="0" borderId="0" xfId="7721" applyNumberFormat="1" applyFont="1" applyAlignment="1">
      <alignment horizontal="right"/>
    </xf>
    <xf numFmtId="165" fontId="154" fillId="0" borderId="0" xfId="7363" applyNumberFormat="1" applyFont="1"/>
    <xf numFmtId="165" fontId="135" fillId="0" borderId="4" xfId="7363" applyNumberFormat="1" applyFont="1" applyBorder="1"/>
    <xf numFmtId="165" fontId="135" fillId="0" borderId="0" xfId="7363" applyNumberFormat="1" applyFont="1"/>
    <xf numFmtId="0" fontId="137" fillId="0" borderId="4" xfId="7721" applyFont="1" applyBorder="1" applyAlignment="1">
      <alignment horizontal="left" wrapText="1"/>
    </xf>
    <xf numFmtId="0" fontId="137" fillId="0" borderId="0" xfId="7721" applyFont="1" applyAlignment="1">
      <alignment wrapText="1"/>
    </xf>
    <xf numFmtId="165" fontId="154" fillId="0" borderId="4" xfId="7363" applyNumberFormat="1" applyFont="1" applyBorder="1"/>
    <xf numFmtId="0" fontId="136" fillId="0" borderId="6" xfId="7721" applyFont="1" applyBorder="1" applyAlignment="1">
      <alignment horizontal="left"/>
    </xf>
    <xf numFmtId="0" fontId="136" fillId="0" borderId="0" xfId="7721" applyFont="1"/>
    <xf numFmtId="165" fontId="154" fillId="0" borderId="0" xfId="7721" applyNumberFormat="1" applyFont="1" applyAlignment="1">
      <alignment horizontal="right"/>
    </xf>
    <xf numFmtId="165" fontId="136" fillId="0" borderId="3" xfId="7721" applyNumberFormat="1" applyFont="1" applyBorder="1" applyAlignment="1">
      <alignment horizontal="right"/>
    </xf>
    <xf numFmtId="0" fontId="136" fillId="0" borderId="0" xfId="7721" applyFont="1" applyAlignment="1">
      <alignment horizontal="left" wrapText="1"/>
    </xf>
    <xf numFmtId="165" fontId="149" fillId="0" borderId="0" xfId="0" applyNumberFormat="1" applyFont="1"/>
    <xf numFmtId="165" fontId="137" fillId="0" borderId="0" xfId="0" applyNumberFormat="1" applyFont="1"/>
    <xf numFmtId="49" fontId="137" fillId="0" borderId="0" xfId="8049" applyNumberFormat="1" applyFont="1" applyAlignment="1">
      <alignment horizontal="left" wrapText="1" indent="1"/>
    </xf>
    <xf numFmtId="165" fontId="137" fillId="0" borderId="0" xfId="8049" applyNumberFormat="1" applyFont="1" applyAlignment="1">
      <alignment horizontal="right"/>
    </xf>
    <xf numFmtId="0" fontId="155" fillId="0" borderId="0" xfId="0" applyFont="1"/>
    <xf numFmtId="0" fontId="151" fillId="0" borderId="0" xfId="0" applyFont="1"/>
    <xf numFmtId="0" fontId="136" fillId="0" borderId="6" xfId="0" applyFont="1" applyBorder="1" applyAlignment="1">
      <alignment horizontal="left" vertical="center"/>
    </xf>
    <xf numFmtId="0" fontId="136" fillId="0" borderId="3" xfId="7721" applyFont="1" applyBorder="1" applyAlignment="1">
      <alignment horizontal="left" wrapText="1"/>
    </xf>
    <xf numFmtId="165" fontId="154" fillId="0" borderId="3" xfId="7363" applyNumberFormat="1" applyFont="1" applyBorder="1"/>
    <xf numFmtId="165" fontId="135" fillId="0" borderId="3" xfId="7363" applyNumberFormat="1" applyFont="1" applyBorder="1"/>
    <xf numFmtId="0" fontId="137" fillId="0" borderId="5" xfId="7721" applyFont="1" applyBorder="1" applyAlignment="1">
      <alignment horizontal="left" wrapText="1"/>
    </xf>
    <xf numFmtId="165" fontId="154" fillId="0" borderId="5" xfId="7363" applyNumberFormat="1" applyFont="1" applyBorder="1"/>
    <xf numFmtId="165" fontId="135" fillId="0" borderId="5" xfId="7363" applyNumberFormat="1" applyFont="1" applyBorder="1"/>
    <xf numFmtId="0" fontId="140" fillId="0" borderId="0" xfId="0" applyFont="1" applyAlignment="1">
      <alignment horizontal="center"/>
    </xf>
    <xf numFmtId="0" fontId="141" fillId="0" borderId="0" xfId="0" applyFont="1" applyAlignment="1">
      <alignment horizontal="center"/>
    </xf>
    <xf numFmtId="165" fontId="13" fillId="0" borderId="0" xfId="7984" applyNumberFormat="1" applyFont="1" applyAlignment="1">
      <alignment horizontal="center"/>
    </xf>
    <xf numFmtId="0" fontId="146" fillId="0" borderId="0" xfId="0" applyFont="1" applyAlignment="1">
      <alignment horizontal="center"/>
    </xf>
    <xf numFmtId="0" fontId="115" fillId="0" borderId="0" xfId="0" applyFont="1" applyAlignment="1">
      <alignment horizontal="center"/>
    </xf>
    <xf numFmtId="43" fontId="136" fillId="0" borderId="0" xfId="42803" applyFont="1"/>
    <xf numFmtId="165" fontId="139" fillId="0" borderId="0" xfId="7983" applyNumberFormat="1" applyFont="1" applyAlignment="1">
      <alignment horizontal="center" vertical="center" wrapText="1"/>
    </xf>
    <xf numFmtId="0" fontId="140" fillId="0" borderId="0" xfId="0" applyFont="1"/>
    <xf numFmtId="165" fontId="136" fillId="0" borderId="0" xfId="7983" applyNumberFormat="1" applyFont="1" applyAlignment="1">
      <alignment horizontal="center" vertical="center" wrapText="1"/>
    </xf>
    <xf numFmtId="0" fontId="136" fillId="0" borderId="0" xfId="8049" applyFont="1" applyAlignment="1">
      <alignment horizontal="center"/>
    </xf>
    <xf numFmtId="0" fontId="136" fillId="0" borderId="0" xfId="8049" applyFont="1" applyAlignment="1">
      <alignment horizontal="center" wrapText="1"/>
    </xf>
    <xf numFmtId="0" fontId="136" fillId="0" borderId="0" xfId="7982" applyFont="1" applyAlignment="1">
      <alignment horizontal="left" wrapText="1"/>
    </xf>
    <xf numFmtId="165" fontId="136" fillId="0" borderId="0" xfId="7983" applyNumberFormat="1" applyFont="1" applyAlignment="1">
      <alignment horizontal="center" vertical="center"/>
    </xf>
    <xf numFmtId="0" fontId="136" fillId="0" borderId="0" xfId="0" applyFont="1" applyAlignment="1">
      <alignment horizontal="center"/>
    </xf>
  </cellXfs>
  <cellStyles count="42804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26 2" xfId="42803" xr:uid="{E9E6B9CC-BDCD-400A-A5C2-6050783D0389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AppData/Local/Temp/Rar$DI39.024/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hmutova\&#1053;&#1086;&#1074;&#1072;&#1103;%20&#1087;&#1072;&#1087;&#1082;&#1072;\E\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.miroshnichenko\Desktop\&#1054;&#1058;&#1063;&#1045;&#1058;&#1053;&#1054;&#1057;&#1058;&#1068;\&#1042;&#1058;&#1041;\&#1050;&#1051;%20&#1062;&#1040;&#1069;&#1050;%20&#1080;%20&#1044;&#1054;\2024\&#1062;&#1040;&#1069;&#1050;%20&#1042;&#1058;&#1041;%20&#1060;&#1054;%20&#1082;&#1086;&#1085;&#1089;&#1086;&#1083;%2031032024.xlsx" TargetMode="External"/><Relationship Id="rId1" Type="http://schemas.openxmlformats.org/officeDocument/2006/relationships/externalLinkPath" Target="/Users/l.miroshnichenko/Desktop/&#1054;&#1058;&#1063;&#1045;&#1058;&#1053;&#1054;&#1057;&#1058;&#1068;/&#1042;&#1058;&#1041;/&#1050;&#1051;%20&#1062;&#1040;&#1069;&#1050;%20&#1080;%20&#1044;&#1054;/2024/&#1062;&#1040;&#1069;&#1050;%20&#1042;&#1058;&#1041;%20&#1060;&#1054;%20&#1082;&#1086;&#1085;&#1089;&#1086;&#1083;%203103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  <sheetName val="5"/>
      <sheetName val="Допущения (TI)"/>
      <sheetName val="Summary of Misstatements"/>
      <sheetName val="SA_Procedures"/>
    </sheetNames>
    <sheetDataSet>
      <sheetData sheetId="0" refreshError="1">
        <row r="32">
          <cell r="C32">
            <v>0</v>
          </cell>
        </row>
      </sheetData>
      <sheetData sheetId="1">
        <row r="32">
          <cell r="C32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  <sheetName val="list_cc"/>
      <sheetName val="cma calculations- r factor"/>
      <sheetName val="cma calculations- figure 5440.1"/>
      <sheetName val="list_accounts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  <sheetName val="interbank_borrow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>
        <row r="47">
          <cell r="I47">
            <v>2</v>
          </cell>
        </row>
      </sheetData>
      <sheetData sheetId="1">
        <row r="47">
          <cell r="I47">
            <v>2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 refreshError="1"/>
      <sheetData sheetId="9">
        <row r="47">
          <cell r="I47">
            <v>2</v>
          </cell>
        </row>
      </sheetData>
      <sheetData sheetId="10">
        <row r="47">
          <cell r="I47">
            <v>2</v>
          </cell>
        </row>
      </sheetData>
      <sheetData sheetId="11">
        <row r="47">
          <cell r="I47">
            <v>2</v>
          </cell>
        </row>
      </sheetData>
      <sheetData sheetId="12" refreshError="1"/>
      <sheetData sheetId="13">
        <row r="47">
          <cell r="I47">
            <v>2</v>
          </cell>
        </row>
      </sheetData>
      <sheetData sheetId="14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  <sheetName val="5R"/>
      <sheetName val="Dictionarie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/>
      <sheetData sheetId="1">
        <row r="10">
          <cell r="C10">
            <v>500.01100000000002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 refreshError="1"/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INSTRUCTIONS"/>
      <sheetName val="Staff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  <sheetName val="MV"/>
      <sheetName val="FFE"/>
      <sheetName val="A"/>
      <sheetName val="Orl2 Code"/>
      <sheetName val="Orl3 Code"/>
      <sheetName val="LMining work"/>
      <sheetName val="CA Sheet"/>
      <sheetName val="J1"/>
      <sheetName val="std tabel"/>
      <sheetName val="Settings"/>
      <sheetName val="Key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  <sheetName val="Charts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  <sheetData sheetId="1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Баланс "/>
      <sheetName val="ОПиУ"/>
      <sheetName val="ОДДС "/>
      <sheetName val="Капитал"/>
    </sheetNames>
    <sheetDataSet>
      <sheetData sheetId="0">
        <row r="77">
          <cell r="B77" t="str">
            <v>Управляющий директор</v>
          </cell>
        </row>
        <row r="78">
          <cell r="B78" t="str">
            <v>по бухгалтерскому и налоговому учету</v>
          </cell>
          <cell r="F78" t="str">
            <v xml:space="preserve">  Букша Н.В.</v>
          </cell>
        </row>
      </sheetData>
      <sheetData sheetId="1">
        <row r="24">
          <cell r="C24">
            <v>22769674</v>
          </cell>
          <cell r="E24">
            <v>12873702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KAZ"/>
      <sheetName val="GAAP"/>
      <sheetName val="тэп (3)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K126"/>
  <sheetViews>
    <sheetView zoomScaleNormal="100" workbookViewId="0">
      <selection activeCell="G72" sqref="G72"/>
    </sheetView>
  </sheetViews>
  <sheetFormatPr defaultRowHeight="14.4"/>
  <cols>
    <col min="1" max="1" width="6.44140625" style="1" customWidth="1"/>
    <col min="2" max="2" width="67.44140625" style="2" customWidth="1"/>
    <col min="3" max="3" width="14.44140625" style="142" customWidth="1"/>
    <col min="4" max="4" width="29.77734375" style="1" customWidth="1"/>
    <col min="5" max="5" width="1.21875" style="1" customWidth="1"/>
    <col min="6" max="6" width="28.21875" style="1" customWidth="1"/>
    <col min="7" max="7" width="19.44140625" style="1" customWidth="1"/>
    <col min="8" max="8" width="18.5546875" style="1" customWidth="1"/>
    <col min="9" max="9" width="3.21875" style="8" customWidth="1"/>
    <col min="10" max="10" width="24" style="8" customWidth="1"/>
    <col min="11" max="11" width="19.88671875" customWidth="1"/>
  </cols>
  <sheetData>
    <row r="8" spans="2:6" ht="42.45" customHeight="1">
      <c r="B8" s="144" t="s">
        <v>130</v>
      </c>
      <c r="C8" s="145"/>
      <c r="D8" s="145"/>
      <c r="E8" s="145"/>
      <c r="F8" s="145"/>
    </row>
    <row r="9" spans="2:6" ht="15.6">
      <c r="B9" s="19"/>
      <c r="C9" s="138"/>
      <c r="D9" s="20"/>
      <c r="E9" s="20"/>
      <c r="F9" s="20"/>
    </row>
    <row r="10" spans="2:6" ht="15.6">
      <c r="B10" s="21"/>
      <c r="C10" s="139" t="s">
        <v>114</v>
      </c>
      <c r="D10" s="22">
        <v>45382</v>
      </c>
      <c r="E10" s="20"/>
      <c r="F10" s="22">
        <v>45291</v>
      </c>
    </row>
    <row r="11" spans="2:6" ht="15.6">
      <c r="B11" s="23" t="s">
        <v>32</v>
      </c>
      <c r="C11" s="138"/>
      <c r="D11" s="24" t="s">
        <v>102</v>
      </c>
      <c r="E11" s="25"/>
      <c r="F11" s="24" t="s">
        <v>102</v>
      </c>
    </row>
    <row r="12" spans="2:6" ht="15.6">
      <c r="B12" s="26" t="s">
        <v>62</v>
      </c>
      <c r="C12" s="138"/>
      <c r="D12" s="27"/>
      <c r="E12" s="20"/>
      <c r="F12" s="20"/>
    </row>
    <row r="13" spans="2:6" ht="15.6">
      <c r="B13" s="28" t="s">
        <v>33</v>
      </c>
      <c r="C13" s="138">
        <v>1</v>
      </c>
      <c r="D13" s="29">
        <v>339826139</v>
      </c>
      <c r="E13" s="20"/>
      <c r="F13" s="29">
        <v>343807668</v>
      </c>
    </row>
    <row r="14" spans="2:6" ht="15.6">
      <c r="B14" s="28" t="s">
        <v>34</v>
      </c>
      <c r="C14" s="138"/>
      <c r="D14" s="29">
        <v>66541298</v>
      </c>
      <c r="E14" s="20"/>
      <c r="F14" s="29">
        <v>68170744</v>
      </c>
    </row>
    <row r="15" spans="2:6" ht="15.6">
      <c r="B15" s="28" t="s">
        <v>35</v>
      </c>
      <c r="C15" s="138"/>
      <c r="D15" s="29">
        <v>3219437</v>
      </c>
      <c r="E15" s="20"/>
      <c r="F15" s="29">
        <v>3258282</v>
      </c>
    </row>
    <row r="16" spans="2:6" ht="15.6">
      <c r="B16" s="28" t="s">
        <v>125</v>
      </c>
      <c r="C16" s="138">
        <v>2</v>
      </c>
      <c r="D16" s="29">
        <v>58219</v>
      </c>
      <c r="E16" s="20"/>
      <c r="F16" s="29">
        <v>58219</v>
      </c>
    </row>
    <row r="17" spans="2:11" ht="15.6">
      <c r="B17" s="28" t="s">
        <v>72</v>
      </c>
      <c r="C17" s="138">
        <v>3</v>
      </c>
      <c r="D17" s="29">
        <v>9107311</v>
      </c>
      <c r="E17" s="20"/>
      <c r="F17" s="29">
        <v>7673184</v>
      </c>
      <c r="H17" s="12"/>
      <c r="I17" s="12"/>
      <c r="J17" s="12"/>
    </row>
    <row r="18" spans="2:11" ht="15.6">
      <c r="B18" s="30" t="s">
        <v>60</v>
      </c>
      <c r="C18" s="138">
        <v>4</v>
      </c>
      <c r="D18" s="29">
        <v>399781</v>
      </c>
      <c r="E18" s="20"/>
      <c r="F18" s="29">
        <v>401103</v>
      </c>
      <c r="H18" s="12"/>
      <c r="I18" s="12"/>
      <c r="J18" s="12"/>
    </row>
    <row r="19" spans="2:11" ht="15.6">
      <c r="B19" s="31" t="s">
        <v>36</v>
      </c>
      <c r="C19" s="138"/>
      <c r="D19" s="32">
        <f>SUM(D13:D18)</f>
        <v>419152185</v>
      </c>
      <c r="E19" s="33"/>
      <c r="F19" s="32">
        <f>SUM(F13:F18)</f>
        <v>423369200</v>
      </c>
      <c r="G19" s="4"/>
      <c r="H19" s="12"/>
    </row>
    <row r="20" spans="2:11" ht="15.6">
      <c r="B20" s="34"/>
      <c r="C20" s="138"/>
      <c r="D20" s="29"/>
      <c r="E20" s="20"/>
      <c r="F20" s="29"/>
    </row>
    <row r="21" spans="2:11" ht="15.6">
      <c r="B21" s="23" t="s">
        <v>67</v>
      </c>
      <c r="C21" s="138"/>
      <c r="D21" s="29"/>
      <c r="E21" s="20"/>
      <c r="F21" s="29"/>
    </row>
    <row r="22" spans="2:11" ht="15.6">
      <c r="B22" s="28" t="s">
        <v>56</v>
      </c>
      <c r="C22" s="138">
        <v>5</v>
      </c>
      <c r="D22" s="29">
        <v>7151822</v>
      </c>
      <c r="E22" s="20"/>
      <c r="F22" s="29">
        <v>7021485</v>
      </c>
    </row>
    <row r="23" spans="2:11" ht="15.6">
      <c r="B23" s="28" t="s">
        <v>5</v>
      </c>
      <c r="C23" s="138">
        <v>6</v>
      </c>
      <c r="D23" s="29">
        <v>34067096</v>
      </c>
      <c r="E23" s="20"/>
      <c r="F23" s="29">
        <v>23625032</v>
      </c>
    </row>
    <row r="24" spans="2:11" ht="15.6">
      <c r="B24" s="28" t="s">
        <v>73</v>
      </c>
      <c r="C24" s="138">
        <v>3</v>
      </c>
      <c r="D24" s="29">
        <v>1470421</v>
      </c>
      <c r="E24" s="20"/>
      <c r="F24" s="29">
        <v>1344627</v>
      </c>
      <c r="G24" s="17"/>
      <c r="H24" s="18"/>
      <c r="I24" s="12"/>
      <c r="J24" s="12"/>
    </row>
    <row r="25" spans="2:11" ht="15.6">
      <c r="B25" s="28" t="s">
        <v>74</v>
      </c>
      <c r="C25" s="138"/>
      <c r="D25" s="29">
        <v>1591557</v>
      </c>
      <c r="E25" s="20"/>
      <c r="F25" s="29">
        <v>1315538</v>
      </c>
      <c r="K25" s="8"/>
    </row>
    <row r="26" spans="2:11" ht="15.6">
      <c r="B26" s="30" t="s">
        <v>122</v>
      </c>
      <c r="C26" s="138">
        <v>4</v>
      </c>
      <c r="D26" s="29">
        <v>3079240</v>
      </c>
      <c r="E26" s="20"/>
      <c r="F26" s="29">
        <v>3342003</v>
      </c>
    </row>
    <row r="27" spans="2:11" ht="15.6">
      <c r="B27" s="30" t="s">
        <v>123</v>
      </c>
      <c r="C27" s="138">
        <v>2</v>
      </c>
      <c r="D27" s="29">
        <v>2117434</v>
      </c>
      <c r="E27" s="20"/>
      <c r="F27" s="29">
        <v>2590832</v>
      </c>
      <c r="H27" s="12"/>
    </row>
    <row r="28" spans="2:11" ht="15.6">
      <c r="B28" s="28" t="s">
        <v>10</v>
      </c>
      <c r="C28" s="138">
        <v>7</v>
      </c>
      <c r="D28" s="29">
        <v>12787955</v>
      </c>
      <c r="E28" s="20"/>
      <c r="F28" s="29">
        <v>3889773</v>
      </c>
    </row>
    <row r="29" spans="2:11" ht="15.6">
      <c r="B29" s="31" t="s">
        <v>63</v>
      </c>
      <c r="C29" s="138"/>
      <c r="D29" s="32">
        <f>SUM(D22:D28)</f>
        <v>62265525</v>
      </c>
      <c r="E29" s="33"/>
      <c r="F29" s="32">
        <f>SUM(F22:F28)</f>
        <v>43129290</v>
      </c>
    </row>
    <row r="30" spans="2:11" ht="15.6">
      <c r="B30" s="34"/>
      <c r="C30" s="138"/>
      <c r="D30" s="29"/>
      <c r="E30" s="20"/>
      <c r="F30" s="29"/>
    </row>
    <row r="31" spans="2:11" ht="17.399999999999999">
      <c r="B31" s="31" t="s">
        <v>0</v>
      </c>
      <c r="C31" s="138"/>
      <c r="D31" s="35">
        <f>D19+D29</f>
        <v>481417710</v>
      </c>
      <c r="E31" s="33"/>
      <c r="F31" s="35">
        <f>F19+F29</f>
        <v>466498490</v>
      </c>
    </row>
    <row r="32" spans="2:11" ht="15.6">
      <c r="B32" s="23"/>
      <c r="C32" s="138"/>
      <c r="D32" s="29"/>
      <c r="E32" s="20"/>
      <c r="F32" s="29"/>
    </row>
    <row r="33" spans="2:8" ht="15.6">
      <c r="B33" s="23" t="s">
        <v>1</v>
      </c>
      <c r="C33" s="138"/>
      <c r="D33" s="29"/>
      <c r="E33" s="20"/>
      <c r="F33" s="29"/>
    </row>
    <row r="34" spans="2:8" ht="15.6">
      <c r="B34" s="34" t="s">
        <v>68</v>
      </c>
      <c r="C34" s="138"/>
      <c r="D34" s="29"/>
      <c r="E34" s="20"/>
      <c r="F34" s="29"/>
    </row>
    <row r="35" spans="2:8" ht="15.6">
      <c r="B35" s="28" t="s">
        <v>6</v>
      </c>
      <c r="C35" s="138">
        <v>8</v>
      </c>
      <c r="D35" s="29">
        <v>46043272</v>
      </c>
      <c r="E35" s="20"/>
      <c r="F35" s="29">
        <v>46043272</v>
      </c>
    </row>
    <row r="36" spans="2:8" ht="15.6">
      <c r="B36" s="28" t="s">
        <v>38</v>
      </c>
      <c r="C36" s="138"/>
      <c r="D36" s="29">
        <v>1348105</v>
      </c>
      <c r="E36" s="20"/>
      <c r="F36" s="29">
        <v>1348105</v>
      </c>
    </row>
    <row r="37" spans="2:8" ht="15.6">
      <c r="B37" s="28" t="s">
        <v>39</v>
      </c>
      <c r="C37" s="138"/>
      <c r="D37" s="29">
        <v>74003326</v>
      </c>
      <c r="E37" s="20"/>
      <c r="F37" s="29">
        <v>76412645</v>
      </c>
    </row>
    <row r="38" spans="2:8" ht="15.6">
      <c r="B38" s="28" t="s">
        <v>109</v>
      </c>
      <c r="C38" s="138"/>
      <c r="D38" s="29">
        <v>24793791</v>
      </c>
      <c r="E38" s="20"/>
      <c r="F38" s="29">
        <v>1201113</v>
      </c>
    </row>
    <row r="39" spans="2:8" ht="15.6">
      <c r="B39" s="28"/>
      <c r="C39" s="138"/>
      <c r="D39" s="29"/>
      <c r="E39" s="20"/>
      <c r="F39" s="29"/>
    </row>
    <row r="40" spans="2:8" ht="15.6">
      <c r="B40" s="31" t="s">
        <v>64</v>
      </c>
      <c r="C40" s="138"/>
      <c r="D40" s="32">
        <f>SUM(D35:D39)</f>
        <v>146188494</v>
      </c>
      <c r="E40" s="33"/>
      <c r="F40" s="32">
        <f>SUM(F35:F39)</f>
        <v>125005135</v>
      </c>
    </row>
    <row r="41" spans="2:8" ht="15.6">
      <c r="B41" s="23"/>
      <c r="C41" s="138"/>
      <c r="D41" s="29"/>
      <c r="E41" s="20"/>
      <c r="F41" s="29"/>
      <c r="H41" s="12"/>
    </row>
    <row r="42" spans="2:8" ht="15.6">
      <c r="B42" s="23" t="s">
        <v>57</v>
      </c>
      <c r="C42" s="138"/>
      <c r="D42" s="36">
        <v>75371</v>
      </c>
      <c r="E42" s="20"/>
      <c r="F42" s="36">
        <v>86963</v>
      </c>
    </row>
    <row r="43" spans="2:8" ht="15.6">
      <c r="B43" s="34"/>
      <c r="C43" s="138"/>
      <c r="D43" s="29"/>
      <c r="E43" s="20"/>
      <c r="F43" s="29"/>
    </row>
    <row r="44" spans="2:8" ht="15.6">
      <c r="B44" s="31" t="s">
        <v>37</v>
      </c>
      <c r="C44" s="138"/>
      <c r="D44" s="32">
        <f>D40+D42</f>
        <v>146263865</v>
      </c>
      <c r="E44" s="33"/>
      <c r="F44" s="32">
        <f>F40+F42</f>
        <v>125092098</v>
      </c>
      <c r="H44" s="12"/>
    </row>
    <row r="45" spans="2:8" ht="15.6">
      <c r="B45" s="34"/>
      <c r="C45" s="138"/>
      <c r="D45" s="29"/>
      <c r="E45" s="20"/>
      <c r="F45" s="29"/>
    </row>
    <row r="46" spans="2:8" ht="15.6">
      <c r="B46" s="23" t="s">
        <v>69</v>
      </c>
      <c r="C46" s="138"/>
      <c r="D46" s="29"/>
      <c r="E46" s="20"/>
      <c r="F46" s="29"/>
    </row>
    <row r="47" spans="2:8" ht="15.6">
      <c r="B47" s="28" t="s">
        <v>11</v>
      </c>
      <c r="C47" s="138">
        <v>9</v>
      </c>
      <c r="D47" s="29">
        <v>13695503</v>
      </c>
      <c r="E47" s="20"/>
      <c r="F47" s="29">
        <v>13612265</v>
      </c>
    </row>
    <row r="48" spans="2:8" ht="15.6">
      <c r="B48" s="28" t="s">
        <v>105</v>
      </c>
      <c r="C48" s="138">
        <v>10</v>
      </c>
      <c r="D48" s="29">
        <v>116767333</v>
      </c>
      <c r="E48" s="20"/>
      <c r="F48" s="29">
        <v>119255948</v>
      </c>
    </row>
    <row r="49" spans="2:10" ht="15.6">
      <c r="B49" s="28" t="s">
        <v>12</v>
      </c>
      <c r="C49" s="138"/>
      <c r="D49" s="29">
        <v>1225139</v>
      </c>
      <c r="E49" s="20"/>
      <c r="F49" s="29">
        <v>1234107</v>
      </c>
    </row>
    <row r="50" spans="2:10" ht="15.6">
      <c r="B50" s="37" t="s">
        <v>8</v>
      </c>
      <c r="C50" s="138"/>
      <c r="D50" s="29">
        <v>7825268</v>
      </c>
      <c r="E50" s="20"/>
      <c r="F50" s="29">
        <v>8534171</v>
      </c>
    </row>
    <row r="51" spans="2:10" ht="15.6">
      <c r="B51" s="28" t="s">
        <v>43</v>
      </c>
      <c r="C51" s="138"/>
      <c r="D51" s="29">
        <v>58039247</v>
      </c>
      <c r="E51" s="20"/>
      <c r="F51" s="29">
        <v>58078091</v>
      </c>
    </row>
    <row r="52" spans="2:10" ht="15.6">
      <c r="B52" s="28" t="s">
        <v>126</v>
      </c>
      <c r="C52" s="138"/>
      <c r="D52" s="29">
        <v>5399454</v>
      </c>
      <c r="E52" s="20"/>
      <c r="F52" s="29">
        <v>5399454</v>
      </c>
    </row>
    <row r="53" spans="2:10" ht="15.6">
      <c r="B53" s="28" t="s">
        <v>44</v>
      </c>
      <c r="C53" s="138"/>
      <c r="D53" s="29">
        <v>203507</v>
      </c>
      <c r="E53" s="20"/>
      <c r="F53" s="29">
        <v>203507</v>
      </c>
    </row>
    <row r="54" spans="2:10" ht="15.6">
      <c r="B54" s="30" t="s">
        <v>58</v>
      </c>
      <c r="C54" s="138"/>
      <c r="D54" s="29">
        <v>4140693</v>
      </c>
      <c r="E54" s="20"/>
      <c r="F54" s="29">
        <v>3476330</v>
      </c>
      <c r="G54" s="12"/>
    </row>
    <row r="55" spans="2:10" ht="15.6">
      <c r="B55" s="30" t="s">
        <v>59</v>
      </c>
      <c r="C55" s="138"/>
      <c r="D55" s="29">
        <v>669840</v>
      </c>
      <c r="E55" s="20"/>
      <c r="F55" s="29">
        <v>669811</v>
      </c>
    </row>
    <row r="56" spans="2:10" ht="15.6">
      <c r="B56" s="31" t="s">
        <v>40</v>
      </c>
      <c r="C56" s="138"/>
      <c r="D56" s="32">
        <f>SUM(D47:D55)</f>
        <v>207965984</v>
      </c>
      <c r="E56" s="33"/>
      <c r="F56" s="32">
        <f>SUM(F47:F55)</f>
        <v>210463684</v>
      </c>
      <c r="G56" s="12"/>
    </row>
    <row r="57" spans="2:10" ht="15.6">
      <c r="B57" s="34"/>
      <c r="C57" s="138"/>
      <c r="D57" s="29"/>
      <c r="E57" s="20"/>
      <c r="F57" s="29"/>
    </row>
    <row r="58" spans="2:10" ht="15.6">
      <c r="B58" s="23" t="s">
        <v>70</v>
      </c>
      <c r="C58" s="138"/>
      <c r="D58" s="29"/>
      <c r="E58" s="20"/>
      <c r="F58" s="29"/>
      <c r="G58" s="12"/>
    </row>
    <row r="59" spans="2:10" ht="15.6">
      <c r="B59" s="37" t="s">
        <v>45</v>
      </c>
      <c r="C59" s="138">
        <v>9</v>
      </c>
      <c r="D59" s="29">
        <v>653317</v>
      </c>
      <c r="E59" s="20"/>
      <c r="F59" s="29">
        <v>785682</v>
      </c>
      <c r="G59" s="16"/>
    </row>
    <row r="60" spans="2:10" ht="15.6">
      <c r="B60" s="37" t="s">
        <v>71</v>
      </c>
      <c r="C60" s="138">
        <v>10</v>
      </c>
      <c r="D60" s="29">
        <v>67200285</v>
      </c>
      <c r="E60" s="20"/>
      <c r="F60" s="29">
        <v>67698129</v>
      </c>
      <c r="G60" s="16"/>
      <c r="H60" s="12"/>
      <c r="I60" s="12"/>
      <c r="J60" s="12"/>
    </row>
    <row r="61" spans="2:10" ht="15.6">
      <c r="B61" s="28" t="s">
        <v>12</v>
      </c>
      <c r="C61" s="138"/>
      <c r="D61" s="29">
        <v>4770</v>
      </c>
      <c r="E61" s="20"/>
      <c r="F61" s="29">
        <v>6360</v>
      </c>
      <c r="G61" s="16"/>
    </row>
    <row r="62" spans="2:10" ht="15.6">
      <c r="B62" s="34" t="s">
        <v>65</v>
      </c>
      <c r="C62" s="138"/>
      <c r="D62" s="29">
        <v>2185990</v>
      </c>
      <c r="E62" s="20"/>
      <c r="F62" s="29">
        <v>2236162</v>
      </c>
      <c r="G62" s="16"/>
    </row>
    <row r="63" spans="2:10" ht="15.6">
      <c r="B63" s="37" t="s">
        <v>9</v>
      </c>
      <c r="C63" s="138">
        <v>11</v>
      </c>
      <c r="D63" s="29">
        <v>39020473</v>
      </c>
      <c r="E63" s="20"/>
      <c r="F63" s="29">
        <v>42102235</v>
      </c>
      <c r="G63" s="16"/>
    </row>
    <row r="64" spans="2:10" ht="15.6">
      <c r="B64" s="37" t="s">
        <v>7</v>
      </c>
      <c r="C64" s="138"/>
      <c r="D64" s="29">
        <v>5697771</v>
      </c>
      <c r="E64" s="20"/>
      <c r="F64" s="29">
        <v>4304281</v>
      </c>
      <c r="G64" s="16"/>
    </row>
    <row r="65" spans="2:7" ht="15.6">
      <c r="B65" s="34" t="s">
        <v>127</v>
      </c>
      <c r="C65" s="138"/>
      <c r="D65" s="29">
        <v>684099</v>
      </c>
      <c r="E65" s="20"/>
      <c r="F65" s="29">
        <v>684099</v>
      </c>
      <c r="G65" s="16"/>
    </row>
    <row r="66" spans="2:7" ht="15.6">
      <c r="B66" s="30" t="s">
        <v>44</v>
      </c>
      <c r="C66" s="138"/>
      <c r="D66" s="29">
        <v>46303</v>
      </c>
      <c r="E66" s="20"/>
      <c r="F66" s="29">
        <v>46303</v>
      </c>
      <c r="G66" s="16"/>
    </row>
    <row r="67" spans="2:7" ht="15.6">
      <c r="B67" s="30" t="s">
        <v>128</v>
      </c>
      <c r="C67" s="138"/>
      <c r="D67" s="29">
        <v>810551</v>
      </c>
      <c r="E67" s="20"/>
      <c r="F67" s="29">
        <v>4227586</v>
      </c>
      <c r="G67" s="16"/>
    </row>
    <row r="68" spans="2:7" ht="15.6">
      <c r="B68" s="30" t="s">
        <v>58</v>
      </c>
      <c r="C68" s="138">
        <v>12</v>
      </c>
      <c r="D68" s="29">
        <v>1861</v>
      </c>
      <c r="E68" s="20"/>
      <c r="F68" s="29">
        <v>1861</v>
      </c>
      <c r="G68" s="16"/>
    </row>
    <row r="69" spans="2:7" ht="15.6">
      <c r="B69" s="30" t="s">
        <v>59</v>
      </c>
      <c r="C69" s="138"/>
      <c r="D69" s="29">
        <v>10882441</v>
      </c>
      <c r="E69" s="20"/>
      <c r="F69" s="29">
        <v>8850010</v>
      </c>
      <c r="G69" s="16"/>
    </row>
    <row r="70" spans="2:7" ht="15.6">
      <c r="B70" s="26" t="s">
        <v>41</v>
      </c>
      <c r="C70" s="138"/>
      <c r="D70" s="32">
        <f>SUM(D59:D69)</f>
        <v>127187861</v>
      </c>
      <c r="E70" s="33"/>
      <c r="F70" s="32">
        <f>SUM(F59:F69)</f>
        <v>130942708</v>
      </c>
    </row>
    <row r="71" spans="2:7" ht="15.6">
      <c r="B71" s="34"/>
      <c r="C71" s="138"/>
      <c r="D71" s="29"/>
      <c r="E71" s="20"/>
      <c r="F71" s="29"/>
    </row>
    <row r="72" spans="2:7" ht="16.5" customHeight="1">
      <c r="B72" s="31" t="s">
        <v>42</v>
      </c>
      <c r="C72" s="138"/>
      <c r="D72" s="35">
        <f>D44+D56+D70</f>
        <v>481417710</v>
      </c>
      <c r="E72" s="33"/>
      <c r="F72" s="35">
        <f>F44+F56+F70</f>
        <v>466498490</v>
      </c>
    </row>
    <row r="73" spans="2:7" ht="16.5" customHeight="1">
      <c r="B73" s="23"/>
      <c r="C73" s="138"/>
      <c r="D73" s="38"/>
      <c r="E73" s="20"/>
      <c r="F73" s="20"/>
    </row>
    <row r="74" spans="2:7" ht="16.5" customHeight="1">
      <c r="B74" s="39" t="s">
        <v>121</v>
      </c>
      <c r="C74" s="138"/>
      <c r="D74" s="40"/>
      <c r="E74" s="20"/>
      <c r="F74" s="41"/>
    </row>
    <row r="75" spans="2:7" ht="16.5" customHeight="1">
      <c r="B75" s="39" t="s">
        <v>120</v>
      </c>
      <c r="C75" s="140" t="s">
        <v>55</v>
      </c>
      <c r="D75" s="42"/>
      <c r="E75" s="20"/>
      <c r="F75" s="39" t="s">
        <v>85</v>
      </c>
    </row>
    <row r="76" spans="2:7" ht="16.5" customHeight="1">
      <c r="B76" s="39"/>
      <c r="C76" s="140"/>
      <c r="D76" s="42"/>
      <c r="E76" s="20"/>
      <c r="F76" s="39"/>
    </row>
    <row r="77" spans="2:7" ht="16.5" customHeight="1">
      <c r="B77" s="39" t="s">
        <v>117</v>
      </c>
      <c r="C77" s="140" t="s">
        <v>55</v>
      </c>
      <c r="D77" s="43"/>
      <c r="E77" s="43"/>
      <c r="F77" s="44" t="s">
        <v>118</v>
      </c>
    </row>
    <row r="78" spans="2:7" ht="16.5" customHeight="1">
      <c r="B78" s="34"/>
      <c r="C78" s="138"/>
      <c r="D78" s="20"/>
      <c r="E78" s="20"/>
      <c r="F78" s="20"/>
    </row>
    <row r="79" spans="2:7" ht="16.5" customHeight="1">
      <c r="B79" s="34"/>
      <c r="C79" s="138"/>
      <c r="D79" s="20"/>
      <c r="E79" s="20"/>
      <c r="F79" s="20"/>
    </row>
    <row r="80" spans="2:7" ht="16.5" customHeight="1">
      <c r="B80" s="34"/>
      <c r="C80" s="138"/>
      <c r="D80" s="20"/>
      <c r="E80" s="20"/>
      <c r="F80" s="20"/>
    </row>
    <row r="81" spans="2:6" ht="16.5" customHeight="1">
      <c r="B81" s="34"/>
      <c r="C81" s="138"/>
      <c r="D81" s="20"/>
      <c r="E81" s="20"/>
      <c r="F81" s="20"/>
    </row>
    <row r="82" spans="2:6" ht="16.5" customHeight="1">
      <c r="B82" s="23"/>
      <c r="C82" s="138"/>
      <c r="D82" s="20"/>
      <c r="E82" s="20"/>
      <c r="F82" s="20"/>
    </row>
    <row r="83" spans="2:6" ht="16.5" customHeight="1">
      <c r="B83" s="34"/>
      <c r="C83" s="138"/>
      <c r="D83" s="20"/>
      <c r="E83" s="20"/>
      <c r="F83" s="20"/>
    </row>
    <row r="84" spans="2:6" ht="16.5" customHeight="1">
      <c r="B84" s="34"/>
      <c r="C84" s="138"/>
      <c r="D84" s="20"/>
      <c r="E84" s="20"/>
      <c r="F84" s="20"/>
    </row>
    <row r="85" spans="2:6" ht="16.5" customHeight="1">
      <c r="B85" s="23"/>
      <c r="C85" s="138"/>
      <c r="D85" s="20"/>
      <c r="E85" s="20"/>
      <c r="F85" s="20"/>
    </row>
    <row r="86" spans="2:6" ht="16.5" customHeight="1">
      <c r="B86" s="45"/>
      <c r="C86" s="141"/>
      <c r="D86" s="46"/>
      <c r="E86" s="46"/>
      <c r="F86" s="46"/>
    </row>
    <row r="87" spans="2:6" ht="16.5" customHeight="1">
      <c r="B87" s="45"/>
      <c r="C87" s="141"/>
      <c r="D87" s="46"/>
      <c r="E87" s="46"/>
      <c r="F87" s="46"/>
    </row>
    <row r="88" spans="2:6" ht="16.5" customHeight="1">
      <c r="B88" s="47"/>
      <c r="C88" s="141"/>
      <c r="D88" s="46"/>
      <c r="E88" s="46"/>
      <c r="F88" s="46"/>
    </row>
    <row r="89" spans="2:6" ht="16.5" customHeight="1">
      <c r="B89" s="48"/>
      <c r="C89" s="141"/>
      <c r="D89" s="46"/>
      <c r="E89" s="46"/>
      <c r="F89" s="46"/>
    </row>
    <row r="90" spans="2:6" ht="16.5" customHeight="1">
      <c r="B90" s="48"/>
      <c r="C90" s="141"/>
      <c r="D90" s="46"/>
      <c r="E90" s="46"/>
      <c r="F90" s="46"/>
    </row>
    <row r="91" spans="2:6" ht="16.5" customHeight="1">
      <c r="B91" s="49"/>
      <c r="C91" s="141"/>
      <c r="D91" s="46"/>
      <c r="E91" s="46"/>
      <c r="F91" s="46"/>
    </row>
    <row r="92" spans="2:6" ht="16.5" customHeight="1">
      <c r="B92" s="48"/>
      <c r="C92" s="141"/>
      <c r="D92" s="46"/>
      <c r="E92" s="46"/>
      <c r="F92" s="46"/>
    </row>
    <row r="93" spans="2:6" ht="16.5" customHeight="1">
      <c r="B93" s="48"/>
      <c r="C93" s="141"/>
      <c r="D93" s="46"/>
      <c r="E93" s="46"/>
      <c r="F93" s="46"/>
    </row>
    <row r="94" spans="2:6" ht="16.5" customHeight="1">
      <c r="B94" s="48"/>
      <c r="C94" s="141"/>
      <c r="D94" s="46"/>
      <c r="E94" s="46"/>
      <c r="F94" s="46"/>
    </row>
    <row r="95" spans="2:6" ht="16.5" customHeight="1">
      <c r="B95" s="50"/>
      <c r="C95" s="141"/>
      <c r="D95" s="46"/>
      <c r="E95" s="46"/>
      <c r="F95" s="46"/>
    </row>
    <row r="96" spans="2:6" ht="16.5" customHeight="1">
      <c r="B96" s="45"/>
      <c r="C96" s="141"/>
      <c r="D96" s="46"/>
      <c r="E96" s="46"/>
      <c r="F96" s="46"/>
    </row>
    <row r="97" spans="2:6" ht="16.5" customHeight="1">
      <c r="B97" s="45"/>
      <c r="C97" s="141"/>
      <c r="D97" s="46"/>
      <c r="E97" s="46"/>
      <c r="F97" s="46"/>
    </row>
    <row r="98" spans="2:6" ht="16.5" customHeight="1">
      <c r="B98" s="50"/>
      <c r="C98" s="141"/>
      <c r="D98" s="46"/>
      <c r="E98" s="46"/>
      <c r="F98" s="46"/>
    </row>
    <row r="99" spans="2:6" ht="16.5" customHeight="1">
      <c r="B99" s="48"/>
      <c r="C99" s="141"/>
      <c r="D99" s="46"/>
      <c r="E99" s="46"/>
      <c r="F99" s="46"/>
    </row>
    <row r="100" spans="2:6" ht="16.5" customHeight="1">
      <c r="B100" s="50"/>
      <c r="C100" s="141"/>
      <c r="D100" s="46"/>
      <c r="E100" s="46"/>
      <c r="F100" s="46"/>
    </row>
    <row r="101" spans="2:6" ht="16.5" customHeight="1">
      <c r="B101" s="48"/>
      <c r="C101" s="141"/>
      <c r="D101" s="46"/>
      <c r="E101" s="46"/>
      <c r="F101" s="46"/>
    </row>
    <row r="102" spans="2:6" ht="16.5" customHeight="1">
      <c r="B102" s="47"/>
      <c r="C102" s="141"/>
      <c r="D102" s="46"/>
      <c r="E102" s="46"/>
      <c r="F102" s="46"/>
    </row>
    <row r="103" spans="2:6" ht="16.5" customHeight="1">
      <c r="B103" s="47"/>
      <c r="C103" s="141"/>
      <c r="D103" s="46"/>
      <c r="E103" s="46"/>
      <c r="F103" s="46"/>
    </row>
    <row r="104" spans="2:6" ht="16.5" customHeight="1">
      <c r="B104" s="51"/>
      <c r="C104" s="141"/>
      <c r="D104" s="46"/>
      <c r="E104" s="46"/>
      <c r="F104" s="46"/>
    </row>
    <row r="105" spans="2:6" ht="16.5" customHeight="1">
      <c r="B105" s="48"/>
      <c r="C105" s="141"/>
      <c r="D105" s="46"/>
      <c r="E105" s="46"/>
      <c r="F105" s="46"/>
    </row>
    <row r="106" spans="2:6" ht="16.5" customHeight="1">
      <c r="B106" s="47"/>
      <c r="C106" s="141"/>
      <c r="D106" s="46"/>
      <c r="E106" s="46"/>
      <c r="F106" s="46"/>
    </row>
    <row r="107" spans="2:6" ht="16.5" customHeight="1">
      <c r="B107" s="45"/>
      <c r="C107" s="141"/>
      <c r="D107" s="46"/>
      <c r="E107" s="46"/>
      <c r="F107" s="46"/>
    </row>
    <row r="108" spans="2:6" ht="16.5" customHeight="1">
      <c r="B108" s="47"/>
      <c r="C108" s="141"/>
      <c r="D108" s="46"/>
      <c r="E108" s="46"/>
      <c r="F108" s="46"/>
    </row>
    <row r="109" spans="2:6" ht="16.5" customHeight="1">
      <c r="B109" s="51"/>
      <c r="C109" s="141"/>
      <c r="D109" s="46"/>
      <c r="E109" s="46"/>
      <c r="F109" s="46"/>
    </row>
    <row r="110" spans="2:6" ht="16.5" customHeight="1">
      <c r="B110" s="51"/>
      <c r="C110" s="141"/>
      <c r="D110" s="46"/>
      <c r="E110" s="46"/>
      <c r="F110" s="46"/>
    </row>
    <row r="111" spans="2:6" ht="16.5" customHeight="1">
      <c r="B111" s="3"/>
    </row>
    <row r="112" spans="2:6" ht="16.5" customHeight="1">
      <c r="B112" s="6"/>
    </row>
    <row r="113" spans="2:2" ht="16.5" customHeight="1"/>
    <row r="114" spans="2:2" ht="16.5" customHeight="1">
      <c r="B114" s="5"/>
    </row>
    <row r="115" spans="2:2" ht="16.5" customHeight="1">
      <c r="B115" s="7"/>
    </row>
    <row r="116" spans="2:2" ht="16.5" customHeight="1">
      <c r="B116" s="3"/>
    </row>
    <row r="117" spans="2:2" ht="16.5" customHeight="1">
      <c r="B117" s="3"/>
    </row>
    <row r="118" spans="2:2" ht="16.5" customHeight="1">
      <c r="B118" s="3"/>
    </row>
    <row r="119" spans="2:2" ht="16.5" customHeight="1">
      <c r="B119" s="3"/>
    </row>
    <row r="120" spans="2:2" ht="16.5" customHeight="1">
      <c r="B120" s="3"/>
    </row>
    <row r="121" spans="2:2" ht="16.5" customHeight="1"/>
    <row r="122" spans="2:2" ht="16.5" customHeight="1"/>
    <row r="123" spans="2:2" ht="16.5" customHeight="1"/>
    <row r="124" spans="2:2" ht="16.5" customHeight="1"/>
    <row r="125" spans="2:2" ht="16.5" customHeight="1"/>
    <row r="126" spans="2:2" ht="16.5" customHeight="1"/>
  </sheetData>
  <mergeCells count="1">
    <mergeCell ref="B8:F8"/>
  </mergeCells>
  <phoneticPr fontId="138" type="noConversion"/>
  <pageMargins left="0.7" right="0.7" top="0.75" bottom="0.75" header="0.3" footer="0.3"/>
  <pageSetup paperSize="9" scale="5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47"/>
  <sheetViews>
    <sheetView topLeftCell="A16" zoomScaleNormal="100" workbookViewId="0">
      <selection activeCell="B22" sqref="B22"/>
    </sheetView>
  </sheetViews>
  <sheetFormatPr defaultColWidth="8.77734375" defaultRowHeight="13.8"/>
  <cols>
    <col min="1" max="1" width="55.88671875" style="46" customWidth="1"/>
    <col min="2" max="2" width="14.21875" style="46" customWidth="1"/>
    <col min="3" max="3" width="25.21875" style="46" customWidth="1"/>
    <col min="4" max="4" width="2.33203125" style="46" customWidth="1"/>
    <col min="5" max="5" width="24.44140625" style="46" customWidth="1"/>
    <col min="6" max="6" width="7.44140625" style="46" customWidth="1"/>
    <col min="7" max="7" width="28.33203125" style="46" customWidth="1"/>
    <col min="8" max="16384" width="8.77734375" style="46"/>
  </cols>
  <sheetData>
    <row r="2" spans="1:7" ht="14.55" customHeight="1">
      <c r="A2" s="52"/>
      <c r="B2" s="52"/>
      <c r="C2" s="52"/>
      <c r="D2" s="52"/>
      <c r="E2" s="52"/>
      <c r="F2" s="53"/>
    </row>
    <row r="3" spans="1:7" ht="63" customHeight="1">
      <c r="A3" s="146" t="s">
        <v>131</v>
      </c>
      <c r="B3" s="146"/>
      <c r="C3" s="146"/>
      <c r="D3" s="146"/>
      <c r="E3" s="146"/>
      <c r="F3" s="54"/>
    </row>
    <row r="4" spans="1:7">
      <c r="A4" s="55"/>
      <c r="B4" s="55"/>
      <c r="C4" s="55"/>
      <c r="D4" s="55"/>
      <c r="E4" s="55"/>
      <c r="F4" s="54"/>
    </row>
    <row r="5" spans="1:7">
      <c r="A5" s="56" t="s">
        <v>82</v>
      </c>
      <c r="B5" s="57" t="s">
        <v>114</v>
      </c>
      <c r="C5" s="58">
        <v>45382</v>
      </c>
      <c r="D5" s="59"/>
      <c r="E5" s="58">
        <v>45016</v>
      </c>
      <c r="F5" s="54"/>
    </row>
    <row r="6" spans="1:7">
      <c r="A6" s="60"/>
      <c r="B6" s="59"/>
      <c r="C6" s="61" t="s">
        <v>103</v>
      </c>
      <c r="D6" s="61"/>
      <c r="E6" s="61" t="s">
        <v>103</v>
      </c>
      <c r="F6" s="62"/>
    </row>
    <row r="7" spans="1:7">
      <c r="A7" s="63" t="s">
        <v>15</v>
      </c>
      <c r="B7" s="59">
        <v>13</v>
      </c>
      <c r="C7" s="64">
        <v>84555073</v>
      </c>
      <c r="D7" s="64"/>
      <c r="E7" s="64">
        <v>49726477</v>
      </c>
      <c r="F7" s="65"/>
    </row>
    <row r="8" spans="1:7">
      <c r="A8" s="45"/>
      <c r="B8" s="59"/>
      <c r="C8" s="66"/>
      <c r="D8" s="59"/>
      <c r="E8" s="66"/>
      <c r="F8" s="66"/>
      <c r="G8" s="67"/>
    </row>
    <row r="9" spans="1:7">
      <c r="A9" s="63" t="s">
        <v>16</v>
      </c>
      <c r="B9" s="59">
        <v>14</v>
      </c>
      <c r="C9" s="64">
        <v>-51774277</v>
      </c>
      <c r="D9" s="68"/>
      <c r="E9" s="64">
        <v>-34835049</v>
      </c>
      <c r="F9" s="65"/>
    </row>
    <row r="10" spans="1:7">
      <c r="A10" s="45"/>
      <c r="B10" s="59"/>
      <c r="C10" s="66"/>
      <c r="D10" s="59"/>
      <c r="E10" s="66"/>
      <c r="F10" s="66"/>
    </row>
    <row r="11" spans="1:7" ht="14.4" thickBot="1">
      <c r="A11" s="69" t="s">
        <v>53</v>
      </c>
      <c r="B11" s="59"/>
      <c r="C11" s="70">
        <f>SUM(C7:C9)</f>
        <v>32780796</v>
      </c>
      <c r="D11" s="59"/>
      <c r="E11" s="70">
        <f>SUM(E7:E9)</f>
        <v>14891428</v>
      </c>
      <c r="F11" s="65"/>
    </row>
    <row r="12" spans="1:7">
      <c r="A12" s="71"/>
      <c r="B12" s="59"/>
      <c r="C12" s="66"/>
      <c r="D12" s="59"/>
      <c r="E12" s="66"/>
      <c r="F12" s="66"/>
    </row>
    <row r="13" spans="1:7">
      <c r="A13" s="71" t="s">
        <v>13</v>
      </c>
      <c r="B13" s="59">
        <v>15</v>
      </c>
      <c r="C13" s="72">
        <v>-3334128</v>
      </c>
      <c r="D13" s="68"/>
      <c r="E13" s="72">
        <v>-2844488</v>
      </c>
      <c r="F13" s="72"/>
    </row>
    <row r="14" spans="1:7">
      <c r="A14" s="71" t="s">
        <v>14</v>
      </c>
      <c r="B14" s="59"/>
      <c r="C14" s="72">
        <v>-754195</v>
      </c>
      <c r="D14" s="68"/>
      <c r="E14" s="72">
        <v>-524586</v>
      </c>
      <c r="F14" s="66"/>
    </row>
    <row r="15" spans="1:7">
      <c r="A15" s="71" t="s">
        <v>46</v>
      </c>
      <c r="B15" s="59">
        <v>16</v>
      </c>
      <c r="C15" s="72">
        <v>-9257688</v>
      </c>
      <c r="D15" s="68"/>
      <c r="E15" s="72">
        <v>-7867988</v>
      </c>
      <c r="F15" s="73"/>
    </row>
    <row r="16" spans="1:7">
      <c r="A16" s="73" t="s">
        <v>47</v>
      </c>
      <c r="B16" s="59">
        <v>17</v>
      </c>
      <c r="C16" s="72">
        <v>368488</v>
      </c>
      <c r="D16" s="68"/>
      <c r="E16" s="72">
        <v>506460</v>
      </c>
      <c r="F16" s="72"/>
    </row>
    <row r="17" spans="1:6">
      <c r="A17" s="71" t="s">
        <v>48</v>
      </c>
      <c r="B17" s="59"/>
      <c r="C17" s="72">
        <v>3651373</v>
      </c>
      <c r="D17" s="68"/>
      <c r="E17" s="72">
        <v>10637156</v>
      </c>
      <c r="F17" s="72"/>
    </row>
    <row r="18" spans="1:6">
      <c r="A18" s="71" t="s">
        <v>129</v>
      </c>
      <c r="B18" s="59"/>
      <c r="C18" s="72">
        <v>0</v>
      </c>
      <c r="D18" s="68"/>
      <c r="E18" s="72">
        <v>0</v>
      </c>
      <c r="F18" s="72"/>
    </row>
    <row r="19" spans="1:6">
      <c r="A19" s="71" t="s">
        <v>115</v>
      </c>
      <c r="B19" s="59"/>
      <c r="C19" s="72">
        <v>866020</v>
      </c>
      <c r="D19" s="68"/>
      <c r="E19" s="72">
        <v>669530</v>
      </c>
      <c r="F19" s="72"/>
    </row>
    <row r="20" spans="1:6">
      <c r="A20" s="71" t="s">
        <v>116</v>
      </c>
      <c r="B20" s="59"/>
      <c r="C20" s="72">
        <v>-1080267</v>
      </c>
      <c r="D20" s="68"/>
      <c r="E20" s="72">
        <v>-2578527</v>
      </c>
      <c r="F20" s="72"/>
    </row>
    <row r="21" spans="1:6">
      <c r="A21" s="71" t="s">
        <v>75</v>
      </c>
      <c r="B21" s="59">
        <v>18</v>
      </c>
      <c r="C21" s="72">
        <v>-470725</v>
      </c>
      <c r="D21" s="68"/>
      <c r="E21" s="72">
        <v>-12931</v>
      </c>
      <c r="F21" s="66"/>
    </row>
    <row r="22" spans="1:6">
      <c r="A22" s="71" t="s">
        <v>113</v>
      </c>
      <c r="B22" s="59"/>
      <c r="C22" s="72">
        <v>0</v>
      </c>
      <c r="D22" s="68"/>
      <c r="E22" s="72">
        <v>-2352</v>
      </c>
      <c r="F22" s="66"/>
    </row>
    <row r="23" spans="1:6">
      <c r="A23" s="63" t="s">
        <v>86</v>
      </c>
      <c r="B23" s="68"/>
      <c r="C23" s="74">
        <f>SUM(C13:C22)</f>
        <v>-10011122</v>
      </c>
      <c r="D23" s="74"/>
      <c r="E23" s="74">
        <f>SUM(E13:E22)</f>
        <v>-2017726</v>
      </c>
      <c r="F23" s="65"/>
    </row>
    <row r="24" spans="1:6">
      <c r="A24" s="45"/>
      <c r="B24" s="59"/>
      <c r="C24" s="66"/>
      <c r="D24" s="59"/>
      <c r="E24" s="66"/>
      <c r="F24" s="66"/>
    </row>
    <row r="25" spans="1:6" ht="14.4" thickBot="1">
      <c r="A25" s="69" t="s">
        <v>87</v>
      </c>
      <c r="B25" s="57"/>
      <c r="C25" s="70">
        <f>C11+C23</f>
        <v>22769674</v>
      </c>
      <c r="D25" s="57"/>
      <c r="E25" s="70">
        <f>E11+E23</f>
        <v>12873702</v>
      </c>
      <c r="F25" s="65"/>
    </row>
    <row r="26" spans="1:6">
      <c r="A26" s="55"/>
      <c r="B26" s="59"/>
      <c r="C26" s="66"/>
      <c r="D26" s="59"/>
      <c r="E26" s="66"/>
      <c r="F26" s="66"/>
    </row>
    <row r="27" spans="1:6">
      <c r="A27" s="45" t="s">
        <v>88</v>
      </c>
      <c r="B27" s="68"/>
      <c r="C27" s="72">
        <v>-1544206</v>
      </c>
      <c r="D27" s="68"/>
      <c r="E27" s="72">
        <v>-79174</v>
      </c>
      <c r="F27" s="72"/>
    </row>
    <row r="28" spans="1:6">
      <c r="A28" s="45"/>
      <c r="B28" s="45"/>
      <c r="C28" s="45"/>
      <c r="D28" s="45"/>
      <c r="E28" s="45"/>
      <c r="F28" s="45"/>
    </row>
    <row r="29" spans="1:6" ht="14.4" thickBot="1">
      <c r="A29" s="69" t="s">
        <v>76</v>
      </c>
      <c r="B29" s="59"/>
      <c r="C29" s="70">
        <f>C25+C27</f>
        <v>21225468</v>
      </c>
      <c r="D29" s="59"/>
      <c r="E29" s="70">
        <f>E25+E27</f>
        <v>12794528</v>
      </c>
      <c r="F29" s="65"/>
    </row>
    <row r="30" spans="1:6">
      <c r="A30" s="45"/>
      <c r="B30" s="59"/>
      <c r="C30" s="66"/>
      <c r="D30" s="59"/>
      <c r="E30" s="66"/>
      <c r="F30" s="66"/>
    </row>
    <row r="32" spans="1:6">
      <c r="A32" s="45" t="s">
        <v>111</v>
      </c>
      <c r="B32" s="68"/>
      <c r="C32" s="72">
        <v>21237060</v>
      </c>
      <c r="D32" s="68"/>
      <c r="E32" s="72">
        <v>12797444</v>
      </c>
      <c r="F32" s="72"/>
    </row>
    <row r="33" spans="1:6">
      <c r="A33" s="45" t="s">
        <v>110</v>
      </c>
      <c r="B33" s="59"/>
      <c r="C33" s="72">
        <v>-11592</v>
      </c>
      <c r="D33" s="59"/>
      <c r="E33" s="72">
        <v>-2916</v>
      </c>
      <c r="F33" s="66"/>
    </row>
    <row r="34" spans="1:6">
      <c r="A34" s="45"/>
      <c r="B34" s="59"/>
      <c r="C34" s="66"/>
      <c r="D34" s="59"/>
      <c r="E34" s="66"/>
      <c r="F34" s="66"/>
    </row>
    <row r="35" spans="1:6" ht="15.6">
      <c r="A35" s="39" t="s">
        <v>121</v>
      </c>
      <c r="B35" s="59"/>
      <c r="C35" s="66"/>
      <c r="D35" s="59"/>
      <c r="E35" s="66"/>
      <c r="F35" s="66"/>
    </row>
    <row r="36" spans="1:6" ht="15.6">
      <c r="A36" s="39" t="s">
        <v>120</v>
      </c>
      <c r="B36" s="75"/>
      <c r="C36" s="76" t="s">
        <v>89</v>
      </c>
      <c r="E36" s="77" t="s">
        <v>85</v>
      </c>
      <c r="F36" s="59"/>
    </row>
    <row r="37" spans="1:6">
      <c r="A37" s="76"/>
      <c r="B37" s="75"/>
      <c r="C37" s="76"/>
      <c r="E37" s="78"/>
      <c r="F37" s="59"/>
    </row>
    <row r="38" spans="1:6" s="129" customFormat="1">
      <c r="A38" s="129" t="s">
        <v>117</v>
      </c>
      <c r="C38" s="76" t="s">
        <v>89</v>
      </c>
      <c r="E38" s="129" t="s">
        <v>118</v>
      </c>
    </row>
    <row r="46" spans="1:6">
      <c r="C46" s="67"/>
      <c r="D46" s="67"/>
      <c r="E46" s="67"/>
    </row>
    <row r="47" spans="1:6">
      <c r="C47" s="67"/>
      <c r="D47" s="67"/>
      <c r="E47" s="67"/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73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85FF0-0B6C-4DA4-BD36-FED199540B38}">
  <sheetPr>
    <pageSetUpPr fitToPage="1"/>
  </sheetPr>
  <dimension ref="A4:I82"/>
  <sheetViews>
    <sheetView topLeftCell="A37" zoomScaleNormal="100" workbookViewId="0">
      <selection activeCell="C37" sqref="C37"/>
    </sheetView>
  </sheetViews>
  <sheetFormatPr defaultColWidth="8.77734375" defaultRowHeight="13.8"/>
  <cols>
    <col min="1" max="1" width="3.21875" style="46" customWidth="1"/>
    <col min="2" max="2" width="2" style="46" customWidth="1"/>
    <col min="3" max="3" width="79.33203125" style="101" customWidth="1"/>
    <col min="4" max="4" width="27" style="46" customWidth="1"/>
    <col min="5" max="5" width="1.44140625" style="46" customWidth="1"/>
    <col min="6" max="6" width="24.88671875" style="46" customWidth="1"/>
    <col min="7" max="7" width="2.21875" style="46" customWidth="1"/>
    <col min="8" max="8" width="8.77734375" style="46"/>
    <col min="9" max="9" width="14.21875" style="46" bestFit="1" customWidth="1"/>
    <col min="10" max="16384" width="8.77734375" style="46"/>
  </cols>
  <sheetData>
    <row r="4" spans="1:9">
      <c r="A4" s="11"/>
      <c r="B4" s="11"/>
      <c r="C4" s="15"/>
      <c r="D4" s="79"/>
      <c r="E4" s="79"/>
      <c r="F4" s="79"/>
      <c r="G4" s="79"/>
      <c r="I4" s="80"/>
    </row>
    <row r="5" spans="1:9">
      <c r="A5" s="11"/>
      <c r="B5" s="11"/>
      <c r="C5" s="147" t="s">
        <v>98</v>
      </c>
      <c r="D5" s="147"/>
      <c r="E5" s="147"/>
      <c r="F5" s="147"/>
      <c r="G5" s="81"/>
      <c r="I5" s="80"/>
    </row>
    <row r="6" spans="1:9" ht="20.55" customHeight="1">
      <c r="A6" s="11"/>
      <c r="B6" s="11"/>
      <c r="C6" s="148" t="s">
        <v>132</v>
      </c>
      <c r="D6" s="148"/>
      <c r="E6" s="148"/>
      <c r="F6" s="148"/>
      <c r="G6" s="81"/>
      <c r="I6" s="80"/>
    </row>
    <row r="7" spans="1:9">
      <c r="A7" s="11"/>
      <c r="B7" s="11"/>
      <c r="C7" s="15"/>
      <c r="D7" s="79"/>
      <c r="E7" s="79"/>
      <c r="F7" s="79"/>
      <c r="G7" s="79"/>
      <c r="I7" s="80"/>
    </row>
    <row r="8" spans="1:9">
      <c r="A8" s="11"/>
      <c r="B8" s="11"/>
      <c r="C8" s="82" t="s">
        <v>83</v>
      </c>
      <c r="D8" s="83" t="s">
        <v>102</v>
      </c>
      <c r="E8" s="84"/>
      <c r="F8" s="83" t="s">
        <v>102</v>
      </c>
      <c r="G8" s="83"/>
      <c r="I8" s="85"/>
    </row>
    <row r="9" spans="1:9" ht="35.549999999999997" customHeight="1">
      <c r="A9" s="10" t="s">
        <v>17</v>
      </c>
      <c r="B9" s="10"/>
      <c r="C9" s="86"/>
      <c r="D9" s="87" t="s">
        <v>133</v>
      </c>
      <c r="E9" s="87"/>
      <c r="F9" s="87" t="s">
        <v>134</v>
      </c>
      <c r="G9" s="87"/>
      <c r="I9" s="88"/>
    </row>
    <row r="10" spans="1:9">
      <c r="A10" s="10" t="s">
        <v>90</v>
      </c>
      <c r="B10" s="10"/>
      <c r="C10" s="15"/>
      <c r="D10" s="89">
        <f>[53]ОПиУ!C24</f>
        <v>22769674</v>
      </c>
      <c r="E10" s="79"/>
      <c r="F10" s="89">
        <f>[53]ОПиУ!E24</f>
        <v>12873702</v>
      </c>
      <c r="G10" s="89"/>
      <c r="I10" s="90"/>
    </row>
    <row r="11" spans="1:9">
      <c r="A11" s="9"/>
      <c r="B11" s="9"/>
      <c r="C11" s="15"/>
      <c r="D11" s="9"/>
      <c r="E11" s="9"/>
      <c r="F11" s="9"/>
      <c r="G11" s="9"/>
      <c r="I11" s="89"/>
    </row>
    <row r="12" spans="1:9">
      <c r="A12" s="9"/>
      <c r="B12" s="9"/>
      <c r="C12" s="14" t="s">
        <v>18</v>
      </c>
      <c r="D12" s="91">
        <f>SUM(D13:D21)</f>
        <v>13660194</v>
      </c>
      <c r="E12" s="91">
        <f>SUM(E13:E21)</f>
        <v>0</v>
      </c>
      <c r="F12" s="91">
        <f>SUM(F13:F21)</f>
        <v>6238044</v>
      </c>
      <c r="G12" s="91"/>
      <c r="I12" s="89"/>
    </row>
    <row r="13" spans="1:9">
      <c r="A13" s="9"/>
      <c r="B13" s="9"/>
      <c r="C13" s="100" t="s">
        <v>144</v>
      </c>
      <c r="D13" s="93">
        <v>7882703</v>
      </c>
      <c r="E13" s="93"/>
      <c r="F13" s="93">
        <v>7615372</v>
      </c>
      <c r="G13" s="91"/>
      <c r="I13" s="89"/>
    </row>
    <row r="14" spans="1:9">
      <c r="A14" s="9"/>
      <c r="B14" s="9"/>
      <c r="C14" s="100" t="s">
        <v>145</v>
      </c>
      <c r="D14" s="93">
        <v>9257688</v>
      </c>
      <c r="E14" s="93"/>
      <c r="F14" s="93">
        <v>7867988</v>
      </c>
      <c r="G14" s="91"/>
      <c r="I14" s="89"/>
    </row>
    <row r="15" spans="1:9">
      <c r="A15" s="9"/>
      <c r="B15" s="9"/>
      <c r="C15" s="100" t="s">
        <v>146</v>
      </c>
      <c r="D15" s="93">
        <v>-368488</v>
      </c>
      <c r="E15" s="93"/>
      <c r="F15" s="93">
        <v>-506460</v>
      </c>
      <c r="G15" s="91"/>
      <c r="I15" s="89"/>
    </row>
    <row r="16" spans="1:9">
      <c r="A16" s="9"/>
      <c r="B16" s="9"/>
      <c r="C16" s="100" t="s">
        <v>147</v>
      </c>
      <c r="D16" s="93">
        <v>470725</v>
      </c>
      <c r="E16" s="93"/>
      <c r="F16" s="93">
        <v>12931</v>
      </c>
      <c r="G16" s="91"/>
      <c r="I16" s="89"/>
    </row>
    <row r="17" spans="1:9">
      <c r="A17" s="9"/>
      <c r="B17" s="9"/>
      <c r="C17" s="100" t="s">
        <v>148</v>
      </c>
      <c r="D17" s="93">
        <v>79048</v>
      </c>
      <c r="E17" s="93"/>
      <c r="F17" s="93">
        <v>1901143</v>
      </c>
      <c r="G17" s="91"/>
      <c r="I17" s="89"/>
    </row>
    <row r="18" spans="1:9">
      <c r="A18" s="9"/>
      <c r="B18" s="9"/>
      <c r="C18" s="100" t="s">
        <v>149</v>
      </c>
      <c r="D18" s="93">
        <v>0</v>
      </c>
      <c r="E18" s="93"/>
      <c r="F18" s="93">
        <v>2352</v>
      </c>
      <c r="G18" s="91"/>
      <c r="I18" s="89"/>
    </row>
    <row r="19" spans="1:9">
      <c r="A19" s="9"/>
      <c r="B19" s="9"/>
      <c r="C19" s="100" t="s">
        <v>150</v>
      </c>
      <c r="D19" s="93">
        <v>-3651373</v>
      </c>
      <c r="E19" s="93"/>
      <c r="F19" s="93">
        <v>-10637156</v>
      </c>
      <c r="G19" s="91"/>
      <c r="I19" s="89"/>
    </row>
    <row r="20" spans="1:9">
      <c r="A20" s="9"/>
      <c r="B20" s="9"/>
      <c r="C20" s="100" t="s">
        <v>135</v>
      </c>
      <c r="D20" s="93">
        <v>0</v>
      </c>
      <c r="E20" s="93"/>
      <c r="F20" s="93">
        <v>-725</v>
      </c>
      <c r="G20" s="91"/>
      <c r="I20" s="89"/>
    </row>
    <row r="21" spans="1:9">
      <c r="A21" s="9"/>
      <c r="B21" s="9"/>
      <c r="C21" s="100" t="s">
        <v>124</v>
      </c>
      <c r="D21" s="93">
        <v>-10109</v>
      </c>
      <c r="E21" s="93"/>
      <c r="F21" s="93">
        <v>-17401</v>
      </c>
      <c r="G21" s="91"/>
      <c r="I21" s="89"/>
    </row>
    <row r="22" spans="1:9" ht="34.5" customHeight="1">
      <c r="A22" s="149" t="s">
        <v>19</v>
      </c>
      <c r="B22" s="149"/>
      <c r="C22" s="149"/>
      <c r="D22" s="95">
        <f>D10+D12</f>
        <v>36429868</v>
      </c>
      <c r="E22" s="95"/>
      <c r="F22" s="95">
        <f>F10+F12</f>
        <v>19111746</v>
      </c>
      <c r="G22" s="89"/>
      <c r="I22" s="93"/>
    </row>
    <row r="23" spans="1:9" ht="19.5" customHeight="1">
      <c r="A23" s="10"/>
      <c r="B23" s="96"/>
      <c r="C23" s="96"/>
      <c r="D23" s="95"/>
      <c r="E23" s="97"/>
      <c r="F23" s="89"/>
      <c r="G23" s="89"/>
      <c r="I23" s="93"/>
    </row>
    <row r="24" spans="1:9">
      <c r="A24" s="10" t="s">
        <v>91</v>
      </c>
      <c r="B24" s="10"/>
      <c r="C24" s="13"/>
      <c r="D24" s="91">
        <f>SUM(D25:D31)</f>
        <v>-8492916</v>
      </c>
      <c r="E24" s="98"/>
      <c r="F24" s="89">
        <f>SUM(F25:F31)</f>
        <v>-1964080</v>
      </c>
      <c r="G24" s="89"/>
      <c r="I24" s="93"/>
    </row>
    <row r="25" spans="1:9">
      <c r="A25" s="11"/>
      <c r="B25" s="11"/>
      <c r="C25" s="100" t="s">
        <v>106</v>
      </c>
      <c r="D25" s="93">
        <v>-130337</v>
      </c>
      <c r="E25" s="94"/>
      <c r="F25" s="93">
        <v>-864014</v>
      </c>
      <c r="G25" s="93"/>
      <c r="I25" s="93"/>
    </row>
    <row r="26" spans="1:9">
      <c r="A26" s="11"/>
      <c r="B26" s="11"/>
      <c r="C26" s="100" t="s">
        <v>20</v>
      </c>
      <c r="D26" s="93">
        <v>-10840825</v>
      </c>
      <c r="E26" s="93"/>
      <c r="F26" s="93">
        <v>-995689</v>
      </c>
      <c r="G26" s="94"/>
      <c r="I26" s="93"/>
    </row>
    <row r="27" spans="1:9">
      <c r="A27" s="11"/>
      <c r="B27" s="11"/>
      <c r="C27" s="100" t="s">
        <v>21</v>
      </c>
      <c r="D27" s="93">
        <v>-125794</v>
      </c>
      <c r="E27" s="93"/>
      <c r="F27" s="93">
        <v>-1877109</v>
      </c>
      <c r="G27" s="94"/>
      <c r="I27" s="93"/>
    </row>
    <row r="28" spans="1:9">
      <c r="A28" s="11"/>
      <c r="B28" s="11"/>
      <c r="C28" s="100" t="s">
        <v>107</v>
      </c>
      <c r="D28" s="93">
        <v>206104</v>
      </c>
      <c r="E28" s="93"/>
      <c r="F28" s="93">
        <v>128566</v>
      </c>
      <c r="G28" s="94"/>
      <c r="I28" s="93"/>
    </row>
    <row r="29" spans="1:9">
      <c r="A29" s="11"/>
      <c r="B29" s="11"/>
      <c r="C29" s="100" t="s">
        <v>108</v>
      </c>
      <c r="D29" s="93">
        <v>-1025559</v>
      </c>
      <c r="E29" s="93"/>
      <c r="F29" s="93">
        <v>-356078</v>
      </c>
      <c r="G29" s="94"/>
      <c r="I29" s="93"/>
    </row>
    <row r="30" spans="1:9">
      <c r="A30" s="11"/>
      <c r="B30" s="11"/>
      <c r="C30" s="100" t="s">
        <v>22</v>
      </c>
      <c r="D30" s="93">
        <v>1393490</v>
      </c>
      <c r="E30" s="93"/>
      <c r="F30" s="93">
        <v>1074093</v>
      </c>
      <c r="G30" s="94"/>
      <c r="I30" s="93"/>
    </row>
    <row r="31" spans="1:9">
      <c r="A31" s="11"/>
      <c r="B31" s="11"/>
      <c r="C31" s="100" t="s">
        <v>151</v>
      </c>
      <c r="D31" s="93">
        <v>2030005</v>
      </c>
      <c r="E31" s="93"/>
      <c r="F31" s="93">
        <v>926151</v>
      </c>
      <c r="G31" s="94"/>
      <c r="I31" s="93"/>
    </row>
    <row r="32" spans="1:9">
      <c r="A32" s="9"/>
      <c r="B32" s="9"/>
      <c r="C32" s="13"/>
      <c r="D32" s="9"/>
      <c r="E32" s="9"/>
      <c r="F32" s="9"/>
      <c r="G32" s="9"/>
      <c r="I32" s="93"/>
    </row>
    <row r="33" spans="1:9">
      <c r="A33" s="10" t="s">
        <v>92</v>
      </c>
      <c r="B33" s="10"/>
      <c r="C33" s="15"/>
      <c r="D33" s="91">
        <f>D22+D24</f>
        <v>27936952</v>
      </c>
      <c r="E33" s="79"/>
      <c r="F33" s="89">
        <f>F22+F24</f>
        <v>17147666</v>
      </c>
      <c r="G33" s="89"/>
      <c r="I33" s="89"/>
    </row>
    <row r="34" spans="1:9">
      <c r="A34" s="10"/>
      <c r="B34" s="10"/>
      <c r="C34" s="15"/>
      <c r="D34" s="91"/>
      <c r="E34" s="79"/>
      <c r="F34" s="89"/>
      <c r="G34" s="89"/>
      <c r="I34" s="93"/>
    </row>
    <row r="35" spans="1:9">
      <c r="A35" s="143" t="s">
        <v>99</v>
      </c>
      <c r="B35" s="143"/>
      <c r="C35" s="15"/>
      <c r="D35" s="89">
        <v>-8328590</v>
      </c>
      <c r="E35" s="79"/>
      <c r="F35" s="89">
        <v>-7314554</v>
      </c>
      <c r="G35" s="89"/>
      <c r="I35" s="93"/>
    </row>
    <row r="36" spans="1:9">
      <c r="A36" s="143"/>
      <c r="B36" s="143"/>
      <c r="C36" s="15"/>
      <c r="D36" s="99"/>
      <c r="E36" s="79"/>
      <c r="F36" s="92"/>
      <c r="G36" s="92"/>
      <c r="I36" s="89"/>
    </row>
    <row r="37" spans="1:9">
      <c r="A37" s="143" t="s">
        <v>100</v>
      </c>
      <c r="B37" s="10"/>
      <c r="C37" s="15"/>
      <c r="D37" s="89">
        <v>-5294211</v>
      </c>
      <c r="E37" s="89"/>
      <c r="F37" s="89">
        <v>-316811</v>
      </c>
      <c r="G37" s="79"/>
      <c r="I37" s="93"/>
    </row>
    <row r="38" spans="1:9">
      <c r="A38" s="143"/>
      <c r="B38" s="10"/>
      <c r="C38" s="15"/>
      <c r="D38" s="79"/>
      <c r="E38" s="79"/>
      <c r="F38" s="79"/>
      <c r="G38" s="79"/>
      <c r="I38" s="93"/>
    </row>
    <row r="39" spans="1:9">
      <c r="A39" s="143"/>
      <c r="B39" s="10"/>
      <c r="C39" s="15"/>
      <c r="D39" s="79"/>
      <c r="E39" s="79"/>
      <c r="F39" s="79"/>
      <c r="G39" s="79"/>
      <c r="I39" s="93"/>
    </row>
    <row r="40" spans="1:9">
      <c r="A40" s="10" t="s">
        <v>93</v>
      </c>
      <c r="B40" s="10"/>
      <c r="C40" s="15"/>
      <c r="D40" s="89">
        <f>D33+D35+D37</f>
        <v>14314151</v>
      </c>
      <c r="E40" s="79"/>
      <c r="F40" s="89">
        <f>F33+F35+F37</f>
        <v>9516301</v>
      </c>
      <c r="G40" s="89"/>
      <c r="I40" s="93"/>
    </row>
    <row r="41" spans="1:9">
      <c r="A41" s="10"/>
      <c r="B41" s="10"/>
      <c r="C41" s="15"/>
      <c r="D41" s="89"/>
      <c r="E41" s="79"/>
      <c r="F41" s="89"/>
      <c r="G41" s="89"/>
      <c r="I41" s="93"/>
    </row>
    <row r="42" spans="1:9" ht="27.45" customHeight="1">
      <c r="A42" s="10" t="s">
        <v>23</v>
      </c>
      <c r="B42" s="10"/>
      <c r="C42" s="15"/>
      <c r="D42" s="79"/>
      <c r="E42" s="79"/>
      <c r="F42" s="79"/>
      <c r="G42" s="79"/>
      <c r="I42" s="93"/>
    </row>
    <row r="43" spans="1:9">
      <c r="A43" s="11"/>
      <c r="B43" s="11"/>
      <c r="C43" s="14"/>
      <c r="D43" s="92"/>
      <c r="E43" s="92"/>
      <c r="F43" s="92"/>
      <c r="G43" s="92"/>
      <c r="I43" s="93"/>
    </row>
    <row r="44" spans="1:9">
      <c r="A44" s="11"/>
      <c r="B44" s="11"/>
      <c r="C44" s="100" t="s">
        <v>136</v>
      </c>
      <c r="D44" s="93">
        <v>0</v>
      </c>
      <c r="E44" s="93"/>
      <c r="F44" s="93">
        <v>100050</v>
      </c>
      <c r="G44" s="94"/>
      <c r="I44" s="93"/>
    </row>
    <row r="45" spans="1:9">
      <c r="A45" s="11"/>
      <c r="B45" s="11"/>
      <c r="C45" s="100" t="s">
        <v>61</v>
      </c>
      <c r="D45" s="93">
        <v>683362.36918000004</v>
      </c>
      <c r="E45" s="93"/>
      <c r="F45" s="93">
        <v>147956</v>
      </c>
      <c r="G45" s="94"/>
      <c r="I45" s="93"/>
    </row>
    <row r="46" spans="1:9">
      <c r="A46" s="11"/>
      <c r="B46" s="11"/>
      <c r="C46" s="100" t="s">
        <v>104</v>
      </c>
      <c r="D46" s="93">
        <v>0</v>
      </c>
      <c r="E46" s="93"/>
      <c r="F46" s="93">
        <v>10043</v>
      </c>
      <c r="G46" s="94"/>
      <c r="I46" s="93"/>
    </row>
    <row r="47" spans="1:9">
      <c r="A47" s="11"/>
      <c r="B47" s="11"/>
      <c r="C47" s="100" t="s">
        <v>152</v>
      </c>
      <c r="D47" s="93">
        <v>2171.7803500003815</v>
      </c>
      <c r="E47" s="93"/>
      <c r="F47" s="93">
        <v>1504055</v>
      </c>
      <c r="G47" s="94"/>
      <c r="I47" s="93"/>
    </row>
    <row r="48" spans="1:9">
      <c r="A48" s="11"/>
      <c r="B48" s="11"/>
      <c r="C48" s="100" t="s">
        <v>24</v>
      </c>
      <c r="D48" s="93">
        <v>-5812522</v>
      </c>
      <c r="E48" s="93"/>
      <c r="F48" s="93">
        <v>-2856087</v>
      </c>
      <c r="G48" s="94"/>
      <c r="I48" s="93"/>
    </row>
    <row r="49" spans="1:9">
      <c r="A49" s="11"/>
      <c r="B49" s="11"/>
      <c r="C49" s="100" t="s">
        <v>25</v>
      </c>
      <c r="D49" s="93">
        <v>-7260</v>
      </c>
      <c r="E49" s="93"/>
      <c r="F49" s="93">
        <v>-1151</v>
      </c>
      <c r="G49" s="94"/>
      <c r="I49" s="93"/>
    </row>
    <row r="50" spans="1:9">
      <c r="A50" s="11"/>
      <c r="B50" s="11"/>
      <c r="C50" s="100" t="s">
        <v>153</v>
      </c>
      <c r="D50" s="93">
        <v>-6493</v>
      </c>
      <c r="E50" s="93"/>
      <c r="F50" s="93">
        <v>-6334</v>
      </c>
      <c r="G50" s="94"/>
      <c r="I50" s="93"/>
    </row>
    <row r="51" spans="1:9">
      <c r="A51" s="11"/>
      <c r="B51" s="11"/>
      <c r="C51" s="100" t="s">
        <v>154</v>
      </c>
      <c r="D51" s="93">
        <v>69151</v>
      </c>
      <c r="E51" s="93"/>
      <c r="F51" s="93">
        <v>0</v>
      </c>
      <c r="G51" s="94"/>
      <c r="I51" s="93"/>
    </row>
    <row r="52" spans="1:9">
      <c r="A52" s="11"/>
      <c r="B52" s="11"/>
      <c r="C52" s="100" t="s">
        <v>79</v>
      </c>
      <c r="D52" s="93">
        <v>0</v>
      </c>
      <c r="E52" s="93"/>
      <c r="F52" s="93">
        <v>369869</v>
      </c>
      <c r="G52" s="94"/>
      <c r="I52" s="93"/>
    </row>
    <row r="53" spans="1:9">
      <c r="A53" s="11"/>
      <c r="B53" s="11"/>
      <c r="C53" s="100" t="s">
        <v>155</v>
      </c>
      <c r="D53" s="93">
        <v>3000</v>
      </c>
      <c r="E53" s="93"/>
      <c r="F53" s="93">
        <v>0</v>
      </c>
      <c r="G53" s="94"/>
      <c r="I53" s="93"/>
    </row>
    <row r="54" spans="1:9">
      <c r="A54" s="11"/>
      <c r="B54" s="11"/>
      <c r="C54" s="100"/>
      <c r="D54" s="93"/>
      <c r="E54" s="93"/>
      <c r="F54" s="93"/>
      <c r="G54" s="94"/>
      <c r="I54" s="93"/>
    </row>
    <row r="55" spans="1:9">
      <c r="A55" s="10" t="s">
        <v>80</v>
      </c>
      <c r="B55" s="10"/>
      <c r="C55" s="15"/>
      <c r="D55" s="89">
        <f>SUM(D44:D53)</f>
        <v>-5068589.8504699999</v>
      </c>
      <c r="E55" s="89"/>
      <c r="F55" s="89">
        <f>SUM(F44:F53)</f>
        <v>-731599</v>
      </c>
      <c r="G55" s="89"/>
      <c r="I55" s="93"/>
    </row>
    <row r="56" spans="1:9">
      <c r="A56" s="10"/>
      <c r="B56" s="10"/>
      <c r="C56" s="15"/>
      <c r="D56" s="89"/>
      <c r="E56" s="79"/>
      <c r="F56" s="89"/>
      <c r="G56" s="89"/>
      <c r="I56" s="89"/>
    </row>
    <row r="57" spans="1:9" ht="25.05" customHeight="1">
      <c r="A57" s="10" t="s">
        <v>26</v>
      </c>
      <c r="B57" s="10"/>
      <c r="C57" s="15"/>
      <c r="D57" s="79"/>
      <c r="E57" s="79"/>
      <c r="F57" s="79"/>
      <c r="G57" s="79"/>
      <c r="I57" s="89"/>
    </row>
    <row r="58" spans="1:9">
      <c r="A58" s="10"/>
      <c r="B58" s="10"/>
      <c r="C58" s="14"/>
      <c r="D58" s="10"/>
      <c r="E58" s="10"/>
      <c r="F58" s="10"/>
      <c r="G58" s="10"/>
      <c r="I58" s="89"/>
    </row>
    <row r="59" spans="1:9">
      <c r="A59" s="11"/>
      <c r="B59" s="11"/>
      <c r="C59" s="100" t="s">
        <v>77</v>
      </c>
      <c r="D59" s="93">
        <v>21753622</v>
      </c>
      <c r="E59" s="93"/>
      <c r="F59" s="93">
        <v>0</v>
      </c>
      <c r="G59" s="94"/>
      <c r="I59" s="89"/>
    </row>
    <row r="60" spans="1:9">
      <c r="A60" s="11"/>
      <c r="B60" s="11"/>
      <c r="C60" s="100" t="s">
        <v>27</v>
      </c>
      <c r="D60" s="93">
        <v>-21053557</v>
      </c>
      <c r="E60" s="93"/>
      <c r="F60" s="93">
        <v>-660060</v>
      </c>
      <c r="G60" s="94"/>
      <c r="I60" s="89"/>
    </row>
    <row r="61" spans="1:9">
      <c r="A61" s="11"/>
      <c r="B61" s="11"/>
      <c r="C61" s="100" t="s">
        <v>156</v>
      </c>
      <c r="D61" s="93">
        <v>-500000</v>
      </c>
      <c r="E61" s="93"/>
      <c r="F61" s="93">
        <v>-500000</v>
      </c>
      <c r="G61" s="94"/>
      <c r="I61" s="89"/>
    </row>
    <row r="62" spans="1:9">
      <c r="A62" s="11"/>
      <c r="B62" s="11"/>
      <c r="C62" s="100" t="s">
        <v>28</v>
      </c>
      <c r="D62" s="93">
        <v>-1037961</v>
      </c>
      <c r="E62" s="93"/>
      <c r="F62" s="93">
        <v>-967561</v>
      </c>
      <c r="G62" s="94"/>
      <c r="I62" s="89"/>
    </row>
    <row r="63" spans="1:9">
      <c r="A63" s="11"/>
      <c r="B63" s="11"/>
      <c r="C63" s="100" t="s">
        <v>157</v>
      </c>
      <c r="D63" s="93">
        <v>0</v>
      </c>
      <c r="E63" s="93"/>
      <c r="F63" s="93">
        <v>400000</v>
      </c>
      <c r="G63" s="94"/>
      <c r="I63" s="89"/>
    </row>
    <row r="64" spans="1:9">
      <c r="A64" s="11"/>
      <c r="B64" s="11"/>
      <c r="C64" s="100" t="s">
        <v>158</v>
      </c>
      <c r="D64" s="93">
        <v>500000</v>
      </c>
      <c r="E64" s="93"/>
      <c r="F64" s="93">
        <v>0</v>
      </c>
      <c r="G64" s="94"/>
      <c r="I64" s="89"/>
    </row>
    <row r="65" spans="1:9">
      <c r="A65" s="11"/>
      <c r="B65" s="11"/>
      <c r="C65" s="15"/>
      <c r="D65" s="11"/>
      <c r="E65" s="11"/>
      <c r="F65" s="11"/>
      <c r="G65" s="11"/>
      <c r="I65" s="80"/>
    </row>
    <row r="66" spans="1:9">
      <c r="A66" s="10" t="s">
        <v>81</v>
      </c>
      <c r="B66" s="79"/>
      <c r="C66" s="15"/>
      <c r="D66" s="89">
        <f>SUM(D59:D65)</f>
        <v>-337896</v>
      </c>
      <c r="E66" s="89"/>
      <c r="F66" s="89">
        <f>SUM(F59:F65)</f>
        <v>-1727621</v>
      </c>
      <c r="G66" s="89"/>
      <c r="I66" s="80"/>
    </row>
    <row r="67" spans="1:9">
      <c r="A67" s="11"/>
      <c r="B67" s="11"/>
      <c r="C67" s="15"/>
      <c r="D67" s="11"/>
      <c r="E67" s="11"/>
      <c r="F67" s="11"/>
      <c r="G67" s="11"/>
      <c r="I67" s="80"/>
    </row>
    <row r="68" spans="1:9">
      <c r="A68" s="10" t="s">
        <v>29</v>
      </c>
      <c r="B68" s="10"/>
      <c r="C68" s="14"/>
      <c r="D68" s="89">
        <f>D40+D55+D66</f>
        <v>8907665.149530001</v>
      </c>
      <c r="E68" s="92"/>
      <c r="F68" s="89">
        <f>F40+F55+F66</f>
        <v>7057081</v>
      </c>
      <c r="G68" s="89"/>
      <c r="I68" s="80"/>
    </row>
    <row r="69" spans="1:9">
      <c r="A69" s="11"/>
      <c r="B69" s="11"/>
      <c r="C69" s="15"/>
      <c r="D69" s="11"/>
      <c r="E69" s="11"/>
      <c r="F69" s="11"/>
      <c r="G69" s="11"/>
      <c r="I69" s="80"/>
    </row>
    <row r="70" spans="1:9">
      <c r="A70" s="10" t="s">
        <v>30</v>
      </c>
      <c r="B70" s="10"/>
      <c r="C70" s="14"/>
      <c r="D70" s="89">
        <v>3889773</v>
      </c>
      <c r="E70" s="89"/>
      <c r="F70" s="89">
        <v>2992004</v>
      </c>
      <c r="G70" s="89"/>
      <c r="I70" s="80"/>
    </row>
    <row r="71" spans="1:9">
      <c r="A71" s="11"/>
      <c r="B71" s="11"/>
      <c r="C71" s="15"/>
      <c r="D71" s="11"/>
      <c r="E71" s="11"/>
      <c r="F71" s="11"/>
      <c r="G71" s="11"/>
      <c r="I71" s="80"/>
    </row>
    <row r="72" spans="1:9">
      <c r="A72" s="11"/>
      <c r="B72" s="11"/>
      <c r="C72" s="14" t="s">
        <v>78</v>
      </c>
      <c r="D72" s="93">
        <v>-10433</v>
      </c>
      <c r="E72" s="93"/>
      <c r="F72" s="93">
        <v>-7088</v>
      </c>
      <c r="G72" s="11"/>
      <c r="I72" s="80"/>
    </row>
    <row r="73" spans="1:9">
      <c r="A73" s="10"/>
      <c r="B73" s="10"/>
      <c r="C73" s="14" t="s">
        <v>54</v>
      </c>
      <c r="D73" s="93">
        <v>950</v>
      </c>
      <c r="E73" s="93"/>
      <c r="F73" s="93">
        <v>-13510</v>
      </c>
      <c r="G73" s="92"/>
      <c r="I73" s="80"/>
    </row>
    <row r="74" spans="1:9" ht="12.6" customHeight="1">
      <c r="A74" s="10"/>
      <c r="B74" s="10"/>
      <c r="C74" s="14"/>
      <c r="D74" s="93"/>
      <c r="E74" s="93"/>
      <c r="F74" s="93"/>
      <c r="G74" s="92"/>
      <c r="I74" s="80"/>
    </row>
    <row r="75" spans="1:9">
      <c r="A75" s="10" t="s">
        <v>31</v>
      </c>
      <c r="B75" s="10"/>
      <c r="C75" s="14"/>
      <c r="D75" s="89">
        <f>D68+D70+D72+D73</f>
        <v>12787955.149530001</v>
      </c>
      <c r="E75" s="92"/>
      <c r="F75" s="89">
        <f>F68+F70+F72+F73</f>
        <v>10028487</v>
      </c>
      <c r="G75" s="89"/>
      <c r="I75" s="80"/>
    </row>
    <row r="76" spans="1:9">
      <c r="A76" s="10"/>
      <c r="B76" s="10"/>
      <c r="C76" s="15"/>
      <c r="D76" s="11"/>
      <c r="E76" s="11"/>
      <c r="F76" s="11"/>
      <c r="G76" s="11"/>
      <c r="I76" s="80"/>
    </row>
    <row r="77" spans="1:9">
      <c r="A77" s="10"/>
      <c r="B77" s="10"/>
      <c r="C77" s="15"/>
      <c r="D77" s="11"/>
      <c r="E77" s="11"/>
      <c r="F77" s="11"/>
      <c r="G77" s="11"/>
      <c r="I77" s="80"/>
    </row>
    <row r="78" spans="1:9">
      <c r="A78" s="10"/>
      <c r="B78" s="10"/>
      <c r="C78" s="15"/>
      <c r="D78" s="11"/>
      <c r="E78" s="11"/>
      <c r="F78" s="11"/>
      <c r="G78" s="11"/>
      <c r="I78" s="80"/>
    </row>
    <row r="79" spans="1:9" ht="15.6">
      <c r="A79" s="10"/>
      <c r="B79" s="10"/>
      <c r="C79" s="39" t="str">
        <f>'[53]Баланс '!B77</f>
        <v>Управляющий директор</v>
      </c>
      <c r="D79" s="11"/>
      <c r="E79" s="11"/>
      <c r="F79" s="11"/>
      <c r="G79" s="11"/>
      <c r="I79" s="80"/>
    </row>
    <row r="80" spans="1:9" ht="15.6">
      <c r="A80" s="11"/>
      <c r="B80" s="11"/>
      <c r="C80" s="39" t="str">
        <f>'[53]Баланс '!B78</f>
        <v>по бухгалтерскому и налоговому учету</v>
      </c>
      <c r="D80" s="92" t="s">
        <v>94</v>
      </c>
      <c r="E80" s="92"/>
      <c r="F80" s="10" t="str">
        <f>'[53]Баланс '!F78</f>
        <v xml:space="preserve">  Букша Н.В.</v>
      </c>
      <c r="G80" s="89"/>
      <c r="I80" s="80"/>
    </row>
    <row r="81" spans="1:9">
      <c r="A81" s="11"/>
      <c r="B81" s="11"/>
      <c r="C81" s="14"/>
      <c r="D81" s="92"/>
      <c r="E81" s="92"/>
      <c r="F81" s="89"/>
      <c r="G81" s="89"/>
      <c r="I81" s="80"/>
    </row>
    <row r="82" spans="1:9">
      <c r="A82" s="11"/>
      <c r="B82" s="11"/>
      <c r="C82" s="14" t="s">
        <v>117</v>
      </c>
      <c r="D82" s="92" t="s">
        <v>94</v>
      </c>
      <c r="E82" s="79"/>
      <c r="F82" s="14" t="s">
        <v>118</v>
      </c>
      <c r="G82" s="79"/>
      <c r="I82" s="80"/>
    </row>
  </sheetData>
  <mergeCells count="3">
    <mergeCell ref="C5:F5"/>
    <mergeCell ref="C6:F6"/>
    <mergeCell ref="A22:C22"/>
  </mergeCells>
  <pageMargins left="0.25" right="0.25" top="0.75" bottom="0.75" header="0.3" footer="0.3"/>
  <pageSetup paperSize="9" scale="73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34"/>
  <sheetViews>
    <sheetView tabSelected="1" zoomScale="75" zoomScaleNormal="75" workbookViewId="0">
      <selection activeCell="D35" sqref="D35"/>
    </sheetView>
  </sheetViews>
  <sheetFormatPr defaultColWidth="9.21875" defaultRowHeight="13.8"/>
  <cols>
    <col min="1" max="1" width="3.77734375" style="45" customWidth="1"/>
    <col min="2" max="2" width="64.5546875" style="51" customWidth="1"/>
    <col min="3" max="3" width="2.21875" style="45" customWidth="1"/>
    <col min="4" max="4" width="19.5546875" style="45" customWidth="1"/>
    <col min="5" max="5" width="2.44140625" style="45" customWidth="1"/>
    <col min="6" max="6" width="15.21875" style="45" customWidth="1"/>
    <col min="7" max="7" width="1.77734375" style="45" customWidth="1"/>
    <col min="8" max="8" width="17.21875" style="45" hidden="1" customWidth="1"/>
    <col min="9" max="9" width="15.5546875" style="45" customWidth="1"/>
    <col min="10" max="10" width="2.77734375" style="45" customWidth="1"/>
    <col min="11" max="11" width="21" style="45" customWidth="1"/>
    <col min="12" max="12" width="2.21875" style="45" customWidth="1"/>
    <col min="13" max="13" width="22" style="45" customWidth="1"/>
    <col min="14" max="14" width="2.77734375" style="45" customWidth="1"/>
    <col min="15" max="15" width="22" style="45" customWidth="1"/>
    <col min="16" max="16" width="2.77734375" style="45" customWidth="1"/>
    <col min="17" max="17" width="20" style="45" customWidth="1"/>
    <col min="18" max="18" width="4.21875" style="45" customWidth="1"/>
    <col min="19" max="19" width="15.109375" style="71" bestFit="1" customWidth="1"/>
    <col min="20" max="20" width="9.21875" style="71"/>
    <col min="21" max="21" width="9.21875" style="71" customWidth="1"/>
    <col min="22" max="16384" width="9.21875" style="71"/>
  </cols>
  <sheetData>
    <row r="1" spans="2:17">
      <c r="B1" s="11"/>
    </row>
    <row r="2" spans="2:17">
      <c r="B2" s="11"/>
    </row>
    <row r="3" spans="2:17">
      <c r="B3" s="11"/>
    </row>
    <row r="5" spans="2:17">
      <c r="B5" s="150" t="s">
        <v>97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</row>
    <row r="6" spans="2:17">
      <c r="B6" s="151" t="s">
        <v>137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</row>
    <row r="7" spans="2:17">
      <c r="B7" s="47"/>
    </row>
    <row r="8" spans="2:17">
      <c r="B8" s="103"/>
      <c r="Q8" s="104" t="s">
        <v>102</v>
      </c>
    </row>
    <row r="9" spans="2:17" ht="14.4" thickBot="1">
      <c r="B9" s="103"/>
    </row>
    <row r="10" spans="2:17" ht="78.75" customHeight="1" thickBot="1">
      <c r="B10" s="131" t="s">
        <v>84</v>
      </c>
      <c r="C10" s="105"/>
      <c r="D10" s="106" t="s">
        <v>6</v>
      </c>
      <c r="E10" s="105"/>
      <c r="F10" s="106" t="s">
        <v>52</v>
      </c>
      <c r="G10" s="105"/>
      <c r="H10" s="106" t="s">
        <v>96</v>
      </c>
      <c r="I10" s="106" t="s">
        <v>39</v>
      </c>
      <c r="J10" s="105"/>
      <c r="K10" s="107" t="s">
        <v>95</v>
      </c>
      <c r="L10" s="105"/>
      <c r="M10" s="108" t="s">
        <v>51</v>
      </c>
      <c r="N10" s="109"/>
      <c r="O10" s="108" t="s">
        <v>112</v>
      </c>
      <c r="P10" s="105"/>
      <c r="Q10" s="108" t="s">
        <v>50</v>
      </c>
    </row>
    <row r="11" spans="2:17" ht="14.4" thickBot="1">
      <c r="B11" s="110" t="s">
        <v>138</v>
      </c>
      <c r="C11" s="111"/>
      <c r="D11" s="112">
        <v>46043272</v>
      </c>
      <c r="E11" s="113"/>
      <c r="F11" s="112">
        <v>1348105</v>
      </c>
      <c r="G11" s="113"/>
      <c r="H11" s="112"/>
      <c r="I11" s="112">
        <v>84294953.703999996</v>
      </c>
      <c r="J11" s="113"/>
      <c r="K11" s="112">
        <v>-16365766</v>
      </c>
      <c r="L11" s="113"/>
      <c r="M11" s="112">
        <v>115320564.704</v>
      </c>
      <c r="N11" s="113"/>
      <c r="O11" s="112">
        <v>110808</v>
      </c>
      <c r="P11" s="113"/>
      <c r="Q11" s="112">
        <v>115431372.704</v>
      </c>
    </row>
    <row r="12" spans="2:17" ht="19.2" customHeight="1">
      <c r="B12" s="132" t="s">
        <v>49</v>
      </c>
      <c r="C12" s="111"/>
      <c r="D12" s="133"/>
      <c r="E12" s="114"/>
      <c r="F12" s="133"/>
      <c r="G12" s="114"/>
      <c r="H12" s="133"/>
      <c r="I12" s="115"/>
      <c r="J12" s="116"/>
      <c r="K12" s="134">
        <v>4911528</v>
      </c>
      <c r="L12" s="116"/>
      <c r="M12" s="134">
        <v>4911528</v>
      </c>
      <c r="N12" s="116"/>
      <c r="O12" s="134">
        <v>-23845</v>
      </c>
      <c r="P12" s="116"/>
      <c r="Q12" s="134">
        <f>M12+O12</f>
        <v>4887683</v>
      </c>
    </row>
    <row r="13" spans="2:17" ht="19.2" customHeight="1" thickBot="1">
      <c r="B13" s="135" t="s">
        <v>3</v>
      </c>
      <c r="C13" s="118"/>
      <c r="D13" s="136"/>
      <c r="E13" s="114"/>
      <c r="F13" s="136"/>
      <c r="G13" s="114"/>
      <c r="H13" s="136"/>
      <c r="I13" s="137"/>
      <c r="J13" s="116"/>
      <c r="K13" s="137"/>
      <c r="L13" s="116"/>
      <c r="M13" s="137"/>
      <c r="N13" s="116"/>
      <c r="O13" s="137"/>
      <c r="P13" s="116"/>
      <c r="Q13" s="137"/>
    </row>
    <row r="14" spans="2:17" ht="25.8" customHeight="1" thickBot="1">
      <c r="B14" s="120" t="s">
        <v>2</v>
      </c>
      <c r="C14" s="121"/>
      <c r="D14" s="102">
        <f>SUM(D12:D13)</f>
        <v>0</v>
      </c>
      <c r="E14" s="122"/>
      <c r="F14" s="102">
        <f t="shared" ref="F14:Q14" si="0">SUM(F12:F13)</f>
        <v>0</v>
      </c>
      <c r="G14" s="122">
        <f t="shared" si="0"/>
        <v>0</v>
      </c>
      <c r="H14" s="102">
        <f t="shared" si="0"/>
        <v>0</v>
      </c>
      <c r="I14" s="102">
        <f t="shared" si="0"/>
        <v>0</v>
      </c>
      <c r="J14" s="122">
        <f t="shared" si="0"/>
        <v>0</v>
      </c>
      <c r="K14" s="102">
        <f t="shared" si="0"/>
        <v>4911528</v>
      </c>
      <c r="L14" s="122">
        <f t="shared" si="0"/>
        <v>0</v>
      </c>
      <c r="M14" s="102">
        <f t="shared" si="0"/>
        <v>4911528</v>
      </c>
      <c r="N14" s="122">
        <f t="shared" si="0"/>
        <v>0</v>
      </c>
      <c r="O14" s="102">
        <f t="shared" si="0"/>
        <v>-23845</v>
      </c>
      <c r="P14" s="122">
        <f t="shared" si="0"/>
        <v>0</v>
      </c>
      <c r="Q14" s="102">
        <f t="shared" si="0"/>
        <v>4887683</v>
      </c>
    </row>
    <row r="15" spans="2:17" ht="14.4">
      <c r="B15" s="117" t="s">
        <v>4</v>
      </c>
      <c r="C15" s="118"/>
      <c r="D15" s="119"/>
      <c r="E15" s="114"/>
      <c r="F15" s="119"/>
      <c r="G15" s="114"/>
      <c r="H15" s="119"/>
      <c r="I15" s="115">
        <v>-7882309</v>
      </c>
      <c r="J15" s="116"/>
      <c r="K15" s="115">
        <v>7882309</v>
      </c>
      <c r="L15" s="116"/>
      <c r="M15" s="115"/>
      <c r="N15" s="116"/>
      <c r="O15" s="115"/>
      <c r="P15" s="116"/>
      <c r="Q15" s="115"/>
    </row>
    <row r="16" spans="2:17" ht="29.4" customHeight="1">
      <c r="B16" s="117" t="s">
        <v>142</v>
      </c>
      <c r="C16" s="118"/>
      <c r="D16" s="119"/>
      <c r="E16" s="114"/>
      <c r="F16" s="119"/>
      <c r="G16" s="114"/>
      <c r="H16" s="119"/>
      <c r="I16" s="115"/>
      <c r="J16" s="116"/>
      <c r="K16" s="115">
        <v>1545955</v>
      </c>
      <c r="L16" s="116"/>
      <c r="M16" s="115">
        <v>1545955</v>
      </c>
      <c r="N16" s="116"/>
      <c r="O16" s="115"/>
      <c r="P16" s="116"/>
      <c r="Q16" s="115">
        <f>M16+O16</f>
        <v>1545955</v>
      </c>
    </row>
    <row r="17" spans="2:22" ht="28.8" customHeight="1" thickBot="1">
      <c r="B17" s="117" t="s">
        <v>143</v>
      </c>
      <c r="C17" s="118"/>
      <c r="D17" s="115"/>
      <c r="E17" s="116"/>
      <c r="F17" s="115"/>
      <c r="G17" s="116"/>
      <c r="H17" s="115"/>
      <c r="I17" s="115"/>
      <c r="J17" s="116"/>
      <c r="K17" s="115">
        <v>3227087</v>
      </c>
      <c r="L17" s="116"/>
      <c r="M17" s="115">
        <v>3227087</v>
      </c>
      <c r="N17" s="116"/>
      <c r="O17" s="115"/>
      <c r="P17" s="116"/>
      <c r="Q17" s="115">
        <f>M17+O17</f>
        <v>3227087</v>
      </c>
    </row>
    <row r="18" spans="2:22" ht="19.2" customHeight="1" thickBot="1">
      <c r="B18" s="110" t="s">
        <v>139</v>
      </c>
      <c r="C18" s="111"/>
      <c r="D18" s="112">
        <f>D11+D14+D15+D16+D17</f>
        <v>46043272</v>
      </c>
      <c r="E18" s="113"/>
      <c r="F18" s="112">
        <f t="shared" ref="F18:Q18" si="1">F11+F14+F15+F16+F17</f>
        <v>1348105</v>
      </c>
      <c r="G18" s="113"/>
      <c r="H18" s="123">
        <f t="shared" si="1"/>
        <v>0</v>
      </c>
      <c r="I18" s="112">
        <f t="shared" si="1"/>
        <v>76412644.703999996</v>
      </c>
      <c r="J18" s="113"/>
      <c r="K18" s="112">
        <f t="shared" si="1"/>
        <v>1201113</v>
      </c>
      <c r="L18" s="113"/>
      <c r="M18" s="112">
        <f t="shared" si="1"/>
        <v>125005134.704</v>
      </c>
      <c r="N18" s="113"/>
      <c r="O18" s="112">
        <f t="shared" si="1"/>
        <v>86963</v>
      </c>
      <c r="P18" s="113"/>
      <c r="Q18" s="112">
        <f t="shared" si="1"/>
        <v>125092097.704</v>
      </c>
    </row>
    <row r="19" spans="2:22" ht="19.2" customHeight="1" thickBot="1">
      <c r="B19" s="124"/>
      <c r="C19" s="111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</row>
    <row r="20" spans="2:22" ht="14.4" thickBot="1">
      <c r="B20" s="110" t="s">
        <v>140</v>
      </c>
      <c r="C20" s="111"/>
      <c r="D20" s="112">
        <v>46043272</v>
      </c>
      <c r="E20" s="113"/>
      <c r="F20" s="112">
        <v>1348105</v>
      </c>
      <c r="G20" s="113"/>
      <c r="H20" s="123">
        <v>0</v>
      </c>
      <c r="I20" s="112">
        <v>76412644.703999996</v>
      </c>
      <c r="J20" s="113"/>
      <c r="K20" s="112">
        <v>1201113</v>
      </c>
      <c r="L20" s="113"/>
      <c r="M20" s="112">
        <v>125005134.704</v>
      </c>
      <c r="N20" s="113"/>
      <c r="O20" s="112">
        <v>86963</v>
      </c>
      <c r="P20" s="113"/>
      <c r="Q20" s="112">
        <v>125092097.704</v>
      </c>
    </row>
    <row r="21" spans="2:22" ht="15" thickBot="1">
      <c r="B21" s="117" t="s">
        <v>66</v>
      </c>
      <c r="C21" s="118"/>
      <c r="D21" s="119"/>
      <c r="E21" s="114"/>
      <c r="F21" s="119"/>
      <c r="G21" s="114"/>
      <c r="H21" s="119"/>
      <c r="I21" s="115"/>
      <c r="J21" s="116"/>
      <c r="K21" s="115">
        <v>21237060</v>
      </c>
      <c r="L21" s="116"/>
      <c r="M21" s="115">
        <v>21237060</v>
      </c>
      <c r="N21" s="116"/>
      <c r="O21" s="115">
        <v>-11592</v>
      </c>
      <c r="P21" s="116"/>
      <c r="Q21" s="115">
        <f>M21+O21</f>
        <v>21225468</v>
      </c>
    </row>
    <row r="22" spans="2:22" ht="15" thickBot="1">
      <c r="B22" s="120" t="s">
        <v>2</v>
      </c>
      <c r="C22" s="121"/>
      <c r="D22" s="102"/>
      <c r="E22" s="122"/>
      <c r="F22" s="102"/>
      <c r="G22" s="122"/>
      <c r="H22" s="102"/>
      <c r="I22" s="102"/>
      <c r="J22" s="122"/>
      <c r="K22" s="102">
        <f>SUM(K21:K21)</f>
        <v>21237060</v>
      </c>
      <c r="L22" s="122"/>
      <c r="M22" s="102">
        <f>SUM(M21:M21)</f>
        <v>21237060</v>
      </c>
      <c r="N22" s="122"/>
      <c r="O22" s="102">
        <f>SUM(O21:O21)</f>
        <v>-11592</v>
      </c>
      <c r="P22" s="122"/>
      <c r="Q22" s="102">
        <f>SUM(Q21:Q21)</f>
        <v>21225468</v>
      </c>
    </row>
    <row r="23" spans="2:22" ht="15.45" customHeight="1">
      <c r="B23" s="117" t="s">
        <v>4</v>
      </c>
      <c r="C23" s="118"/>
      <c r="D23" s="119"/>
      <c r="E23" s="114"/>
      <c r="F23" s="119"/>
      <c r="G23" s="114"/>
      <c r="H23" s="119"/>
      <c r="I23" s="115">
        <v>-2409319</v>
      </c>
      <c r="J23" s="116"/>
      <c r="K23" s="115">
        <v>2409319</v>
      </c>
      <c r="L23" s="116">
        <v>0</v>
      </c>
      <c r="M23" s="115"/>
      <c r="N23" s="116"/>
      <c r="O23" s="115"/>
      <c r="P23" s="116"/>
      <c r="Q23" s="115"/>
    </row>
    <row r="24" spans="2:22" ht="31.8" customHeight="1">
      <c r="B24" s="117" t="s">
        <v>142</v>
      </c>
      <c r="C24" s="118"/>
      <c r="D24" s="119"/>
      <c r="E24" s="114"/>
      <c r="F24" s="119"/>
      <c r="G24" s="114"/>
      <c r="H24" s="119"/>
      <c r="I24" s="115"/>
      <c r="J24" s="116"/>
      <c r="K24" s="115">
        <v>-29758</v>
      </c>
      <c r="L24" s="116"/>
      <c r="M24" s="115">
        <v>-29758</v>
      </c>
      <c r="N24" s="116"/>
      <c r="O24" s="115"/>
      <c r="P24" s="116"/>
      <c r="Q24" s="115">
        <f>M24+O24</f>
        <v>-29758</v>
      </c>
    </row>
    <row r="25" spans="2:22" ht="31.2" customHeight="1" thickBot="1">
      <c r="B25" s="117" t="s">
        <v>143</v>
      </c>
      <c r="C25" s="118"/>
      <c r="D25" s="119"/>
      <c r="E25" s="114"/>
      <c r="F25" s="119"/>
      <c r="G25" s="114"/>
      <c r="H25" s="119"/>
      <c r="I25" s="115"/>
      <c r="J25" s="116"/>
      <c r="K25" s="115">
        <v>-23943</v>
      </c>
      <c r="L25" s="116"/>
      <c r="M25" s="115">
        <v>-23943</v>
      </c>
      <c r="N25" s="116"/>
      <c r="O25" s="115"/>
      <c r="P25" s="116"/>
      <c r="Q25" s="115">
        <f>M25+O25</f>
        <v>-23943</v>
      </c>
    </row>
    <row r="26" spans="2:22" ht="15" thickBot="1">
      <c r="B26" s="120" t="s">
        <v>101</v>
      </c>
      <c r="C26" s="121"/>
      <c r="D26" s="102">
        <v>0</v>
      </c>
      <c r="E26" s="122"/>
      <c r="F26" s="102">
        <f>SUM(F23:F25)</f>
        <v>0</v>
      </c>
      <c r="G26" s="122"/>
      <c r="H26" s="102">
        <v>0</v>
      </c>
      <c r="I26" s="102">
        <f>SUM(I23:I25)</f>
        <v>-2409319</v>
      </c>
      <c r="J26" s="122">
        <f>SUM(I23:I25)</f>
        <v>-2409319</v>
      </c>
      <c r="K26" s="102">
        <f>SUM(K23:K25)</f>
        <v>2355618</v>
      </c>
      <c r="L26" s="122"/>
      <c r="M26" s="102">
        <f>SUM(M23:M25)</f>
        <v>-53701</v>
      </c>
      <c r="N26" s="122"/>
      <c r="O26" s="102">
        <f>SUM(O23:O25)</f>
        <v>0</v>
      </c>
      <c r="P26" s="122"/>
      <c r="Q26" s="102">
        <f>SUM(Q23:Q25)</f>
        <v>-53701</v>
      </c>
    </row>
    <row r="27" spans="2:22" ht="19.2" customHeight="1" thickBot="1">
      <c r="B27" s="110" t="s">
        <v>141</v>
      </c>
      <c r="C27" s="111"/>
      <c r="D27" s="112">
        <f>D20+D22+D26</f>
        <v>46043272</v>
      </c>
      <c r="E27" s="113"/>
      <c r="F27" s="112">
        <f>F20+F22+F26</f>
        <v>1348105</v>
      </c>
      <c r="G27" s="113">
        <v>0</v>
      </c>
      <c r="H27" s="112">
        <v>0</v>
      </c>
      <c r="I27" s="112">
        <f>I20+I22+I26</f>
        <v>74003325.703999996</v>
      </c>
      <c r="J27" s="113"/>
      <c r="K27" s="112">
        <f>K20+K22+K26</f>
        <v>24793791</v>
      </c>
      <c r="L27" s="113">
        <v>0</v>
      </c>
      <c r="M27" s="112">
        <f>M20+M22+M26</f>
        <v>146188493.704</v>
      </c>
      <c r="N27" s="113"/>
      <c r="O27" s="112">
        <f>O20+O22+O26</f>
        <v>75371</v>
      </c>
      <c r="P27" s="113"/>
      <c r="Q27" s="112">
        <f>Q20+Q22+Q26</f>
        <v>146263864.704</v>
      </c>
      <c r="T27" s="125"/>
      <c r="V27" s="125"/>
    </row>
    <row r="28" spans="2:22" ht="28.2" customHeight="1"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</row>
    <row r="29" spans="2:22">
      <c r="B29" s="71"/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</row>
    <row r="30" spans="2:22" ht="15.6">
      <c r="B30" s="39" t="s">
        <v>119</v>
      </c>
      <c r="C30" s="92"/>
      <c r="D30" s="71"/>
      <c r="H30" s="92"/>
      <c r="I30" s="92"/>
      <c r="K30" s="126"/>
      <c r="M30" s="91"/>
      <c r="N30" s="92"/>
      <c r="O30" s="92"/>
    </row>
    <row r="31" spans="2:22" ht="15.6">
      <c r="B31" s="39" t="s">
        <v>120</v>
      </c>
      <c r="C31" s="92"/>
      <c r="D31" s="125" t="s">
        <v>55</v>
      </c>
      <c r="E31" s="125"/>
      <c r="F31" s="125"/>
      <c r="G31" s="125"/>
      <c r="H31" s="125"/>
      <c r="I31" s="14" t="s">
        <v>85</v>
      </c>
      <c r="J31" s="125"/>
      <c r="K31" s="125"/>
      <c r="L31" s="125"/>
      <c r="M31" s="125"/>
      <c r="N31" s="125"/>
      <c r="O31" s="125"/>
    </row>
    <row r="32" spans="2:22">
      <c r="B32" s="127"/>
      <c r="C32" s="128"/>
      <c r="D32" s="128"/>
      <c r="E32" s="128"/>
      <c r="F32" s="128"/>
      <c r="H32" s="128"/>
      <c r="I32" s="128"/>
      <c r="M32" s="128"/>
      <c r="N32" s="128"/>
      <c r="O32" s="128"/>
      <c r="Q32" s="128"/>
    </row>
    <row r="33" spans="2:17">
      <c r="B33" s="130" t="s">
        <v>117</v>
      </c>
      <c r="C33" s="92"/>
      <c r="D33" s="125" t="s">
        <v>55</v>
      </c>
      <c r="E33" s="92"/>
      <c r="F33" s="92"/>
      <c r="H33" s="92"/>
      <c r="I33" s="55" t="s">
        <v>118</v>
      </c>
      <c r="K33" s="92"/>
      <c r="M33" s="92"/>
      <c r="N33" s="92"/>
      <c r="O33" s="92"/>
      <c r="Q33" s="92"/>
    </row>
    <row r="34" spans="2:17">
      <c r="I34" s="55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3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2024-05-15T07:18:44Z</cp:lastPrinted>
  <dcterms:created xsi:type="dcterms:W3CDTF">2011-02-24T07:16:58Z</dcterms:created>
  <dcterms:modified xsi:type="dcterms:W3CDTF">2024-05-15T07:18:47Z</dcterms:modified>
</cp:coreProperties>
</file>