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f1" sheetId="1" r:id="rId1"/>
    <sheet name="f2" sheetId="2" r:id="rId2"/>
    <sheet name="Движение капитала" sheetId="3" r:id="rId3"/>
    <sheet name="Движен денеж сред" sheetId="4" r:id="rId4"/>
  </sheets>
  <definedNames>
    <definedName name="_xlnm.Print_Area" localSheetId="0">'f1'!$A$1:$E$49</definedName>
    <definedName name="_xlnm.Print_Area" localSheetId="1">'f2'!$A$1:$F$90</definedName>
    <definedName name="_xlnm.Print_Area" localSheetId="3">'Движен денеж сред'!$A$1:$D$80</definedName>
    <definedName name="_xlnm.Print_Area" localSheetId="2">'Движение капитала'!$A$1:$G$28</definedName>
  </definedNames>
  <calcPr calcId="152511"/>
</workbook>
</file>

<file path=xl/calcChain.xml><?xml version="1.0" encoding="utf-8"?>
<calcChain xmlns="http://schemas.openxmlformats.org/spreadsheetml/2006/main">
  <c r="F16" i="3" l="1"/>
  <c r="F17" i="3"/>
  <c r="F18" i="3"/>
  <c r="E19" i="1" l="1"/>
  <c r="B14" i="3" l="1"/>
  <c r="B13" i="3" l="1"/>
  <c r="C14" i="3" l="1"/>
  <c r="C19" i="3" s="1"/>
  <c r="F8" i="3" l="1"/>
  <c r="G8" i="3" s="1"/>
  <c r="E16" i="2" l="1"/>
  <c r="C36" i="1"/>
  <c r="D61" i="4" l="1"/>
  <c r="D43" i="4"/>
  <c r="D30" i="4"/>
  <c r="D18" i="4"/>
  <c r="D31" i="4" l="1"/>
  <c r="D35" i="4" s="1"/>
  <c r="D65" i="4" s="1"/>
  <c r="F11" i="3"/>
  <c r="G11" i="3" s="1"/>
  <c r="F12" i="3"/>
  <c r="G12" i="3" s="1"/>
  <c r="E74" i="2"/>
  <c r="E76" i="2" s="1"/>
  <c r="E29" i="2"/>
  <c r="E20" i="2"/>
  <c r="E31" i="2" l="1"/>
  <c r="E35" i="2" s="1"/>
  <c r="E39" i="2" s="1"/>
  <c r="E67" i="2" s="1"/>
  <c r="E78" i="2" s="1"/>
  <c r="E84" i="2" l="1"/>
  <c r="E81" i="2"/>
  <c r="E14" i="3"/>
  <c r="D14" i="3"/>
  <c r="B18" i="4" l="1"/>
  <c r="C29" i="2" l="1"/>
  <c r="B43" i="4" l="1"/>
  <c r="G17" i="3" l="1"/>
  <c r="C13" i="3" l="1"/>
  <c r="D13" i="3"/>
  <c r="D19" i="3" l="1"/>
  <c r="B19" i="3"/>
  <c r="C29" i="1" l="1"/>
  <c r="G18" i="3" l="1"/>
  <c r="G16" i="3"/>
  <c r="F14" i="3"/>
  <c r="G14" i="3" s="1"/>
  <c r="F10" i="3"/>
  <c r="G10" i="3" s="1"/>
  <c r="B30" i="4" l="1"/>
  <c r="B31" i="4" s="1"/>
  <c r="E29" i="1" l="1"/>
  <c r="C74" i="2" l="1"/>
  <c r="C76" i="2" l="1"/>
  <c r="C19" i="1"/>
  <c r="B61" i="4" l="1"/>
  <c r="C16" i="2"/>
  <c r="E36" i="1"/>
  <c r="E38" i="1" s="1"/>
  <c r="E39" i="1" s="1"/>
  <c r="C38" i="1"/>
  <c r="C20" i="2" l="1"/>
  <c r="C31" i="2" s="1"/>
  <c r="B35" i="4"/>
  <c r="C35" i="2" l="1"/>
  <c r="C39" i="1"/>
  <c r="E13" i="3" l="1"/>
  <c r="F9" i="3" l="1"/>
  <c r="C39" i="2"/>
  <c r="E15" i="3" s="1"/>
  <c r="F13" i="3" l="1"/>
  <c r="G13" i="3" s="1"/>
  <c r="G9" i="3"/>
  <c r="C67" i="2"/>
  <c r="C78" i="2" s="1"/>
  <c r="C84" i="2" s="1"/>
  <c r="E19" i="3"/>
  <c r="F15" i="3" l="1"/>
  <c r="G15" i="3" s="1"/>
  <c r="C81" i="2"/>
  <c r="F19" i="3" l="1"/>
  <c r="G19" i="3" s="1"/>
</calcChain>
</file>

<file path=xl/sharedStrings.xml><?xml version="1.0" encoding="utf-8"?>
<sst xmlns="http://schemas.openxmlformats.org/spreadsheetml/2006/main" count="234" uniqueCount="149">
  <si>
    <t>АКЦИОНЕРНОЕ ОБЩЕСТВО  "БАНК ЦЕНТРКРЕДИТ"</t>
  </si>
  <si>
    <t>АКТИВЫ:</t>
  </si>
  <si>
    <t>Денежные средства и их эквиваленты</t>
  </si>
  <si>
    <t>Финансовые активы, отражаемые по справедливой стоимости через прибыли или убытки</t>
  </si>
  <si>
    <t>Средства в банках</t>
  </si>
  <si>
    <t>Ссуды, предоставленные клиентам и банкам</t>
  </si>
  <si>
    <t>Прочие активы</t>
  </si>
  <si>
    <t>Основные средства и нематериальные активы</t>
  </si>
  <si>
    <t>ИТОГО АКТИВЫ</t>
  </si>
  <si>
    <t>ОБЯЗАТЕЛЬСТВА И  КАПИТАЛ</t>
  </si>
  <si>
    <t>ОБЯЗАТЕЛЬСТВА:</t>
  </si>
  <si>
    <t>Средства и ссуды банков и финансовых организаций</t>
  </si>
  <si>
    <t>Средства клиентов и банков</t>
  </si>
  <si>
    <t>Выпущенные долговые ценные бумаги</t>
  </si>
  <si>
    <t>Прочие обязательства</t>
  </si>
  <si>
    <t>Субординированные облигации</t>
  </si>
  <si>
    <t>Итого обязательства:</t>
  </si>
  <si>
    <t>КАПИТАЛ:</t>
  </si>
  <si>
    <t>Капитал, относящийся к акционерам материнского Банка:</t>
  </si>
  <si>
    <t>Уставный капитал</t>
  </si>
  <si>
    <t>Нераспределенная прибыль</t>
  </si>
  <si>
    <t>Итого капитал, относящийся к акционерам материнского Банка</t>
  </si>
  <si>
    <t>Неконтрольные доли владения</t>
  </si>
  <si>
    <t>Итого  капитал</t>
  </si>
  <si>
    <t>ИТОГО ОБЯЗАТЕЛЬСТВА И КАПИТАЛ</t>
  </si>
  <si>
    <t>Процентный доход</t>
  </si>
  <si>
    <t>Процентный расход</t>
  </si>
  <si>
    <t>ЧИСТЫЙ ПРОЦЕНТНЫЙ ДОХОД ДО ФОРМИРОВАНИЯ РЕЗЕРВОВ НА ОБЕСЦЕНЕНИЕ  ПРОЦЕНТНЫХ АКТИВОВ ПО КОТОРЫМ НАЧИСЛЯЮТСЯ ПРОЦЕНТЫ</t>
  </si>
  <si>
    <t>Формирование резервов на обесценение активов, по которым начисляются проценты</t>
  </si>
  <si>
    <t>ЧИСТЫЙ ПРОЦЕНТНЫЙ ДОХОД</t>
  </si>
  <si>
    <t>Чистая прибыль по операциям с иностранной валютой</t>
  </si>
  <si>
    <t>Доходы по услугам и комиссии полученные</t>
  </si>
  <si>
    <t>Расходы по услугам и комиссии уплаченные</t>
  </si>
  <si>
    <t>Формирование резервов под обесценение по прочим операциям</t>
  </si>
  <si>
    <t>ЧИСТЫЕ НЕПРОЦЕНТНЫЕ ДОХОДЫ</t>
  </si>
  <si>
    <t>ОПЕРАЦИОННЫЕ ДОХОДЫ</t>
  </si>
  <si>
    <t>ОПЕРАЦИОННЫЕ РАСХОДЫ</t>
  </si>
  <si>
    <t>ОПЕРАЦИОННАЯ ПРИБЫЛЬ ДО НАЛОГООБЛОЖЕНИЯ</t>
  </si>
  <si>
    <t>Расходы по налогу на прибыль</t>
  </si>
  <si>
    <t>ЧИСТАЯ ПРИБЫЛЬ</t>
  </si>
  <si>
    <t>Относящаяся к:</t>
  </si>
  <si>
    <t>Акционерам материнского Банка</t>
  </si>
  <si>
    <t>Неконтрольным долям владения</t>
  </si>
  <si>
    <t>(в миллионах казахстанских тенге)</t>
  </si>
  <si>
    <t>От имени Правления Группы:</t>
  </si>
  <si>
    <t>________________________</t>
  </si>
  <si>
    <t>__________________</t>
  </si>
  <si>
    <t xml:space="preserve">  АКЦИОНЕРНОЕ ОБЩЕСТВО "БАНК ЦЕНТРКРЕДИТ"</t>
  </si>
  <si>
    <t xml:space="preserve">Уставный капитал </t>
  </si>
  <si>
    <t>Чистый (убыток)/прибыль</t>
  </si>
  <si>
    <t>АКЦИОНЕРНОЕ ОБЩЕСТВО «БАНК ЦЕНТРКРЕДИТ»</t>
  </si>
  <si>
    <t>ДВИЖЕНИЕ ДЕНЕЖНЫХ СРЕДСТВ ОТ ОПЕРАЦИОННОЙ ДЕЯТЕЛЬНОСТИ:</t>
  </si>
  <si>
    <t xml:space="preserve">Доходы, полученные по услугам и комиссии полученные  </t>
  </si>
  <si>
    <t>Расходы, уплаченные по услугам и комиссии уплаченные</t>
  </si>
  <si>
    <t>Операционные расходы уплаченные</t>
  </si>
  <si>
    <t>(Увеличение)/уменьшение операционных активов:</t>
  </si>
  <si>
    <t xml:space="preserve">Средства в банках </t>
  </si>
  <si>
    <t xml:space="preserve">Прочие активы </t>
  </si>
  <si>
    <t xml:space="preserve">Увеличение/(уменьшение) операционных обязательств: </t>
  </si>
  <si>
    <t xml:space="preserve">Средства клиентов и банков </t>
  </si>
  <si>
    <t xml:space="preserve">Прочие обязательства </t>
  </si>
  <si>
    <t>Приток/(отток) денежных средств от операционной деятельности до налогообложения</t>
  </si>
  <si>
    <t>Налог на прибыль уплаченный</t>
  </si>
  <si>
    <t>Чистый приток/(отток) денежных средств 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</si>
  <si>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</si>
  <si>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</si>
  <si>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</t>
  </si>
  <si>
    <t>Чистый (отток) /приток денежных средств от инвестиционной деятельности</t>
  </si>
  <si>
    <t>ДВИЖЕНИЕ ДЕНЕЖНЫХ СРЕДСТВ ОТ ФИНАНСОВОЙ ДЕЯТЕЛЬНОСТИ:</t>
  </si>
  <si>
    <t>(Выкуп)/продажа собственных акций</t>
  </si>
  <si>
    <t xml:space="preserve">Чистый (отток)/приток денежных средств от финансовой деятельности </t>
  </si>
  <si>
    <t>Влияние изменения курса иностранных валют по отношению к денежным средствам и их эквивалентам</t>
  </si>
  <si>
    <t>ДЕНЕЖНЫЕ СРЕДСТВА И ИХ ЭКВИВАЛЕНТЫ, на начало периода</t>
  </si>
  <si>
    <t>ДЕНЕЖНЫЕ СРЕДСТВА И ИХ ЭКВИВАЛЕНТЫ, на конец периода</t>
  </si>
  <si>
    <t>31 декабря</t>
  </si>
  <si>
    <t>ЧИСТОЕ УМЕНЬШЕНИЕ/УВЕЛИЧЕНИЕ ДЕНЕЖНЫХ СРЕДСТВ И ИХ ЭКВИВАЛЕНТОВ</t>
  </si>
  <si>
    <t>Прочие доходы/расходы</t>
  </si>
  <si>
    <t>Чистая прибыль/убыток по операциям с финансовыми активами и обязательствами, отражаемыми по справедливой стоимости через прибыли или убытки</t>
  </si>
  <si>
    <t>Проценты полученные</t>
  </si>
  <si>
    <t>Проценты уплаченные</t>
  </si>
  <si>
    <t>Прочие доходы/расходы полученные/уплаченные</t>
  </si>
  <si>
    <t>Чистая прибыль</t>
  </si>
  <si>
    <t>ПРОЧИЙ СОВОКУПНЫЙ УБЫТОК/ДОХОД</t>
  </si>
  <si>
    <t>Прочий совокупный доход/убыток за год, за вычетом налога на прибыль</t>
  </si>
  <si>
    <t>ИТОГО СОВОКУПНЫЙ УБЫТОК/ДОХОД</t>
  </si>
  <si>
    <t>Относящийся к:</t>
  </si>
  <si>
    <t>Резерв от переоценки основных средств</t>
  </si>
  <si>
    <t>______________________</t>
  </si>
  <si>
    <t>Фонд переоценки инвестиций, учитываемые по справедливой стоимости через прочий совокупный доход</t>
  </si>
  <si>
    <t>Чистое изменение справедливой стоимости инвестиций, учитываемых по справедливой стоимости через прочий совокупный доход</t>
  </si>
  <si>
    <t>Чистая реализованная прибыль/убыток от выбытия и обесценения инвестиций, учитываемых по справедливой стоимости через прочий совокупный доход</t>
  </si>
  <si>
    <t>Прибыль/убыток, переведенный в отчет о прибылях и убытках от продажи инвестиций, учитываемых по справедливой стоимости через прочий совокупный доход</t>
  </si>
  <si>
    <t>А.Т. Нургалиева</t>
  </si>
  <si>
    <t>Главный бухгалтер</t>
  </si>
  <si>
    <t>Выкуп/погашение выпущенных долговых ценных бумаг</t>
  </si>
  <si>
    <t>Активы по текущему подоходному налогу</t>
  </si>
  <si>
    <t>Обязательства по отложенному подоходному налогу</t>
  </si>
  <si>
    <t>Переоценка основных средств</t>
  </si>
  <si>
    <t xml:space="preserve"> </t>
  </si>
  <si>
    <t>Выкуп/выпуск собственнных акций</t>
  </si>
  <si>
    <t>Выкуп/выпуск собственных акций</t>
  </si>
  <si>
    <t>Приобретение инвестиционных ценных бумаг</t>
  </si>
  <si>
    <t>Поступления от погашения и продажи инвестиционных ценных бумаг</t>
  </si>
  <si>
    <t>_________________</t>
  </si>
  <si>
    <t>31 марта</t>
  </si>
  <si>
    <t>Инвестиционные ценные бумаги</t>
  </si>
  <si>
    <t>Резерв изменений справедливой стоимости</t>
  </si>
  <si>
    <t xml:space="preserve"> Переоценки основных средств</t>
  </si>
  <si>
    <t>Итого собственный капитал</t>
  </si>
  <si>
    <t xml:space="preserve">КОНСОЛИДИРОВАННЫЙ ОТЧЕТ О ФИНАНСОВОМ ПОЛОЖЕНИИ </t>
  </si>
  <si>
    <t xml:space="preserve"> КОНСОЛИДИРОВАННЫЙ ОТЧЕТ О ПРИБЫЛЯХ И УБЫТКАХ  И ПРОЧЕМ СОВОКУПНОМ  ДОХОДЕ</t>
  </si>
  <si>
    <t xml:space="preserve"> КОНСОЛИДИРОВАННЫЙ ОТЧЕТ ОБ ИЗМЕНЕНИЯХ В КАПИТАЛЕ,</t>
  </si>
  <si>
    <t xml:space="preserve">КОНСОЛИДИРОВАННЫЙ ОТЧЕТ О ДВИЖЕНИИ ДЕНЕЖНЫХ СРЕДСТВ  </t>
  </si>
  <si>
    <t xml:space="preserve">КОНСОЛИДИРОВАННЫЙ ОТЧЕТ О ДВИЖЕНИИ ДЕНЕЖНЫХ СРЕДСТВ </t>
  </si>
  <si>
    <t>2022 года</t>
  </si>
  <si>
    <t>Финансовые обязательства, отражаемые по справедливой стоимости через прибыли или убытки</t>
  </si>
  <si>
    <t>Остаток на 1 января 2022 года</t>
  </si>
  <si>
    <t>31 марта 2022 года</t>
  </si>
  <si>
    <t>2023 года</t>
  </si>
  <si>
    <t xml:space="preserve">  ЗА ТРИ МЕСЯЦА, ЗАКОНЧИВШИХСЯ   31 МАРТА 2023 ГОДА (НЕ АУДИРОВАНО) </t>
  </si>
  <si>
    <t xml:space="preserve">ПО СОСТОЯНИЮ НА 31 МАРТА 2023 ГОДА (НЕ АУДИРОВАНО) </t>
  </si>
  <si>
    <t>Р.В. Владимиров</t>
  </si>
  <si>
    <t>Р.Б. Тенизов</t>
  </si>
  <si>
    <t>Председатель Правления (Президент)</t>
  </si>
  <si>
    <t xml:space="preserve">Первый Заместитель </t>
  </si>
  <si>
    <t xml:space="preserve">Председателя Правления </t>
  </si>
  <si>
    <t xml:space="preserve">поддержки бизнеса, член Правления </t>
  </si>
  <si>
    <t>(Первый Вице-президент)</t>
  </si>
  <si>
    <t>Остаток на 1 января 2023 года</t>
  </si>
  <si>
    <t>31 марта 2023 года</t>
  </si>
  <si>
    <t>Процентный доход по займам</t>
  </si>
  <si>
    <t>Проценты полученные по займам клиентов</t>
  </si>
  <si>
    <t>За три месяца, закончившихся</t>
  </si>
  <si>
    <t xml:space="preserve"> ЗА ТРИ МЕСЯЦА, ЗАКОНЧИВШИХСЯ   31 МАРТА 2023 ГОДА (НЕ АУДИРОВАНО) </t>
  </si>
  <si>
    <t xml:space="preserve"> ЗА  ТРИ МЕСЯЦА, ЗАКОНЧИВШИХСЯ   31 МАРТА 2023 ГОДА (НЕ АУДИРОВАНО) </t>
  </si>
  <si>
    <t xml:space="preserve">ЗА ТРИ МЕСЯЦА, ЗАКОНЧИВШИХСЯ   31 МАРТА 2023 ГОДА (НЕ АУДИРОВАНО) </t>
  </si>
  <si>
    <t>Председателя Правления поддержки бизнеса, член Правления (Первый Вице-президент)</t>
  </si>
  <si>
    <t xml:space="preserve">Первый Заместитель Председателя Правления </t>
  </si>
  <si>
    <t xml:space="preserve"> Приток/(отток) денежных средств от операционной деятельности до изменения операционных активов и обязательств </t>
  </si>
  <si>
    <t>Балансовая стоимость одной простой акции (тенге)</t>
  </si>
  <si>
    <t>Балансовая стоимость одной привилегированной акции (тенге)</t>
  </si>
  <si>
    <t>Прим.</t>
  </si>
  <si>
    <t>Прибыль на одну акцию</t>
  </si>
  <si>
    <t>Базовая (тенге)</t>
  </si>
  <si>
    <t>Разводненная (тенге)</t>
  </si>
  <si>
    <t>135.52</t>
  </si>
  <si>
    <t>135.51</t>
  </si>
  <si>
    <t>114.86</t>
  </si>
  <si>
    <t>114.87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</si>
</sst>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164" formatCode="_-* #,##0_р_._-;\-* #,##0_р_._-;_-* &quot;-&quot;_р_._-;_-@_-"/>
    <numFmt numFmtId="165" formatCode="_-* #,##0.00_р_._-;\-* #,##0.00_р_._-;_-* &quot;-&quot;??_р_._-;_-@_-"/>
    <numFmt numFmtId="166" formatCode="_(* #,##0_);_(* \(#,##0\);_(* &quot;-&quot;??_);_(@_)"/>
    <numFmt numFmtId="167" formatCode="_(* #,##0.0_);_(* \(#,##0.00\);_(* &quot;-&quot;??_);_(@_)"/>
    <numFmt numFmtId="168" formatCode="General_)"/>
    <numFmt numFmtId="169" formatCode="0.000"/>
    <numFmt numFmtId="170" formatCode="#,##0.0_);\(#,##0.0\)"/>
    <numFmt numFmtId="171" formatCode="#,##0.000_);\(#,##0.000\)"/>
    <numFmt numFmtId="172" formatCode="&quot;$&quot;#,\);\(&quot;$&quot;#,##0\)"/>
    <numFmt numFmtId="173" formatCode="_-* #,##0\ _F_-;\-* #,##0\ _F_-;_-* &quot;-&quot;\ _F_-;_-@_-"/>
    <numFmt numFmtId="174" formatCode="_ * #,##0.00_ ;_ * \-#,##0.00_ ;_ * &quot;-&quot;??_ ;_ @_ "/>
    <numFmt numFmtId="175" formatCode="_-* #,##0.00[$€-1]_-;\-* #,##0.00[$€-1]_-;_-* &quot;-&quot;??[$€-1]_-"/>
    <numFmt numFmtId="176" formatCode="&quot;$&quot;#,##0\ ;\-&quot;$&quot;#,##0"/>
    <numFmt numFmtId="177" formatCode="&quot;$&quot;#,##0.00\ ;\(&quot;$&quot;#,##0.00\)"/>
    <numFmt numFmtId="178" formatCode="0.00_)"/>
    <numFmt numFmtId="179" formatCode="0%_);\(0%\)"/>
    <numFmt numFmtId="180" formatCode="\60\4\7\:"/>
    <numFmt numFmtId="181" formatCode="&quot;$&quot;#,\);\(&quot;$&quot;#,\)"/>
    <numFmt numFmtId="182" formatCode="&quot;$&quot;#,;\(&quot;$&quot;#,\)"/>
    <numFmt numFmtId="183" formatCode="_(&quot;$&quot;* #,##0.00_);_(&quot;$&quot;* \(#,##0.00\);_(&quot;$&quot;* &quot;-&quot;??_);_(@_)"/>
    <numFmt numFmtId="184" formatCode="_-* #,##0\ _р_._-;\-* #,##0\ _р_._-;_-* &quot;-&quot;\ _р_._-;_-@_-"/>
    <numFmt numFmtId="185" formatCode="_-* #,##0.00\ _р_._-;\-* #,##0.00\ _р_._-;_-* &quot;-&quot;??\ _р_._-;_-@_-"/>
    <numFmt numFmtId="186" formatCode="dd/mm/yy;@"/>
    <numFmt numFmtId="187" formatCode="_(* #,##0.00_);_(* \(#,##0.00\);_(* &quot;-&quot;??_);_(@_)"/>
    <numFmt numFmtId="188" formatCode="[$€-2]\ ###,000_);[Red]\([$€-2]\ ###,000\)"/>
    <numFmt numFmtId="189" formatCode="#,##0;\(#,##0\)\ "/>
    <numFmt numFmtId="190" formatCode="#,##0.0"/>
    <numFmt numFmtId="191" formatCode="#,##0;\(#,##0\);\-"/>
  </numFmts>
  <fonts count="4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9"/>
      <name val="Times New Roman"/>
      <family val="1"/>
    </font>
    <font>
      <sz val="10"/>
      <name val="Courier"/>
      <family val="1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b/>
      <i/>
      <sz val="16"/>
      <name val="Helv"/>
    </font>
    <font>
      <sz val="12"/>
      <color indexed="8"/>
      <name val="Times New Roman"/>
      <family val="1"/>
    </font>
    <font>
      <sz val="12"/>
      <name val="Times New Roman"/>
      <family val="1"/>
      <charset val="204"/>
    </font>
    <font>
      <sz val="10"/>
      <name val="Helv"/>
    </font>
    <font>
      <b/>
      <sz val="10"/>
      <color indexed="10"/>
      <name val="Arial"/>
      <family val="2"/>
    </font>
    <font>
      <sz val="11"/>
      <color indexed="8"/>
      <name val="Times New Roman"/>
      <family val="2"/>
      <charset val="204"/>
    </font>
    <font>
      <sz val="10"/>
      <name val="Courier"/>
      <family val="3"/>
    </font>
    <font>
      <sz val="10"/>
      <name val="Arial Cy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12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>
      <alignment vertical="center"/>
    </xf>
    <xf numFmtId="166" fontId="5" fillId="0" borderId="0">
      <alignment horizontal="right" vertical="center"/>
    </xf>
    <xf numFmtId="167" fontId="6" fillId="0" borderId="0" applyFill="0" applyBorder="0" applyAlignment="0"/>
    <xf numFmtId="168" fontId="6" fillId="0" borderId="0" applyFill="0" applyBorder="0" applyAlignment="0"/>
    <xf numFmtId="169" fontId="6" fillId="0" borderId="0" applyFill="0" applyBorder="0" applyAlignment="0"/>
    <xf numFmtId="170" fontId="7" fillId="0" borderId="0" applyFill="0" applyBorder="0" applyAlignment="0"/>
    <xf numFmtId="171" fontId="7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0" fontId="8" fillId="0" borderId="1">
      <alignment horizontal="center"/>
    </xf>
    <xf numFmtId="167" fontId="6" fillId="0" borderId="0" applyFont="0" applyFill="0" applyBorder="0" applyAlignment="0" applyProtection="0"/>
    <xf numFmtId="17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6" fillId="0" borderId="0" applyFont="0" applyFill="0" applyBorder="0" applyAlignment="0" applyProtection="0"/>
    <xf numFmtId="14" fontId="9" fillId="0" borderId="0" applyFill="0" applyBorder="0" applyAlignment="0"/>
    <xf numFmtId="38" fontId="10" fillId="0" borderId="2">
      <alignment vertical="center"/>
    </xf>
    <xf numFmtId="167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175" fontId="2" fillId="0" borderId="0" applyFont="0" applyFill="0" applyBorder="0" applyAlignment="0" applyProtection="0"/>
    <xf numFmtId="38" fontId="4" fillId="2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14" fontId="12" fillId="3" borderId="5">
      <alignment horizontal="center" vertical="center" wrapText="1"/>
    </xf>
    <xf numFmtId="10" fontId="4" fillId="4" borderId="6" applyNumberFormat="0" applyBorder="0" applyAlignment="0" applyProtection="0"/>
    <xf numFmtId="176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178" fontId="15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6" fillId="5" borderId="0"/>
    <xf numFmtId="179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80" fontId="6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0" fontId="17" fillId="0" borderId="0"/>
    <xf numFmtId="0" fontId="18" fillId="0" borderId="0"/>
    <xf numFmtId="49" fontId="9" fillId="0" borderId="0" applyFill="0" applyBorder="0" applyAlignment="0"/>
    <xf numFmtId="181" fontId="7" fillId="0" borderId="0" applyFill="0" applyBorder="0" applyAlignment="0"/>
    <xf numFmtId="182" fontId="7" fillId="0" borderId="0" applyFill="0" applyBorder="0" applyAlignment="0"/>
    <xf numFmtId="0" fontId="19" fillId="0" borderId="0" applyFill="0" applyBorder="0" applyProtection="0">
      <alignment horizontal="left" vertical="top"/>
    </xf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5" fillId="0" borderId="0"/>
    <xf numFmtId="39" fontId="7" fillId="0" borderId="0"/>
    <xf numFmtId="39" fontId="21" fillId="0" borderId="0"/>
    <xf numFmtId="0" fontId="3" fillId="0" borderId="0"/>
    <xf numFmtId="39" fontId="7" fillId="0" borderId="0"/>
    <xf numFmtId="0" fontId="22" fillId="0" borderId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8" fillId="0" borderId="0"/>
    <xf numFmtId="184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86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87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87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6" fontId="23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</cellStyleXfs>
  <cellXfs count="159">
    <xf numFmtId="0" fontId="0" fillId="0" borderId="0" xfId="0"/>
    <xf numFmtId="0" fontId="27" fillId="0" borderId="0" xfId="0" applyFont="1"/>
    <xf numFmtId="3" fontId="27" fillId="0" borderId="0" xfId="0" applyNumberFormat="1" applyFont="1"/>
    <xf numFmtId="0" fontId="28" fillId="0" borderId="0" xfId="85" applyFont="1"/>
    <xf numFmtId="3" fontId="28" fillId="0" borderId="0" xfId="0" applyNumberFormat="1" applyFont="1"/>
    <xf numFmtId="0" fontId="30" fillId="0" borderId="0" xfId="85" applyNumberFormat="1" applyFont="1" applyBorder="1" applyAlignment="1">
      <alignment horizontal="center" vertical="center" wrapText="1"/>
    </xf>
    <xf numFmtId="0" fontId="30" fillId="0" borderId="0" xfId="85" applyFont="1" applyFill="1" applyBorder="1" applyAlignment="1">
      <alignment wrapText="1"/>
    </xf>
    <xf numFmtId="191" fontId="32" fillId="0" borderId="0" xfId="85" applyNumberFormat="1" applyFont="1" applyFill="1" applyBorder="1"/>
    <xf numFmtId="191" fontId="32" fillId="0" borderId="0" xfId="85" applyNumberFormat="1" applyFont="1" applyFill="1" applyBorder="1" applyAlignment="1">
      <alignment horizontal="right"/>
    </xf>
    <xf numFmtId="191" fontId="33" fillId="0" borderId="0" xfId="85" applyNumberFormat="1" applyFont="1" applyFill="1" applyBorder="1"/>
    <xf numFmtId="191" fontId="33" fillId="0" borderId="0" xfId="85" applyNumberFormat="1" applyFont="1" applyFill="1" applyBorder="1" applyAlignment="1">
      <alignment horizontal="right"/>
    </xf>
    <xf numFmtId="191" fontId="32" fillId="0" borderId="7" xfId="85" applyNumberFormat="1" applyFont="1" applyFill="1" applyBorder="1"/>
    <xf numFmtId="191" fontId="1" fillId="0" borderId="0" xfId="75" applyNumberFormat="1" applyFont="1"/>
    <xf numFmtId="190" fontId="28" fillId="0" borderId="0" xfId="85" applyNumberFormat="1" applyFont="1" applyBorder="1" applyAlignment="1">
      <alignment horizontal="right"/>
    </xf>
    <xf numFmtId="0" fontId="0" fillId="0" borderId="0" xfId="0" applyFill="1"/>
    <xf numFmtId="190" fontId="28" fillId="0" borderId="0" xfId="85" applyNumberFormat="1" applyFont="1" applyFill="1" applyBorder="1" applyAlignment="1">
      <alignment horizontal="right"/>
    </xf>
    <xf numFmtId="0" fontId="28" fillId="0" borderId="0" xfId="85" applyFont="1" applyFill="1"/>
    <xf numFmtId="189" fontId="0" fillId="0" borderId="0" xfId="0" applyNumberFormat="1"/>
    <xf numFmtId="2" fontId="31" fillId="0" borderId="0" xfId="85" applyNumberFormat="1" applyFont="1" applyFill="1" applyBorder="1" applyAlignment="1">
      <alignment wrapText="1"/>
    </xf>
    <xf numFmtId="2" fontId="30" fillId="0" borderId="0" xfId="85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2" fontId="26" fillId="0" borderId="0" xfId="0" applyNumberFormat="1" applyFont="1" applyAlignment="1">
      <alignment wrapText="1"/>
    </xf>
    <xf numFmtId="189" fontId="27" fillId="0" borderId="0" xfId="0" applyNumberFormat="1" applyFont="1"/>
    <xf numFmtId="0" fontId="36" fillId="0" borderId="0" xfId="0" applyFont="1" applyFill="1"/>
    <xf numFmtId="0" fontId="36" fillId="0" borderId="0" xfId="0" applyFont="1" applyAlignment="1"/>
    <xf numFmtId="0" fontId="36" fillId="0" borderId="0" xfId="0" applyFont="1" applyFill="1" applyAlignment="1"/>
    <xf numFmtId="0" fontId="36" fillId="0" borderId="0" xfId="0" applyFont="1" applyFill="1" applyAlignment="1">
      <alignment horizontal="left"/>
    </xf>
    <xf numFmtId="0" fontId="36" fillId="0" borderId="0" xfId="0" applyFont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33" fillId="0" borderId="0" xfId="0" applyFont="1"/>
    <xf numFmtId="0" fontId="36" fillId="0" borderId="0" xfId="0" applyFont="1" applyFill="1" applyAlignment="1">
      <alignment horizontal="center"/>
    </xf>
    <xf numFmtId="0" fontId="33" fillId="0" borderId="0" xfId="0" applyFont="1" applyFill="1"/>
    <xf numFmtId="0" fontId="29" fillId="0" borderId="0" xfId="76" applyFont="1" applyAlignment="1" applyProtection="1">
      <alignment vertical="center"/>
      <protection locked="0"/>
    </xf>
    <xf numFmtId="0" fontId="23" fillId="0" borderId="0" xfId="76" applyFont="1" applyAlignment="1" applyProtection="1">
      <alignment horizontal="left" vertical="center" wrapText="1"/>
      <protection locked="0"/>
    </xf>
    <xf numFmtId="3" fontId="33" fillId="0" borderId="0" xfId="0" applyNumberFormat="1" applyFont="1" applyFill="1"/>
    <xf numFmtId="0" fontId="23" fillId="0" borderId="0" xfId="76" applyFont="1" applyAlignment="1" applyProtection="1">
      <alignment vertical="center" wrapText="1"/>
      <protection locked="0"/>
    </xf>
    <xf numFmtId="3" fontId="23" fillId="0" borderId="9" xfId="76" applyNumberFormat="1" applyFont="1" applyFill="1" applyBorder="1" applyAlignment="1" applyProtection="1">
      <alignment horizontal="right" vertical="center"/>
      <protection locked="0"/>
    </xf>
    <xf numFmtId="0" fontId="29" fillId="0" borderId="0" xfId="76" applyFont="1" applyAlignment="1" applyProtection="1">
      <alignment vertical="center" wrapText="1"/>
      <protection locked="0"/>
    </xf>
    <xf numFmtId="3" fontId="23" fillId="0" borderId="0" xfId="76" applyNumberFormat="1" applyFont="1" applyFill="1" applyAlignment="1" applyProtection="1">
      <alignment horizontal="right" vertical="center"/>
      <protection locked="0"/>
    </xf>
    <xf numFmtId="3" fontId="23" fillId="0" borderId="4" xfId="76" applyNumberFormat="1" applyFont="1" applyFill="1" applyBorder="1" applyAlignment="1" applyProtection="1">
      <alignment horizontal="right" vertical="center"/>
      <protection locked="0"/>
    </xf>
    <xf numFmtId="189" fontId="23" fillId="0" borderId="0" xfId="0" applyNumberFormat="1" applyFont="1" applyFill="1"/>
    <xf numFmtId="3" fontId="23" fillId="0" borderId="8" xfId="76" applyNumberFormat="1" applyFont="1" applyFill="1" applyBorder="1" applyAlignment="1" applyProtection="1">
      <alignment horizontal="right" vertical="center"/>
      <protection locked="0"/>
    </xf>
    <xf numFmtId="3" fontId="23" fillId="0" borderId="10" xfId="76" applyNumberFormat="1" applyFont="1" applyFill="1" applyBorder="1" applyAlignment="1" applyProtection="1">
      <alignment horizontal="right" vertical="center"/>
      <protection locked="0"/>
    </xf>
    <xf numFmtId="0" fontId="36" fillId="0" borderId="0" xfId="0" applyFont="1"/>
    <xf numFmtId="0" fontId="23" fillId="0" borderId="0" xfId="85" applyFont="1" applyBorder="1"/>
    <xf numFmtId="189" fontId="33" fillId="0" borderId="0" xfId="0" applyNumberFormat="1" applyFont="1" applyFill="1" applyAlignment="1">
      <alignment horizontal="right"/>
    </xf>
    <xf numFmtId="189" fontId="33" fillId="0" borderId="8" xfId="0" applyNumberFormat="1" applyFont="1" applyFill="1" applyBorder="1" applyAlignment="1">
      <alignment horizontal="right"/>
    </xf>
    <xf numFmtId="0" fontId="23" fillId="0" borderId="0" xfId="85" applyFont="1" applyFill="1" applyBorder="1" applyAlignment="1">
      <alignment horizontal="right"/>
    </xf>
    <xf numFmtId="0" fontId="23" fillId="0" borderId="0" xfId="85" applyFont="1" applyBorder="1" applyAlignment="1">
      <alignment wrapText="1"/>
    </xf>
    <xf numFmtId="3" fontId="29" fillId="0" borderId="8" xfId="85" applyNumberFormat="1" applyFont="1" applyFill="1" applyBorder="1" applyAlignment="1">
      <alignment horizontal="right"/>
    </xf>
    <xf numFmtId="0" fontId="23" fillId="0" borderId="0" xfId="85" applyFont="1" applyBorder="1" applyAlignment="1">
      <alignment vertical="center" wrapText="1"/>
    </xf>
    <xf numFmtId="189" fontId="29" fillId="0" borderId="8" xfId="85" applyNumberFormat="1" applyFont="1" applyFill="1" applyBorder="1" applyAlignment="1">
      <alignment horizontal="right"/>
    </xf>
    <xf numFmtId="189" fontId="33" fillId="0" borderId="0" xfId="0" applyNumberFormat="1" applyFont="1" applyFill="1" applyBorder="1" applyAlignment="1">
      <alignment horizontal="right"/>
    </xf>
    <xf numFmtId="3" fontId="23" fillId="0" borderId="0" xfId="85" applyNumberFormat="1" applyFont="1" applyFill="1" applyBorder="1" applyAlignment="1">
      <alignment horizontal="right"/>
    </xf>
    <xf numFmtId="0" fontId="23" fillId="0" borderId="0" xfId="85" applyFont="1"/>
    <xf numFmtId="0" fontId="23" fillId="0" borderId="0" xfId="85" applyFont="1" applyFill="1" applyAlignment="1">
      <alignment horizontal="right"/>
    </xf>
    <xf numFmtId="189" fontId="36" fillId="0" borderId="8" xfId="0" applyNumberFormat="1" applyFont="1" applyFill="1" applyBorder="1" applyAlignment="1">
      <alignment horizontal="right"/>
    </xf>
    <xf numFmtId="189" fontId="23" fillId="0" borderId="0" xfId="85" applyNumberFormat="1" applyFont="1" applyFill="1" applyBorder="1" applyAlignment="1">
      <alignment horizontal="right"/>
    </xf>
    <xf numFmtId="190" fontId="23" fillId="0" borderId="0" xfId="85" applyNumberFormat="1" applyFont="1" applyFill="1" applyBorder="1" applyAlignment="1">
      <alignment horizontal="right"/>
    </xf>
    <xf numFmtId="189" fontId="33" fillId="0" borderId="0" xfId="0" applyNumberFormat="1" applyFont="1" applyFill="1"/>
    <xf numFmtId="0" fontId="37" fillId="0" borderId="0" xfId="0" applyFont="1"/>
    <xf numFmtId="0" fontId="37" fillId="0" borderId="0" xfId="0" applyFont="1" applyFill="1"/>
    <xf numFmtId="0" fontId="36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 applyFill="1" applyAlignment="1">
      <alignment horizontal="left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left" wrapText="1" indent="1"/>
    </xf>
    <xf numFmtId="189" fontId="33" fillId="0" borderId="0" xfId="0" applyNumberFormat="1" applyFont="1"/>
    <xf numFmtId="189" fontId="38" fillId="0" borderId="0" xfId="0" applyNumberFormat="1" applyFont="1" applyFill="1" applyAlignment="1">
      <alignment horizontal="right" wrapText="1"/>
    </xf>
    <xf numFmtId="0" fontId="33" fillId="0" borderId="0" xfId="0" applyFont="1" applyAlignment="1">
      <alignment horizontal="left" wrapText="1"/>
    </xf>
    <xf numFmtId="189" fontId="36" fillId="0" borderId="0" xfId="0" applyNumberFormat="1" applyFont="1" applyAlignment="1">
      <alignment horizontal="right" wrapText="1"/>
    </xf>
    <xf numFmtId="189" fontId="36" fillId="0" borderId="0" xfId="0" applyNumberFormat="1" applyFont="1" applyFill="1" applyAlignment="1">
      <alignment horizontal="right" wrapText="1"/>
    </xf>
    <xf numFmtId="189" fontId="36" fillId="0" borderId="5" xfId="0" applyNumberFormat="1" applyFont="1" applyFill="1" applyBorder="1" applyAlignment="1">
      <alignment horizontal="right" wrapText="1"/>
    </xf>
    <xf numFmtId="0" fontId="36" fillId="0" borderId="0" xfId="0" applyFont="1" applyAlignment="1">
      <alignment horizontal="left" wrapText="1" indent="1"/>
    </xf>
    <xf numFmtId="0" fontId="36" fillId="0" borderId="0" xfId="0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36" fillId="0" borderId="0" xfId="0" applyFont="1" applyFill="1" applyAlignment="1">
      <alignment horizontal="right"/>
    </xf>
    <xf numFmtId="189" fontId="33" fillId="0" borderId="0" xfId="0" applyNumberFormat="1" applyFont="1" applyFill="1" applyAlignment="1">
      <alignment horizontal="right" wrapText="1"/>
    </xf>
    <xf numFmtId="189" fontId="33" fillId="0" borderId="5" xfId="0" applyNumberFormat="1" applyFont="1" applyFill="1" applyBorder="1" applyAlignment="1">
      <alignment horizontal="right" wrapText="1"/>
    </xf>
    <xf numFmtId="0" fontId="33" fillId="0" borderId="0" xfId="0" applyFont="1" applyAlignment="1">
      <alignment wrapText="1"/>
    </xf>
    <xf numFmtId="190" fontId="23" fillId="0" borderId="0" xfId="85" applyNumberFormat="1" applyFont="1" applyBorder="1" applyAlignment="1">
      <alignment horizontal="left"/>
    </xf>
    <xf numFmtId="189" fontId="37" fillId="0" borderId="0" xfId="0" applyNumberFormat="1" applyFont="1" applyFill="1"/>
    <xf numFmtId="190" fontId="40" fillId="0" borderId="0" xfId="85" applyNumberFormat="1" applyFont="1" applyFill="1" applyBorder="1" applyAlignment="1">
      <alignment horizontal="right"/>
    </xf>
    <xf numFmtId="0" fontId="33" fillId="0" borderId="0" xfId="0" applyFont="1" applyFill="1" applyAlignment="1">
      <alignment wrapText="1"/>
    </xf>
    <xf numFmtId="0" fontId="33" fillId="0" borderId="8" xfId="0" applyFont="1" applyFill="1" applyBorder="1"/>
    <xf numFmtId="191" fontId="0" fillId="0" borderId="0" xfId="0" applyNumberFormat="1"/>
    <xf numFmtId="0" fontId="29" fillId="0" borderId="0" xfId="75" applyFont="1" applyAlignment="1">
      <alignment horizontal="center"/>
    </xf>
    <xf numFmtId="3" fontId="23" fillId="0" borderId="0" xfId="76" applyNumberFormat="1" applyFont="1" applyFill="1" applyAlignment="1" applyProtection="1">
      <alignment horizontal="center"/>
      <protection locked="0"/>
    </xf>
    <xf numFmtId="190" fontId="23" fillId="0" borderId="0" xfId="85" applyNumberFormat="1" applyFont="1" applyFill="1" applyBorder="1" applyAlignment="1">
      <alignment horizontal="left"/>
    </xf>
    <xf numFmtId="189" fontId="27" fillId="0" borderId="0" xfId="0" applyNumberFormat="1" applyFont="1" applyFill="1"/>
    <xf numFmtId="0" fontId="27" fillId="0" borderId="0" xfId="0" applyFont="1" applyFill="1"/>
    <xf numFmtId="0" fontId="36" fillId="0" borderId="0" xfId="0" applyFont="1" applyFill="1" applyAlignment="1">
      <alignment horizontal="right" wrapText="1"/>
    </xf>
    <xf numFmtId="189" fontId="0" fillId="0" borderId="0" xfId="0" applyNumberFormat="1" applyFill="1"/>
    <xf numFmtId="0" fontId="36" fillId="0" borderId="0" xfId="0" applyFont="1" applyAlignment="1">
      <alignment horizontal="left"/>
    </xf>
    <xf numFmtId="0" fontId="36" fillId="0" borderId="0" xfId="0" applyFont="1" applyAlignment="1">
      <alignment wrapText="1"/>
    </xf>
    <xf numFmtId="189" fontId="33" fillId="0" borderId="0" xfId="0" applyNumberFormat="1" applyFont="1" applyBorder="1"/>
    <xf numFmtId="189" fontId="36" fillId="0" borderId="0" xfId="0" applyNumberFormat="1" applyFont="1" applyBorder="1" applyAlignment="1">
      <alignment horizontal="right" wrapText="1"/>
    </xf>
    <xf numFmtId="189" fontId="33" fillId="0" borderId="0" xfId="0" applyNumberFormat="1" applyFont="1" applyFill="1" applyBorder="1"/>
    <xf numFmtId="0" fontId="37" fillId="0" borderId="0" xfId="0" applyFont="1" applyBorder="1"/>
    <xf numFmtId="189" fontId="33" fillId="0" borderId="0" xfId="0" applyNumberFormat="1" applyFont="1" applyFill="1" applyBorder="1" applyAlignment="1">
      <alignment horizontal="right" wrapText="1"/>
    </xf>
    <xf numFmtId="3" fontId="29" fillId="0" borderId="0" xfId="85" applyNumberFormat="1" applyFont="1" applyFill="1" applyBorder="1" applyAlignment="1">
      <alignment horizontal="right"/>
    </xf>
    <xf numFmtId="189" fontId="29" fillId="0" borderId="0" xfId="85" applyNumberFormat="1" applyFont="1" applyFill="1" applyBorder="1" applyAlignment="1">
      <alignment horizontal="right"/>
    </xf>
    <xf numFmtId="0" fontId="36" fillId="0" borderId="0" xfId="0" applyFont="1" applyFill="1" applyBorder="1" applyAlignment="1"/>
    <xf numFmtId="0" fontId="36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/>
    </xf>
    <xf numFmtId="189" fontId="36" fillId="0" borderId="0" xfId="0" applyNumberFormat="1" applyFont="1" applyFill="1" applyBorder="1" applyAlignment="1">
      <alignment horizontal="right"/>
    </xf>
    <xf numFmtId="0" fontId="33" fillId="0" borderId="0" xfId="0" applyFont="1" applyFill="1" applyBorder="1"/>
    <xf numFmtId="189" fontId="27" fillId="0" borderId="0" xfId="0" applyNumberFormat="1" applyFont="1" applyBorder="1"/>
    <xf numFmtId="0" fontId="27" fillId="0" borderId="0" xfId="0" applyFont="1" applyBorder="1"/>
    <xf numFmtId="0" fontId="36" fillId="0" borderId="0" xfId="0" applyFont="1" applyFill="1" applyBorder="1"/>
    <xf numFmtId="0" fontId="36" fillId="0" borderId="0" xfId="0" applyFont="1" applyFill="1" applyAlignment="1">
      <alignment wrapText="1"/>
    </xf>
    <xf numFmtId="0" fontId="33" fillId="6" borderId="0" xfId="0" applyFont="1" applyFill="1" applyAlignment="1">
      <alignment horizontal="left"/>
    </xf>
    <xf numFmtId="0" fontId="36" fillId="6" borderId="0" xfId="0" applyFont="1" applyFill="1" applyAlignment="1">
      <alignment horizontal="right"/>
    </xf>
    <xf numFmtId="0" fontId="36" fillId="6" borderId="0" xfId="0" applyFont="1" applyFill="1" applyAlignment="1">
      <alignment horizontal="center"/>
    </xf>
    <xf numFmtId="189" fontId="33" fillId="6" borderId="0" xfId="0" applyNumberFormat="1" applyFont="1" applyFill="1" applyAlignment="1">
      <alignment horizontal="right" wrapText="1"/>
    </xf>
    <xf numFmtId="189" fontId="33" fillId="6" borderId="5" xfId="0" applyNumberFormat="1" applyFont="1" applyFill="1" applyBorder="1" applyAlignment="1">
      <alignment horizontal="right" wrapText="1"/>
    </xf>
    <xf numFmtId="189" fontId="36" fillId="6" borderId="0" xfId="0" applyNumberFormat="1" applyFont="1" applyFill="1" applyAlignment="1">
      <alignment horizontal="right" wrapText="1"/>
    </xf>
    <xf numFmtId="0" fontId="37" fillId="6" borderId="0" xfId="0" applyFont="1" applyFill="1"/>
    <xf numFmtId="189" fontId="38" fillId="6" borderId="0" xfId="0" applyNumberFormat="1" applyFont="1" applyFill="1" applyAlignment="1">
      <alignment horizontal="right" wrapText="1"/>
    </xf>
    <xf numFmtId="189" fontId="36" fillId="6" borderId="5" xfId="0" applyNumberFormat="1" applyFont="1" applyFill="1" applyBorder="1" applyAlignment="1">
      <alignment horizontal="right" wrapText="1"/>
    </xf>
    <xf numFmtId="189" fontId="33" fillId="6" borderId="0" xfId="0" applyNumberFormat="1" applyFont="1" applyFill="1" applyAlignment="1">
      <alignment horizontal="right"/>
    </xf>
    <xf numFmtId="189" fontId="37" fillId="6" borderId="0" xfId="0" applyNumberFormat="1" applyFont="1" applyFill="1"/>
    <xf numFmtId="190" fontId="40" fillId="6" borderId="0" xfId="85" applyNumberFormat="1" applyFont="1" applyFill="1" applyBorder="1" applyAlignment="1">
      <alignment horizontal="right"/>
    </xf>
    <xf numFmtId="190" fontId="23" fillId="6" borderId="0" xfId="85" applyNumberFormat="1" applyFont="1" applyFill="1" applyBorder="1" applyAlignment="1">
      <alignment horizontal="right"/>
    </xf>
    <xf numFmtId="190" fontId="23" fillId="6" borderId="0" xfId="85" applyNumberFormat="1" applyFont="1" applyFill="1" applyBorder="1" applyAlignment="1">
      <alignment horizontal="left"/>
    </xf>
    <xf numFmtId="0" fontId="36" fillId="6" borderId="0" xfId="0" applyFont="1" applyFill="1"/>
    <xf numFmtId="0" fontId="36" fillId="6" borderId="0" xfId="0" applyFont="1" applyFill="1" applyAlignment="1">
      <alignment wrapText="1"/>
    </xf>
    <xf numFmtId="2" fontId="31" fillId="6" borderId="0" xfId="85" applyNumberFormat="1" applyFont="1" applyFill="1" applyBorder="1" applyAlignment="1">
      <alignment wrapText="1"/>
    </xf>
    <xf numFmtId="191" fontId="32" fillId="6" borderId="0" xfId="85" applyNumberFormat="1" applyFont="1" applyFill="1" applyBorder="1"/>
    <xf numFmtId="191" fontId="32" fillId="6" borderId="0" xfId="85" applyNumberFormat="1" applyFont="1" applyFill="1" applyBorder="1" applyAlignment="1">
      <alignment horizontal="right"/>
    </xf>
    <xf numFmtId="0" fontId="0" fillId="6" borderId="0" xfId="0" applyFill="1"/>
    <xf numFmtId="2" fontId="30" fillId="6" borderId="0" xfId="85" applyNumberFormat="1" applyFont="1" applyFill="1" applyBorder="1" applyAlignment="1">
      <alignment wrapText="1"/>
    </xf>
    <xf numFmtId="191" fontId="33" fillId="6" borderId="0" xfId="85" applyNumberFormat="1" applyFont="1" applyFill="1" applyBorder="1"/>
    <xf numFmtId="191" fontId="33" fillId="6" borderId="0" xfId="85" applyNumberFormat="1" applyFont="1" applyFill="1" applyBorder="1" applyAlignment="1">
      <alignment horizontal="right"/>
    </xf>
    <xf numFmtId="191" fontId="32" fillId="6" borderId="7" xfId="85" applyNumberFormat="1" applyFont="1" applyFill="1" applyBorder="1"/>
    <xf numFmtId="191" fontId="0" fillId="6" borderId="0" xfId="0" applyNumberFormat="1" applyFill="1"/>
    <xf numFmtId="0" fontId="36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6" fillId="0" borderId="8" xfId="0" applyFont="1" applyBorder="1" applyAlignment="1">
      <alignment horizontal="left"/>
    </xf>
    <xf numFmtId="0" fontId="29" fillId="0" borderId="0" xfId="75" applyFont="1" applyAlignment="1">
      <alignment horizontal="center"/>
    </xf>
    <xf numFmtId="0" fontId="23" fillId="0" borderId="0" xfId="76" applyFont="1" applyAlignment="1" applyProtection="1">
      <alignment horizontal="center" wrapText="1"/>
      <protection locked="0"/>
    </xf>
    <xf numFmtId="0" fontId="29" fillId="0" borderId="0" xfId="76" applyFont="1" applyAlignment="1" applyProtection="1">
      <alignment horizontal="center" wrapText="1"/>
      <protection locked="0"/>
    </xf>
    <xf numFmtId="0" fontId="41" fillId="0" borderId="0" xfId="0" applyFont="1" applyAlignment="1">
      <alignment horizontal="center" wrapText="1"/>
    </xf>
    <xf numFmtId="0" fontId="41" fillId="0" borderId="0" xfId="0" applyFont="1" applyAlignment="1">
      <alignment horizontal="right" vertical="center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right" vertical="center" wrapText="1"/>
    </xf>
    <xf numFmtId="16" fontId="41" fillId="0" borderId="0" xfId="0" applyNumberFormat="1" applyFont="1" applyAlignment="1">
      <alignment horizontal="right" vertical="center"/>
    </xf>
    <xf numFmtId="0" fontId="42" fillId="0" borderId="0" xfId="0" applyFont="1" applyAlignment="1">
      <alignment horizontal="right" vertical="center"/>
    </xf>
    <xf numFmtId="16" fontId="42" fillId="0" borderId="0" xfId="0" applyNumberFormat="1" applyFont="1" applyAlignment="1">
      <alignment horizontal="right" vertical="center"/>
    </xf>
    <xf numFmtId="0" fontId="23" fillId="0" borderId="0" xfId="85" applyFont="1" applyBorder="1" applyAlignment="1">
      <alignment horizontal="center" vertical="center" wrapText="1"/>
    </xf>
    <xf numFmtId="0" fontId="23" fillId="0" borderId="0" xfId="85" applyFont="1" applyBorder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23" fillId="0" borderId="0" xfId="85" applyFont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</cellXfs>
  <cellStyles count="112">
    <cellStyle name="19990216" xfId="1"/>
    <cellStyle name="19990216 3" xfId="2"/>
    <cellStyle name="19990216_Расшифровка1" xfId="3"/>
    <cellStyle name="C08_Table text" xfId="4"/>
    <cellStyle name="C19_Regular figs" xfId="5"/>
    <cellStyle name="Calc Currency (0)" xfId="6"/>
    <cellStyle name="Calc Currency (2)" xfId="7"/>
    <cellStyle name="Calc Percent (0)" xfId="8"/>
    <cellStyle name="Calc Percent (1)" xfId="9"/>
    <cellStyle name="Calc Percent (2)" xfId="10"/>
    <cellStyle name="Calc Units (0)" xfId="11"/>
    <cellStyle name="Calc Units (1)" xfId="12"/>
    <cellStyle name="Calc Units (2)" xfId="13"/>
    <cellStyle name="Column_Title" xfId="14"/>
    <cellStyle name="Comma [00]" xfId="15"/>
    <cellStyle name="Comma 2" xfId="16"/>
    <cellStyle name="Comma 3" xfId="17"/>
    <cellStyle name="Comma 3 2" xfId="18"/>
    <cellStyle name="Comma 3 3" xfId="19"/>
    <cellStyle name="Comma 4" xfId="20"/>
    <cellStyle name="Comma 5" xfId="21"/>
    <cellStyle name="Comma 6" xfId="22"/>
    <cellStyle name="Comma 7" xfId="23"/>
    <cellStyle name="Comma 8" xfId="24"/>
    <cellStyle name="Comma_CF KKF2BV" xfId="25"/>
    <cellStyle name="Currency [00]" xfId="26"/>
    <cellStyle name="Date Short" xfId="27"/>
    <cellStyle name="DELTA" xfId="28"/>
    <cellStyle name="Enter Currency (0)" xfId="29"/>
    <cellStyle name="Enter Currency (2)" xfId="30"/>
    <cellStyle name="Enter Units (0)" xfId="31"/>
    <cellStyle name="Enter Units (1)" xfId="32"/>
    <cellStyle name="Enter Units (2)" xfId="33"/>
    <cellStyle name="Euro" xfId="34"/>
    <cellStyle name="Grey" xfId="35"/>
    <cellStyle name="Header1" xfId="36"/>
    <cellStyle name="Header2" xfId="37"/>
    <cellStyle name="Heading" xfId="38"/>
    <cellStyle name="Input [yellow]" xfId="39"/>
    <cellStyle name="International" xfId="40"/>
    <cellStyle name="International1" xfId="41"/>
    <cellStyle name="Link Currency (0)" xfId="42"/>
    <cellStyle name="Link Currency (2)" xfId="43"/>
    <cellStyle name="Link Units (0)" xfId="44"/>
    <cellStyle name="Link Units (1)" xfId="45"/>
    <cellStyle name="Link Units (2)" xfId="46"/>
    <cellStyle name="Normal - Style1" xfId="47"/>
    <cellStyle name="Normal 2" xfId="48"/>
    <cellStyle name="Normal 3" xfId="49"/>
    <cellStyle name="Normal 4" xfId="50"/>
    <cellStyle name="Normal_CF KKF2BV" xfId="51"/>
    <cellStyle name="paint" xfId="52"/>
    <cellStyle name="Percent (0)" xfId="53"/>
    <cellStyle name="Percent [0]" xfId="54"/>
    <cellStyle name="Percent [00]" xfId="55"/>
    <cellStyle name="Percent [2]" xfId="56"/>
    <cellStyle name="Percent 2" xfId="57"/>
    <cellStyle name="Percent 3" xfId="58"/>
    <cellStyle name="PrePop Currency (0)" xfId="59"/>
    <cellStyle name="PrePop Currency (2)" xfId="60"/>
    <cellStyle name="PrePop Units (0)" xfId="61"/>
    <cellStyle name="PrePop Units (1)" xfId="62"/>
    <cellStyle name="PrePop Units (2)" xfId="63"/>
    <cellStyle name="Standaard_Blad1 (2)" xfId="64"/>
    <cellStyle name="Style 1" xfId="65"/>
    <cellStyle name="Text Indent A" xfId="66"/>
    <cellStyle name="Text Indent B" xfId="67"/>
    <cellStyle name="Text Indent C" xfId="68"/>
    <cellStyle name="Tickmark" xfId="69"/>
    <cellStyle name="Денежный 2" xfId="70"/>
    <cellStyle name="Денежный 2 2" xfId="71"/>
    <cellStyle name="Денежный 3" xfId="72"/>
    <cellStyle name="Обычный" xfId="0" builtinId="0"/>
    <cellStyle name="Обычный 10" xfId="73"/>
    <cellStyle name="Обычный 10 2" xfId="74"/>
    <cellStyle name="Обычный 12" xfId="75"/>
    <cellStyle name="Обычный 2" xfId="76"/>
    <cellStyle name="Обычный 2 2" xfId="77"/>
    <cellStyle name="Обычный 2 2 2" xfId="78"/>
    <cellStyle name="Обычный 2 2 2 2" xfId="79"/>
    <cellStyle name="Обычный 2 2 2 3" xfId="80"/>
    <cellStyle name="Обычный 2 2 3" xfId="81"/>
    <cellStyle name="Обычный 2 3" xfId="82"/>
    <cellStyle name="Обычный 2 4" xfId="83"/>
    <cellStyle name="Обычный 3" xfId="84"/>
    <cellStyle name="Обычный 3 2" xfId="85"/>
    <cellStyle name="Обычный 4" xfId="86"/>
    <cellStyle name="Обычный 5" xfId="87"/>
    <cellStyle name="Обычный 6" xfId="88"/>
    <cellStyle name="Обычный 7" xfId="89"/>
    <cellStyle name="Обычный 8" xfId="90"/>
    <cellStyle name="Обычный 9" xfId="91"/>
    <cellStyle name="Процентный 2" xfId="92"/>
    <cellStyle name="Процентный 3" xfId="93"/>
    <cellStyle name="Стиль 1" xfId="94"/>
    <cellStyle name="Тысячи [0]_010SN05" xfId="95"/>
    <cellStyle name="Тысячи_010SN05" xfId="96"/>
    <cellStyle name="Финансовый [0] 2" xfId="97"/>
    <cellStyle name="Финансовый 10" xfId="98"/>
    <cellStyle name="Финансовый 11" xfId="99"/>
    <cellStyle name="Финансовый 2 2" xfId="100"/>
    <cellStyle name="Финансовый 2 3" xfId="101"/>
    <cellStyle name="Финансовый 2 4" xfId="102"/>
    <cellStyle name="Финансовый 3" xfId="103"/>
    <cellStyle name="Финансовый 4" xfId="104"/>
    <cellStyle name="Финансовый 5" xfId="105"/>
    <cellStyle name="Финансовый 6" xfId="106"/>
    <cellStyle name="Финансовый 7" xfId="107"/>
    <cellStyle name="Финансовый 8" xfId="108"/>
    <cellStyle name="Финансовый 9" xfId="109"/>
    <cellStyle name="쉼표 [0]_WP_Investments &amp; Derivatives(0717)" xfId="110"/>
    <cellStyle name="표준_fair value market rates 6m 2008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6"/>
  <sheetViews>
    <sheetView tabSelected="1" topLeftCell="A7" zoomScaleNormal="100" workbookViewId="0">
      <selection activeCell="K19" sqref="K19"/>
    </sheetView>
  </sheetViews>
  <sheetFormatPr defaultColWidth="9.140625" defaultRowHeight="12.75" x14ac:dyDescent="0.2"/>
  <cols>
    <col min="1" max="1" width="47.140625" style="29" customWidth="1"/>
    <col min="2" max="2" width="4.140625" style="29" customWidth="1"/>
    <col min="3" max="3" width="22" style="31" customWidth="1"/>
    <col min="4" max="4" width="2.85546875" style="31" customWidth="1"/>
    <col min="5" max="5" width="16.85546875" style="31" customWidth="1"/>
    <col min="6" max="7" width="10" style="1" bestFit="1" customWidth="1"/>
    <col min="8" max="16384" width="9.140625" style="1"/>
  </cols>
  <sheetData>
    <row r="1" spans="1:9" x14ac:dyDescent="0.2">
      <c r="A1" s="137" t="s">
        <v>0</v>
      </c>
      <c r="B1" s="137"/>
      <c r="C1" s="137"/>
      <c r="D1" s="93"/>
      <c r="E1" s="23"/>
    </row>
    <row r="2" spans="1:9" x14ac:dyDescent="0.2">
      <c r="A2" s="24" t="s">
        <v>109</v>
      </c>
      <c r="B2" s="24"/>
      <c r="C2" s="25"/>
      <c r="D2" s="25"/>
      <c r="E2" s="26"/>
    </row>
    <row r="3" spans="1:9" x14ac:dyDescent="0.2">
      <c r="A3" s="93" t="s">
        <v>120</v>
      </c>
      <c r="B3" s="136"/>
      <c r="C3" s="25"/>
      <c r="D3" s="25"/>
      <c r="E3" s="26"/>
    </row>
    <row r="4" spans="1:9" x14ac:dyDescent="0.2">
      <c r="A4" s="138" t="s">
        <v>43</v>
      </c>
      <c r="B4" s="138"/>
      <c r="C4" s="138"/>
      <c r="D4" s="138"/>
      <c r="E4" s="138"/>
    </row>
    <row r="5" spans="1:9" x14ac:dyDescent="0.2">
      <c r="A5" s="27"/>
      <c r="B5" s="27"/>
      <c r="C5" s="28"/>
      <c r="D5" s="28"/>
      <c r="E5" s="28"/>
    </row>
    <row r="6" spans="1:9" x14ac:dyDescent="0.2">
      <c r="B6" s="27"/>
      <c r="C6" s="76"/>
      <c r="D6" s="76"/>
      <c r="E6" s="76"/>
    </row>
    <row r="7" spans="1:9" x14ac:dyDescent="0.2">
      <c r="C7" s="76" t="s">
        <v>104</v>
      </c>
      <c r="D7" s="76"/>
      <c r="E7" s="76" t="s">
        <v>74</v>
      </c>
    </row>
    <row r="8" spans="1:9" x14ac:dyDescent="0.2">
      <c r="C8" s="76" t="s">
        <v>118</v>
      </c>
      <c r="D8" s="76"/>
      <c r="E8" s="76" t="s">
        <v>114</v>
      </c>
    </row>
    <row r="9" spans="1:9" x14ac:dyDescent="0.2">
      <c r="G9" s="2"/>
    </row>
    <row r="10" spans="1:9" x14ac:dyDescent="0.2">
      <c r="A10" s="32" t="s">
        <v>1</v>
      </c>
      <c r="C10" s="87"/>
      <c r="D10" s="87"/>
    </row>
    <row r="11" spans="1:9" x14ac:dyDescent="0.2">
      <c r="A11" s="33" t="s">
        <v>2</v>
      </c>
      <c r="B11" s="140">
        <v>12</v>
      </c>
      <c r="C11" s="34">
        <v>1090236</v>
      </c>
      <c r="D11" s="34"/>
      <c r="E11" s="34">
        <v>1117220</v>
      </c>
      <c r="F11" s="2"/>
      <c r="G11" s="2"/>
    </row>
    <row r="12" spans="1:9" ht="25.5" x14ac:dyDescent="0.2">
      <c r="A12" s="33" t="s">
        <v>3</v>
      </c>
      <c r="B12" s="140">
        <v>13</v>
      </c>
      <c r="C12" s="34">
        <v>38810</v>
      </c>
      <c r="D12" s="34"/>
      <c r="E12" s="34">
        <v>35968</v>
      </c>
      <c r="F12" s="2"/>
      <c r="G12" s="2"/>
    </row>
    <row r="13" spans="1:9" x14ac:dyDescent="0.2">
      <c r="A13" s="33" t="s">
        <v>105</v>
      </c>
      <c r="B13" s="140">
        <v>14</v>
      </c>
      <c r="C13" s="34">
        <v>861049</v>
      </c>
      <c r="D13" s="34"/>
      <c r="E13" s="34">
        <v>913419</v>
      </c>
      <c r="F13" s="2"/>
      <c r="G13" s="2"/>
    </row>
    <row r="14" spans="1:9" x14ac:dyDescent="0.2">
      <c r="A14" s="33" t="s">
        <v>4</v>
      </c>
      <c r="B14" s="140">
        <v>15</v>
      </c>
      <c r="C14" s="34">
        <v>50853</v>
      </c>
      <c r="D14" s="34"/>
      <c r="E14" s="34">
        <v>54536</v>
      </c>
      <c r="F14" s="2"/>
      <c r="G14" s="2"/>
    </row>
    <row r="15" spans="1:9" x14ac:dyDescent="0.2">
      <c r="A15" s="33" t="s">
        <v>5</v>
      </c>
      <c r="B15" s="140">
        <v>16</v>
      </c>
      <c r="C15" s="34">
        <v>2173270</v>
      </c>
      <c r="D15" s="34"/>
      <c r="E15" s="34">
        <v>2009113</v>
      </c>
      <c r="F15" s="2"/>
      <c r="G15" s="2"/>
      <c r="I15" s="2"/>
    </row>
    <row r="16" spans="1:9" x14ac:dyDescent="0.2">
      <c r="A16" s="33" t="s">
        <v>95</v>
      </c>
      <c r="B16" s="140"/>
      <c r="C16" s="34">
        <v>2442</v>
      </c>
      <c r="D16" s="34"/>
      <c r="E16" s="34">
        <v>525</v>
      </c>
      <c r="F16" s="2"/>
      <c r="G16" s="2"/>
    </row>
    <row r="17" spans="1:8" x14ac:dyDescent="0.2">
      <c r="A17" s="33" t="s">
        <v>7</v>
      </c>
      <c r="B17" s="140">
        <v>17</v>
      </c>
      <c r="C17" s="34">
        <v>65218</v>
      </c>
      <c r="D17" s="34"/>
      <c r="E17" s="34">
        <v>65163</v>
      </c>
      <c r="F17" s="2"/>
      <c r="G17" s="2"/>
    </row>
    <row r="18" spans="1:8" x14ac:dyDescent="0.2">
      <c r="A18" s="33" t="s">
        <v>6</v>
      </c>
      <c r="B18" s="140">
        <v>18</v>
      </c>
      <c r="C18" s="34">
        <v>140716</v>
      </c>
      <c r="D18" s="34"/>
      <c r="E18" s="34">
        <v>128022</v>
      </c>
      <c r="F18" s="2"/>
      <c r="G18" s="2"/>
    </row>
    <row r="19" spans="1:8" ht="13.5" thickBot="1" x14ac:dyDescent="0.25">
      <c r="A19" s="35" t="s">
        <v>8</v>
      </c>
      <c r="B19" s="140"/>
      <c r="C19" s="36">
        <f>SUM(C11:C18)</f>
        <v>4422594</v>
      </c>
      <c r="D19" s="36"/>
      <c r="E19" s="36">
        <f t="shared" ref="E19" si="0">SUM(E11:E18)</f>
        <v>4323966</v>
      </c>
      <c r="F19" s="2"/>
      <c r="G19" s="2"/>
      <c r="H19" s="2"/>
    </row>
    <row r="20" spans="1:8" ht="13.5" thickTop="1" x14ac:dyDescent="0.2">
      <c r="A20" s="37" t="s">
        <v>9</v>
      </c>
      <c r="B20" s="141"/>
      <c r="C20" s="38"/>
      <c r="D20" s="38"/>
      <c r="E20" s="38"/>
      <c r="G20" s="2"/>
    </row>
    <row r="21" spans="1:8" x14ac:dyDescent="0.2">
      <c r="A21" s="35" t="s">
        <v>10</v>
      </c>
      <c r="B21" s="140"/>
      <c r="C21" s="38"/>
      <c r="D21" s="38"/>
      <c r="E21" s="38"/>
      <c r="G21" s="2"/>
    </row>
    <row r="22" spans="1:8" x14ac:dyDescent="0.2">
      <c r="A22" s="33" t="s">
        <v>11</v>
      </c>
      <c r="B22" s="140">
        <v>19</v>
      </c>
      <c r="C22" s="38">
        <v>135487</v>
      </c>
      <c r="D22" s="38"/>
      <c r="E22" s="38">
        <v>158524</v>
      </c>
      <c r="F22" s="2"/>
      <c r="G22" s="2"/>
    </row>
    <row r="23" spans="1:8" x14ac:dyDescent="0.2">
      <c r="A23" s="33" t="s">
        <v>12</v>
      </c>
      <c r="B23" s="140">
        <v>20</v>
      </c>
      <c r="C23" s="34">
        <v>3346895</v>
      </c>
      <c r="D23" s="34"/>
      <c r="E23" s="34">
        <v>3273144</v>
      </c>
      <c r="F23" s="2"/>
      <c r="G23" s="2"/>
    </row>
    <row r="24" spans="1:8" x14ac:dyDescent="0.2">
      <c r="A24" s="33" t="s">
        <v>13</v>
      </c>
      <c r="B24" s="140">
        <v>21</v>
      </c>
      <c r="C24" s="34">
        <v>75698</v>
      </c>
      <c r="D24" s="34"/>
      <c r="E24" s="34">
        <v>96183</v>
      </c>
      <c r="F24" s="2"/>
      <c r="G24" s="2"/>
    </row>
    <row r="25" spans="1:8" x14ac:dyDescent="0.2">
      <c r="A25" s="33" t="s">
        <v>96</v>
      </c>
      <c r="B25" s="140"/>
      <c r="C25" s="34">
        <v>11820</v>
      </c>
      <c r="D25" s="34"/>
      <c r="E25" s="34">
        <v>11620</v>
      </c>
      <c r="F25" s="2"/>
      <c r="G25" s="2"/>
    </row>
    <row r="26" spans="1:8" ht="25.5" x14ac:dyDescent="0.2">
      <c r="A26" s="33" t="s">
        <v>115</v>
      </c>
      <c r="B26" s="140"/>
      <c r="C26" s="34">
        <v>5415</v>
      </c>
      <c r="D26" s="34"/>
      <c r="E26" s="34">
        <v>0</v>
      </c>
      <c r="F26" s="2"/>
      <c r="G26" s="2"/>
    </row>
    <row r="27" spans="1:8" x14ac:dyDescent="0.2">
      <c r="A27" s="33" t="s">
        <v>15</v>
      </c>
      <c r="B27" s="140">
        <v>22</v>
      </c>
      <c r="C27" s="34">
        <v>61113</v>
      </c>
      <c r="D27" s="34"/>
      <c r="E27" s="34">
        <v>60405</v>
      </c>
      <c r="G27" s="34"/>
    </row>
    <row r="28" spans="1:8" x14ac:dyDescent="0.2">
      <c r="A28" s="33" t="s">
        <v>14</v>
      </c>
      <c r="B28" s="140">
        <v>23</v>
      </c>
      <c r="C28" s="34">
        <v>484000</v>
      </c>
      <c r="D28" s="34"/>
      <c r="E28" s="34">
        <v>450239</v>
      </c>
      <c r="F28" s="2"/>
      <c r="G28" s="34"/>
    </row>
    <row r="29" spans="1:8" x14ac:dyDescent="0.2">
      <c r="A29" s="33" t="s">
        <v>16</v>
      </c>
      <c r="B29" s="140"/>
      <c r="C29" s="39">
        <f>SUM(C22:C28)</f>
        <v>4120428</v>
      </c>
      <c r="D29" s="39"/>
      <c r="E29" s="39">
        <f>SUM(E22:E28)</f>
        <v>4050115</v>
      </c>
      <c r="F29" s="2"/>
      <c r="G29" s="2"/>
    </row>
    <row r="30" spans="1:8" x14ac:dyDescent="0.2">
      <c r="A30" s="35" t="s">
        <v>17</v>
      </c>
      <c r="B30" s="140"/>
      <c r="C30" s="38"/>
      <c r="D30" s="38"/>
      <c r="E30" s="38"/>
      <c r="G30" s="2"/>
    </row>
    <row r="31" spans="1:8" ht="25.5" x14ac:dyDescent="0.2">
      <c r="A31" s="33" t="s">
        <v>18</v>
      </c>
      <c r="B31" s="140"/>
      <c r="C31" s="38"/>
      <c r="D31" s="38"/>
      <c r="E31" s="38"/>
      <c r="G31" s="2"/>
    </row>
    <row r="32" spans="1:8" x14ac:dyDescent="0.2">
      <c r="A32" s="33" t="s">
        <v>19</v>
      </c>
      <c r="B32" s="140">
        <v>24</v>
      </c>
      <c r="C32" s="34">
        <v>63436</v>
      </c>
      <c r="D32" s="34"/>
      <c r="E32" s="34">
        <v>63676</v>
      </c>
      <c r="F32" s="2"/>
      <c r="G32" s="2"/>
    </row>
    <row r="33" spans="1:7" ht="25.5" customHeight="1" x14ac:dyDescent="0.2">
      <c r="A33" s="33" t="s">
        <v>88</v>
      </c>
      <c r="B33" s="140"/>
      <c r="C33" s="40">
        <v>-19807</v>
      </c>
      <c r="D33" s="40"/>
      <c r="E33" s="40">
        <v>-23321</v>
      </c>
      <c r="F33" s="4"/>
      <c r="G33" s="2"/>
    </row>
    <row r="34" spans="1:7" x14ac:dyDescent="0.2">
      <c r="A34" s="33" t="s">
        <v>86</v>
      </c>
      <c r="B34" s="140"/>
      <c r="C34" s="40">
        <v>2127</v>
      </c>
      <c r="D34" s="40"/>
      <c r="E34" s="40">
        <v>2127</v>
      </c>
      <c r="F34" s="4"/>
      <c r="G34" s="2"/>
    </row>
    <row r="35" spans="1:7" x14ac:dyDescent="0.2">
      <c r="A35" s="33" t="s">
        <v>20</v>
      </c>
      <c r="B35" s="140"/>
      <c r="C35" s="34">
        <v>256410</v>
      </c>
      <c r="D35" s="34"/>
      <c r="E35" s="34">
        <v>231369</v>
      </c>
      <c r="F35" s="2"/>
      <c r="G35" s="2"/>
    </row>
    <row r="36" spans="1:7" ht="25.5" x14ac:dyDescent="0.2">
      <c r="A36" s="33" t="s">
        <v>21</v>
      </c>
      <c r="B36" s="140"/>
      <c r="C36" s="39">
        <f t="shared" ref="C36" si="1">SUM(C32:C35)</f>
        <v>302166</v>
      </c>
      <c r="D36" s="39"/>
      <c r="E36" s="39">
        <f>SUM(E32:E35)</f>
        <v>273851</v>
      </c>
      <c r="F36" s="2"/>
      <c r="G36" s="2"/>
    </row>
    <row r="37" spans="1:7" x14ac:dyDescent="0.2">
      <c r="A37" s="33" t="s">
        <v>22</v>
      </c>
      <c r="B37" s="140"/>
      <c r="C37" s="41"/>
      <c r="D37" s="41"/>
      <c r="E37" s="41"/>
      <c r="G37" s="2"/>
    </row>
    <row r="38" spans="1:7" x14ac:dyDescent="0.2">
      <c r="A38" s="33" t="s">
        <v>23</v>
      </c>
      <c r="B38" s="140"/>
      <c r="C38" s="42">
        <f>C36+C37</f>
        <v>302166</v>
      </c>
      <c r="D38" s="42"/>
      <c r="E38" s="42">
        <f>E36+E37</f>
        <v>273851</v>
      </c>
      <c r="F38" s="2"/>
      <c r="G38" s="2"/>
    </row>
    <row r="39" spans="1:7" ht="13.5" thickBot="1" x14ac:dyDescent="0.25">
      <c r="A39" s="35" t="s">
        <v>24</v>
      </c>
      <c r="B39" s="140"/>
      <c r="C39" s="36">
        <f>C29+C38</f>
        <v>4422594</v>
      </c>
      <c r="D39" s="36"/>
      <c r="E39" s="36">
        <f>E29+E38</f>
        <v>4323966</v>
      </c>
      <c r="F39" s="2"/>
      <c r="G39" s="2"/>
    </row>
    <row r="40" spans="1:7" ht="13.5" thickTop="1" x14ac:dyDescent="0.2">
      <c r="B40" s="140"/>
      <c r="C40" s="34"/>
      <c r="D40" s="34"/>
    </row>
    <row r="41" spans="1:7" ht="12" x14ac:dyDescent="0.2">
      <c r="A41" s="144" t="s">
        <v>139</v>
      </c>
      <c r="B41" s="145">
        <v>11</v>
      </c>
      <c r="C41" s="143">
        <v>1475</v>
      </c>
      <c r="D41" s="143"/>
      <c r="E41" s="143">
        <v>793</v>
      </c>
    </row>
    <row r="42" spans="1:7" ht="12" x14ac:dyDescent="0.2">
      <c r="A42" s="144" t="s">
        <v>140</v>
      </c>
      <c r="B42" s="145">
        <v>11</v>
      </c>
      <c r="C42" s="143">
        <v>141</v>
      </c>
      <c r="D42" s="143"/>
      <c r="E42" s="143">
        <v>284</v>
      </c>
    </row>
    <row r="43" spans="1:7" x14ac:dyDescent="0.2">
      <c r="B43" s="142"/>
      <c r="C43" s="34"/>
      <c r="D43" s="34"/>
    </row>
    <row r="44" spans="1:7" x14ac:dyDescent="0.2">
      <c r="A44" s="43" t="s">
        <v>44</v>
      </c>
      <c r="B44" s="142"/>
      <c r="C44" s="34"/>
      <c r="D44" s="34"/>
    </row>
    <row r="45" spans="1:7" x14ac:dyDescent="0.2">
      <c r="B45" s="142"/>
      <c r="C45" s="34"/>
      <c r="D45" s="34"/>
    </row>
    <row r="46" spans="1:7" x14ac:dyDescent="0.2">
      <c r="A46" s="29" t="s">
        <v>45</v>
      </c>
      <c r="B46" s="142"/>
      <c r="C46" s="80" t="s">
        <v>87</v>
      </c>
      <c r="D46" s="80"/>
      <c r="E46" s="31" t="s">
        <v>46</v>
      </c>
    </row>
    <row r="47" spans="1:7" x14ac:dyDescent="0.2">
      <c r="A47" s="23" t="s">
        <v>121</v>
      </c>
      <c r="C47" s="23" t="s">
        <v>122</v>
      </c>
      <c r="D47" s="106"/>
      <c r="E47" s="23" t="s">
        <v>92</v>
      </c>
    </row>
    <row r="48" spans="1:7" x14ac:dyDescent="0.2">
      <c r="A48" s="43" t="s">
        <v>123</v>
      </c>
      <c r="B48" s="43"/>
      <c r="C48" s="23" t="s">
        <v>124</v>
      </c>
      <c r="D48" s="106"/>
      <c r="E48" s="23" t="s">
        <v>93</v>
      </c>
    </row>
    <row r="49" spans="1:5" ht="51" customHeight="1" x14ac:dyDescent="0.2">
      <c r="A49" s="43"/>
      <c r="C49" s="110" t="s">
        <v>136</v>
      </c>
      <c r="D49" s="106"/>
      <c r="E49" s="23"/>
    </row>
    <row r="50" spans="1:5" x14ac:dyDescent="0.2">
      <c r="A50" s="43"/>
      <c r="C50" s="23"/>
      <c r="D50" s="106"/>
      <c r="E50" s="23"/>
    </row>
    <row r="51" spans="1:5" x14ac:dyDescent="0.2">
      <c r="A51" s="43"/>
      <c r="C51" s="23"/>
      <c r="D51" s="106"/>
      <c r="E51" s="23"/>
    </row>
    <row r="52" spans="1:5" x14ac:dyDescent="0.2">
      <c r="B52" s="23"/>
    </row>
    <row r="53" spans="1:5" x14ac:dyDescent="0.2">
      <c r="B53" s="43"/>
    </row>
    <row r="58" spans="1:5" x14ac:dyDescent="0.2">
      <c r="C58" s="23"/>
      <c r="D58" s="23"/>
    </row>
    <row r="59" spans="1:5" x14ac:dyDescent="0.2">
      <c r="A59" s="43"/>
      <c r="C59" s="23"/>
      <c r="D59" s="23"/>
    </row>
    <row r="61" spans="1:5" x14ac:dyDescent="0.2">
      <c r="A61" s="43"/>
      <c r="C61" s="23"/>
      <c r="D61" s="23"/>
    </row>
    <row r="64" spans="1:5" x14ac:dyDescent="0.2">
      <c r="B64" s="43"/>
    </row>
    <row r="66" spans="2:2" x14ac:dyDescent="0.2">
      <c r="B66" s="43"/>
    </row>
  </sheetData>
  <mergeCells count="2">
    <mergeCell ref="A1:C1"/>
    <mergeCell ref="A4:E4"/>
  </mergeCells>
  <phoneticPr fontId="34" type="noConversion"/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6"/>
  <sheetViews>
    <sheetView topLeftCell="A13" zoomScaleNormal="100" workbookViewId="0">
      <selection activeCell="K52" sqref="K52"/>
    </sheetView>
  </sheetViews>
  <sheetFormatPr defaultColWidth="9.140625" defaultRowHeight="12.75" x14ac:dyDescent="0.2"/>
  <cols>
    <col min="1" max="1" width="47.28515625" style="29" customWidth="1"/>
    <col min="2" max="2" width="5" style="153" customWidth="1"/>
    <col min="3" max="3" width="25.140625" style="31" customWidth="1"/>
    <col min="4" max="4" width="2.140625" style="106" customWidth="1"/>
    <col min="5" max="5" width="19.85546875" style="31" customWidth="1"/>
    <col min="6" max="6" width="3.140625" style="1" customWidth="1"/>
    <col min="7" max="7" width="12.5703125" style="1" customWidth="1"/>
    <col min="8" max="16384" width="9.140625" style="1"/>
  </cols>
  <sheetData>
    <row r="1" spans="1:11" x14ac:dyDescent="0.2">
      <c r="A1" s="137" t="s">
        <v>0</v>
      </c>
      <c r="B1" s="137"/>
      <c r="C1" s="137"/>
      <c r="D1" s="137"/>
      <c r="E1" s="23"/>
    </row>
    <row r="2" spans="1:11" ht="12" customHeight="1" x14ac:dyDescent="0.2">
      <c r="A2" s="24" t="s">
        <v>110</v>
      </c>
      <c r="B2" s="152"/>
      <c r="C2" s="25"/>
      <c r="D2" s="102"/>
      <c r="E2" s="25"/>
    </row>
    <row r="3" spans="1:11" x14ac:dyDescent="0.2">
      <c r="A3" s="24" t="s">
        <v>119</v>
      </c>
      <c r="B3" s="152"/>
      <c r="C3" s="24"/>
      <c r="D3" s="102"/>
      <c r="E3" s="24"/>
    </row>
    <row r="4" spans="1:11" x14ac:dyDescent="0.2">
      <c r="A4" s="138" t="s">
        <v>43</v>
      </c>
      <c r="B4" s="138"/>
      <c r="C4" s="138"/>
      <c r="D4" s="138"/>
      <c r="E4" s="138"/>
    </row>
    <row r="6" spans="1:11" x14ac:dyDescent="0.2">
      <c r="C6" s="76"/>
      <c r="D6" s="103"/>
      <c r="E6" s="76"/>
    </row>
    <row r="7" spans="1:11" ht="26.25" customHeight="1" x14ac:dyDescent="0.2">
      <c r="B7" s="153" t="s">
        <v>141</v>
      </c>
      <c r="C7" s="91" t="s">
        <v>132</v>
      </c>
      <c r="D7" s="103"/>
      <c r="E7" s="91" t="s">
        <v>132</v>
      </c>
    </row>
    <row r="8" spans="1:11" x14ac:dyDescent="0.2">
      <c r="C8" s="76" t="s">
        <v>104</v>
      </c>
      <c r="D8" s="104"/>
      <c r="E8" s="76" t="s">
        <v>104</v>
      </c>
    </row>
    <row r="9" spans="1:11" x14ac:dyDescent="0.2">
      <c r="C9" s="76" t="s">
        <v>118</v>
      </c>
      <c r="D9" s="103"/>
      <c r="E9" s="76" t="s">
        <v>114</v>
      </c>
    </row>
    <row r="10" spans="1:11" x14ac:dyDescent="0.2">
      <c r="D10" s="103"/>
    </row>
    <row r="12" spans="1:11" x14ac:dyDescent="0.2">
      <c r="A12" s="44" t="s">
        <v>25</v>
      </c>
      <c r="B12" s="150"/>
      <c r="C12" s="45">
        <v>41057</v>
      </c>
      <c r="D12" s="52"/>
      <c r="E12" s="45">
        <v>11512</v>
      </c>
      <c r="G12" s="22"/>
      <c r="K12" s="22"/>
    </row>
    <row r="13" spans="1:11" x14ac:dyDescent="0.2">
      <c r="A13" s="44" t="s">
        <v>130</v>
      </c>
      <c r="B13" s="150"/>
      <c r="C13" s="45">
        <v>74957</v>
      </c>
      <c r="D13" s="52"/>
      <c r="E13" s="45">
        <v>29525</v>
      </c>
      <c r="G13" s="22"/>
      <c r="K13" s="22"/>
    </row>
    <row r="14" spans="1:11" x14ac:dyDescent="0.2">
      <c r="A14" s="44" t="s">
        <v>26</v>
      </c>
      <c r="B14" s="150"/>
      <c r="C14" s="46">
        <v>-64062</v>
      </c>
      <c r="D14" s="52"/>
      <c r="E14" s="46">
        <v>-20649</v>
      </c>
      <c r="G14" s="22"/>
      <c r="K14" s="22"/>
    </row>
    <row r="15" spans="1:11" x14ac:dyDescent="0.2">
      <c r="A15" s="44"/>
      <c r="B15" s="149"/>
      <c r="C15" s="47"/>
      <c r="D15" s="47"/>
      <c r="E15" s="47"/>
      <c r="G15" s="22"/>
      <c r="K15" s="22"/>
    </row>
    <row r="16" spans="1:11" ht="39.75" customHeight="1" x14ac:dyDescent="0.2">
      <c r="A16" s="48" t="s">
        <v>27</v>
      </c>
      <c r="B16" s="150">
        <v>4</v>
      </c>
      <c r="C16" s="49">
        <f>SUM(C12:C15)</f>
        <v>51952</v>
      </c>
      <c r="D16" s="100"/>
      <c r="E16" s="49">
        <f>SUM(E12:E15)</f>
        <v>20388</v>
      </c>
      <c r="G16" s="22"/>
      <c r="K16" s="22"/>
    </row>
    <row r="17" spans="1:11" x14ac:dyDescent="0.2">
      <c r="A17" s="44"/>
      <c r="B17" s="149"/>
      <c r="C17" s="47"/>
      <c r="D17" s="47"/>
      <c r="E17" s="47"/>
      <c r="G17" s="22"/>
      <c r="K17" s="22"/>
    </row>
    <row r="18" spans="1:11" ht="25.5" x14ac:dyDescent="0.2">
      <c r="A18" s="50" t="s">
        <v>28</v>
      </c>
      <c r="B18" s="150">
        <v>5</v>
      </c>
      <c r="C18" s="45">
        <v>-18876</v>
      </c>
      <c r="D18" s="52"/>
      <c r="E18" s="45">
        <v>-6017</v>
      </c>
      <c r="G18" s="22"/>
      <c r="K18" s="22"/>
    </row>
    <row r="19" spans="1:11" x14ac:dyDescent="0.2">
      <c r="A19" s="44"/>
      <c r="B19" s="150"/>
      <c r="C19" s="47"/>
      <c r="D19" s="47"/>
      <c r="E19" s="47"/>
      <c r="G19" s="22"/>
      <c r="K19" s="22"/>
    </row>
    <row r="20" spans="1:11" x14ac:dyDescent="0.2">
      <c r="A20" s="44" t="s">
        <v>29</v>
      </c>
      <c r="B20" s="151"/>
      <c r="C20" s="51">
        <f>SUM(C16:C18)</f>
        <v>33076</v>
      </c>
      <c r="D20" s="101"/>
      <c r="E20" s="51">
        <f>SUM(E16:E18)</f>
        <v>14371</v>
      </c>
      <c r="G20" s="22"/>
      <c r="K20" s="22"/>
    </row>
    <row r="21" spans="1:11" x14ac:dyDescent="0.2">
      <c r="A21" s="44"/>
      <c r="B21" s="151"/>
      <c r="C21" s="47"/>
      <c r="D21" s="47"/>
      <c r="E21" s="47"/>
      <c r="G21" s="22"/>
      <c r="K21" s="22"/>
    </row>
    <row r="22" spans="1:11" ht="38.25" x14ac:dyDescent="0.2">
      <c r="A22" s="50" t="s">
        <v>77</v>
      </c>
      <c r="B22" s="151">
        <v>6</v>
      </c>
      <c r="C22" s="45">
        <v>1985</v>
      </c>
      <c r="D22" s="52"/>
      <c r="E22" s="45">
        <v>-7432</v>
      </c>
      <c r="G22" s="22"/>
      <c r="K22" s="22"/>
    </row>
    <row r="23" spans="1:11" ht="42" customHeight="1" x14ac:dyDescent="0.2">
      <c r="A23" s="50" t="s">
        <v>90</v>
      </c>
      <c r="B23" s="151"/>
      <c r="C23" s="45">
        <v>668</v>
      </c>
      <c r="D23" s="52"/>
      <c r="E23" s="45">
        <v>122</v>
      </c>
      <c r="G23" s="22"/>
      <c r="K23" s="22"/>
    </row>
    <row r="24" spans="1:11" x14ac:dyDescent="0.2">
      <c r="A24" s="50" t="s">
        <v>30</v>
      </c>
      <c r="B24" s="151">
        <v>7</v>
      </c>
      <c r="C24" s="45">
        <v>11056</v>
      </c>
      <c r="D24" s="52"/>
      <c r="E24" s="45">
        <v>13817</v>
      </c>
      <c r="G24" s="22"/>
      <c r="K24" s="22"/>
    </row>
    <row r="25" spans="1:11" x14ac:dyDescent="0.2">
      <c r="A25" s="50" t="s">
        <v>31</v>
      </c>
      <c r="B25" s="151">
        <v>8</v>
      </c>
      <c r="C25" s="45">
        <v>18051</v>
      </c>
      <c r="D25" s="52"/>
      <c r="E25" s="45">
        <v>7515</v>
      </c>
      <c r="G25" s="22"/>
      <c r="K25" s="22"/>
    </row>
    <row r="26" spans="1:11" x14ac:dyDescent="0.2">
      <c r="A26" s="50" t="s">
        <v>32</v>
      </c>
      <c r="B26" s="151"/>
      <c r="C26" s="45">
        <v>-7508</v>
      </c>
      <c r="D26" s="52"/>
      <c r="E26" s="45">
        <v>-2919</v>
      </c>
      <c r="G26" s="22"/>
      <c r="K26" s="22"/>
    </row>
    <row r="27" spans="1:11" x14ac:dyDescent="0.2">
      <c r="A27" s="44" t="s">
        <v>76</v>
      </c>
      <c r="B27" s="149">
        <v>10</v>
      </c>
      <c r="C27" s="45">
        <v>-1913</v>
      </c>
      <c r="D27" s="52"/>
      <c r="E27" s="45">
        <v>-922</v>
      </c>
      <c r="G27" s="22"/>
      <c r="K27" s="22"/>
    </row>
    <row r="28" spans="1:11" ht="25.5" x14ac:dyDescent="0.2">
      <c r="A28" s="48" t="s">
        <v>33</v>
      </c>
      <c r="B28" s="150"/>
      <c r="C28" s="46">
        <v>-799</v>
      </c>
      <c r="D28" s="52"/>
      <c r="E28" s="46">
        <v>4</v>
      </c>
      <c r="G28" s="22"/>
      <c r="K28" s="22"/>
    </row>
    <row r="29" spans="1:11" x14ac:dyDescent="0.2">
      <c r="A29" s="44" t="s">
        <v>34</v>
      </c>
      <c r="B29" s="150"/>
      <c r="C29" s="100">
        <f>SUM(C22:C28)</f>
        <v>21540</v>
      </c>
      <c r="D29" s="100"/>
      <c r="E29" s="100">
        <f>SUM(E22:E28)</f>
        <v>10185</v>
      </c>
      <c r="G29" s="22"/>
      <c r="K29" s="22"/>
    </row>
    <row r="30" spans="1:11" x14ac:dyDescent="0.2">
      <c r="A30" s="44"/>
      <c r="B30" s="150"/>
      <c r="C30" s="47"/>
      <c r="D30" s="47"/>
      <c r="E30" s="47"/>
      <c r="G30" s="22"/>
      <c r="K30" s="22"/>
    </row>
    <row r="31" spans="1:11" x14ac:dyDescent="0.2">
      <c r="A31" s="44" t="s">
        <v>35</v>
      </c>
      <c r="B31" s="150"/>
      <c r="C31" s="56">
        <f>C20+C29</f>
        <v>54616</v>
      </c>
      <c r="D31" s="52"/>
      <c r="E31" s="56">
        <f>E20+E29</f>
        <v>24556</v>
      </c>
      <c r="G31" s="22"/>
      <c r="K31" s="22"/>
    </row>
    <row r="32" spans="1:11" x14ac:dyDescent="0.2">
      <c r="A32" s="44"/>
      <c r="B32" s="150"/>
      <c r="D32" s="52"/>
      <c r="G32" s="22"/>
      <c r="K32" s="22"/>
    </row>
    <row r="33" spans="1:11" x14ac:dyDescent="0.2">
      <c r="A33" s="44" t="s">
        <v>36</v>
      </c>
      <c r="B33" s="150">
        <v>9</v>
      </c>
      <c r="C33" s="46">
        <v>-26414</v>
      </c>
      <c r="D33" s="52"/>
      <c r="E33" s="46">
        <v>-13240</v>
      </c>
      <c r="G33" s="22"/>
      <c r="K33" s="22"/>
    </row>
    <row r="34" spans="1:11" x14ac:dyDescent="0.2">
      <c r="A34" s="44"/>
      <c r="B34" s="149"/>
      <c r="C34" s="47"/>
      <c r="D34" s="47"/>
      <c r="E34" s="47"/>
      <c r="G34" s="22"/>
      <c r="K34" s="22"/>
    </row>
    <row r="35" spans="1:11" x14ac:dyDescent="0.2">
      <c r="A35" s="44" t="s">
        <v>37</v>
      </c>
      <c r="B35" s="150"/>
      <c r="C35" s="56">
        <f>SUM(C31:C33)</f>
        <v>28202</v>
      </c>
      <c r="D35" s="100"/>
      <c r="E35" s="56">
        <f>SUM(E31:E33)</f>
        <v>11316</v>
      </c>
      <c r="G35" s="22"/>
      <c r="K35" s="22"/>
    </row>
    <row r="36" spans="1:11" x14ac:dyDescent="0.2">
      <c r="A36" s="44"/>
      <c r="B36" s="150"/>
      <c r="C36" s="47"/>
      <c r="D36" s="47"/>
      <c r="E36" s="47"/>
      <c r="G36" s="22"/>
      <c r="K36" s="22"/>
    </row>
    <row r="37" spans="1:11" x14ac:dyDescent="0.2">
      <c r="A37" s="44" t="s">
        <v>38</v>
      </c>
      <c r="B37" s="150"/>
      <c r="C37" s="46">
        <v>-3161</v>
      </c>
      <c r="D37" s="52"/>
      <c r="E37" s="46">
        <v>-4</v>
      </c>
      <c r="G37" s="22"/>
      <c r="K37" s="22"/>
    </row>
    <row r="38" spans="1:11" x14ac:dyDescent="0.2">
      <c r="A38" s="44"/>
      <c r="B38" s="150"/>
      <c r="C38" s="53"/>
      <c r="D38" s="53"/>
      <c r="E38" s="53"/>
      <c r="G38" s="22"/>
      <c r="K38" s="22"/>
    </row>
    <row r="39" spans="1:11" x14ac:dyDescent="0.2">
      <c r="A39" s="44" t="s">
        <v>39</v>
      </c>
      <c r="B39" s="150"/>
      <c r="C39" s="56">
        <f>C35+C37</f>
        <v>25041</v>
      </c>
      <c r="D39" s="100"/>
      <c r="E39" s="56">
        <f>E35+E37</f>
        <v>11312</v>
      </c>
      <c r="G39" s="22"/>
      <c r="K39" s="22"/>
    </row>
    <row r="40" spans="1:11" x14ac:dyDescent="0.2">
      <c r="A40" s="54" t="s">
        <v>40</v>
      </c>
      <c r="B40" s="150"/>
      <c r="C40" s="55"/>
      <c r="D40" s="47"/>
      <c r="E40" s="55"/>
      <c r="G40" s="22"/>
      <c r="K40" s="22"/>
    </row>
    <row r="41" spans="1:11" x14ac:dyDescent="0.2">
      <c r="A41" s="54"/>
      <c r="B41" s="154"/>
      <c r="C41" s="45"/>
      <c r="D41" s="57"/>
      <c r="E41" s="143"/>
    </row>
    <row r="42" spans="1:11" x14ac:dyDescent="0.2">
      <c r="A42" s="144" t="s">
        <v>142</v>
      </c>
      <c r="B42" s="151">
        <v>11</v>
      </c>
      <c r="C42" s="143"/>
      <c r="D42" s="143"/>
      <c r="E42" s="105"/>
      <c r="G42" s="22"/>
      <c r="K42" s="22"/>
    </row>
    <row r="43" spans="1:11" ht="12" x14ac:dyDescent="0.2">
      <c r="A43" s="144" t="s">
        <v>143</v>
      </c>
      <c r="B43" s="151"/>
      <c r="C43" s="143" t="s">
        <v>145</v>
      </c>
      <c r="D43" s="146"/>
      <c r="E43" s="143" t="s">
        <v>147</v>
      </c>
      <c r="G43" s="22"/>
      <c r="K43" s="22"/>
    </row>
    <row r="44" spans="1:11" ht="12" x14ac:dyDescent="0.2">
      <c r="A44" s="144" t="s">
        <v>144</v>
      </c>
      <c r="B44" s="154"/>
      <c r="C44" s="147" t="s">
        <v>146</v>
      </c>
      <c r="D44" s="148"/>
      <c r="E44" s="147" t="s">
        <v>148</v>
      </c>
      <c r="G44" s="22"/>
      <c r="K44" s="22"/>
    </row>
    <row r="45" spans="1:11" x14ac:dyDescent="0.2">
      <c r="A45" s="54"/>
      <c r="B45" s="154"/>
      <c r="C45" s="45"/>
      <c r="D45" s="57"/>
      <c r="E45" s="143"/>
    </row>
    <row r="46" spans="1:11" x14ac:dyDescent="0.2">
      <c r="A46" s="54"/>
      <c r="B46" s="154"/>
      <c r="C46" s="45"/>
      <c r="D46" s="57"/>
      <c r="E46" s="143"/>
    </row>
    <row r="47" spans="1:11" x14ac:dyDescent="0.2">
      <c r="A47" s="43" t="s">
        <v>44</v>
      </c>
      <c r="B47" s="155"/>
      <c r="C47" s="45"/>
      <c r="D47" s="58"/>
      <c r="E47" s="45"/>
    </row>
    <row r="48" spans="1:11" x14ac:dyDescent="0.2">
      <c r="A48" s="54"/>
      <c r="B48" s="152"/>
      <c r="C48" s="58"/>
      <c r="D48" s="58"/>
      <c r="E48" s="58"/>
    </row>
    <row r="49" spans="1:5" x14ac:dyDescent="0.2">
      <c r="A49" s="29" t="s">
        <v>45</v>
      </c>
      <c r="B49" s="152"/>
      <c r="C49" s="88" t="s">
        <v>87</v>
      </c>
      <c r="E49" s="88" t="s">
        <v>87</v>
      </c>
    </row>
    <row r="50" spans="1:5" x14ac:dyDescent="0.2">
      <c r="A50" s="23" t="s">
        <v>121</v>
      </c>
      <c r="B50" s="155"/>
      <c r="C50" s="23" t="s">
        <v>122</v>
      </c>
      <c r="E50" s="23" t="s">
        <v>92</v>
      </c>
    </row>
    <row r="51" spans="1:5" x14ac:dyDescent="0.2">
      <c r="A51" s="43" t="s">
        <v>123</v>
      </c>
      <c r="B51" s="155"/>
      <c r="C51" s="23" t="s">
        <v>124</v>
      </c>
      <c r="E51" s="23" t="s">
        <v>93</v>
      </c>
    </row>
    <row r="52" spans="1:5" ht="51" customHeight="1" x14ac:dyDescent="0.2">
      <c r="A52" s="43"/>
      <c r="C52" s="110" t="s">
        <v>136</v>
      </c>
      <c r="E52" s="23"/>
    </row>
    <row r="53" spans="1:5" x14ac:dyDescent="0.2">
      <c r="A53" s="43"/>
      <c r="B53" s="156"/>
      <c r="C53" s="23"/>
      <c r="E53" s="23"/>
    </row>
    <row r="54" spans="1:5" x14ac:dyDescent="0.2">
      <c r="A54" s="43"/>
      <c r="B54" s="152"/>
      <c r="C54" s="23"/>
      <c r="E54" s="23"/>
    </row>
    <row r="55" spans="1:5" x14ac:dyDescent="0.2">
      <c r="A55" s="137" t="s">
        <v>0</v>
      </c>
      <c r="B55" s="137"/>
      <c r="C55" s="137"/>
      <c r="D55" s="137"/>
      <c r="E55" s="23"/>
    </row>
    <row r="56" spans="1:5" x14ac:dyDescent="0.2">
      <c r="A56" s="24" t="s">
        <v>110</v>
      </c>
      <c r="B56" s="152"/>
      <c r="C56" s="25"/>
      <c r="D56" s="102"/>
      <c r="E56" s="25"/>
    </row>
    <row r="57" spans="1:5" x14ac:dyDescent="0.2">
      <c r="A57" s="24" t="s">
        <v>119</v>
      </c>
      <c r="B57" s="152"/>
      <c r="C57" s="24"/>
      <c r="D57" s="102"/>
      <c r="E57" s="24"/>
    </row>
    <row r="58" spans="1:5" x14ac:dyDescent="0.2">
      <c r="A58" s="138" t="s">
        <v>43</v>
      </c>
      <c r="B58" s="138"/>
      <c r="C58" s="138"/>
      <c r="D58" s="138"/>
      <c r="E58" s="138"/>
    </row>
    <row r="59" spans="1:5" x14ac:dyDescent="0.2">
      <c r="B59" s="152"/>
      <c r="C59" s="76"/>
      <c r="D59" s="103"/>
      <c r="E59" s="76"/>
    </row>
    <row r="60" spans="1:5" x14ac:dyDescent="0.2">
      <c r="B60" s="152"/>
      <c r="C60" s="76"/>
      <c r="D60" s="103"/>
      <c r="E60" s="76"/>
    </row>
    <row r="61" spans="1:5" x14ac:dyDescent="0.2">
      <c r="C61" s="76"/>
      <c r="D61" s="103"/>
      <c r="E61" s="76"/>
    </row>
    <row r="62" spans="1:5" ht="25.5" x14ac:dyDescent="0.2">
      <c r="C62" s="91" t="s">
        <v>132</v>
      </c>
      <c r="D62" s="103"/>
      <c r="E62" s="91" t="s">
        <v>132</v>
      </c>
    </row>
    <row r="63" spans="1:5" x14ac:dyDescent="0.2">
      <c r="C63" s="76" t="s">
        <v>104</v>
      </c>
      <c r="D63" s="104"/>
      <c r="E63" s="76" t="s">
        <v>104</v>
      </c>
    </row>
    <row r="64" spans="1:5" x14ac:dyDescent="0.2">
      <c r="C64" s="76" t="s">
        <v>118</v>
      </c>
      <c r="D64" s="103"/>
      <c r="E64" s="76" t="s">
        <v>114</v>
      </c>
    </row>
    <row r="65" spans="1:5" x14ac:dyDescent="0.2">
      <c r="C65" s="76"/>
      <c r="D65" s="103"/>
      <c r="E65" s="76"/>
    </row>
    <row r="67" spans="1:5" x14ac:dyDescent="0.2">
      <c r="A67" s="29" t="s">
        <v>81</v>
      </c>
      <c r="C67" s="46">
        <f>C39</f>
        <v>25041</v>
      </c>
      <c r="E67" s="46">
        <f>E39</f>
        <v>11312</v>
      </c>
    </row>
    <row r="69" spans="1:5" x14ac:dyDescent="0.2">
      <c r="A69" s="29" t="s">
        <v>82</v>
      </c>
    </row>
    <row r="71" spans="1:5" ht="12.75" customHeight="1" x14ac:dyDescent="0.2">
      <c r="A71" s="83"/>
      <c r="C71" s="52"/>
      <c r="E71" s="52"/>
    </row>
    <row r="72" spans="1:5" ht="38.25" x14ac:dyDescent="0.2">
      <c r="A72" s="79" t="s">
        <v>89</v>
      </c>
      <c r="C72" s="89">
        <v>4182</v>
      </c>
      <c r="D72" s="107"/>
      <c r="E72" s="89">
        <v>-10805</v>
      </c>
    </row>
    <row r="73" spans="1:5" ht="12.75" customHeight="1" x14ac:dyDescent="0.2">
      <c r="A73" s="79"/>
      <c r="C73" s="90"/>
      <c r="D73" s="108"/>
      <c r="E73" s="90"/>
    </row>
    <row r="74" spans="1:5" ht="39" customHeight="1" x14ac:dyDescent="0.2">
      <c r="A74" s="79" t="s">
        <v>91</v>
      </c>
      <c r="B74" s="157"/>
      <c r="C74" s="52">
        <f>-'f2'!C23</f>
        <v>-668</v>
      </c>
      <c r="D74" s="108"/>
      <c r="E74" s="52">
        <f>-'f2'!E23</f>
        <v>-122</v>
      </c>
    </row>
    <row r="75" spans="1:5" x14ac:dyDescent="0.2">
      <c r="A75" s="79"/>
      <c r="B75" s="158"/>
      <c r="C75" s="52"/>
      <c r="D75" s="52"/>
      <c r="E75" s="52"/>
    </row>
    <row r="76" spans="1:5" ht="25.5" x14ac:dyDescent="0.2">
      <c r="A76" s="79" t="s">
        <v>83</v>
      </c>
      <c r="B76" s="158"/>
      <c r="C76" s="46">
        <f>C72+C74</f>
        <v>3514</v>
      </c>
      <c r="E76" s="46">
        <f>E72+E74</f>
        <v>-10927</v>
      </c>
    </row>
    <row r="77" spans="1:5" x14ac:dyDescent="0.2">
      <c r="B77" s="158"/>
    </row>
    <row r="78" spans="1:5" x14ac:dyDescent="0.2">
      <c r="A78" s="29" t="s">
        <v>84</v>
      </c>
      <c r="B78" s="158"/>
      <c r="C78" s="46">
        <f>C67+C76</f>
        <v>28555</v>
      </c>
      <c r="E78" s="46">
        <f>E67+E76</f>
        <v>385</v>
      </c>
    </row>
    <row r="79" spans="1:5" x14ac:dyDescent="0.2">
      <c r="B79" s="158"/>
    </row>
    <row r="80" spans="1:5" x14ac:dyDescent="0.2">
      <c r="A80" s="29" t="s">
        <v>85</v>
      </c>
    </row>
    <row r="81" spans="1:5" x14ac:dyDescent="0.2">
      <c r="A81" s="29" t="s">
        <v>41</v>
      </c>
      <c r="C81" s="59">
        <f>C78-C82</f>
        <v>28555</v>
      </c>
      <c r="D81" s="97"/>
      <c r="E81" s="59">
        <f>E78-E82</f>
        <v>385</v>
      </c>
    </row>
    <row r="82" spans="1:5" x14ac:dyDescent="0.2">
      <c r="A82" s="29" t="s">
        <v>42</v>
      </c>
      <c r="C82" s="46">
        <v>0</v>
      </c>
      <c r="E82" s="46">
        <v>0</v>
      </c>
    </row>
    <row r="84" spans="1:5" x14ac:dyDescent="0.2">
      <c r="A84" s="29" t="s">
        <v>84</v>
      </c>
      <c r="C84" s="56">
        <f>C78</f>
        <v>28555</v>
      </c>
      <c r="D84" s="109"/>
      <c r="E84" s="56">
        <f>E78</f>
        <v>385</v>
      </c>
    </row>
    <row r="87" spans="1:5" x14ac:dyDescent="0.2">
      <c r="A87" s="29" t="s">
        <v>45</v>
      </c>
      <c r="C87" s="88" t="s">
        <v>87</v>
      </c>
      <c r="E87" s="88" t="s">
        <v>87</v>
      </c>
    </row>
    <row r="88" spans="1:5" x14ac:dyDescent="0.2">
      <c r="A88" s="23" t="s">
        <v>121</v>
      </c>
      <c r="C88" s="23" t="s">
        <v>122</v>
      </c>
      <c r="E88" s="23" t="s">
        <v>92</v>
      </c>
    </row>
    <row r="89" spans="1:5" x14ac:dyDescent="0.2">
      <c r="A89" s="43" t="s">
        <v>123</v>
      </c>
      <c r="C89" s="23" t="s">
        <v>124</v>
      </c>
      <c r="E89" s="23" t="s">
        <v>93</v>
      </c>
    </row>
    <row r="90" spans="1:5" ht="51" customHeight="1" x14ac:dyDescent="0.2">
      <c r="A90" s="43"/>
      <c r="C90" s="110" t="s">
        <v>136</v>
      </c>
      <c r="E90" s="23"/>
    </row>
    <row r="91" spans="1:5" x14ac:dyDescent="0.2">
      <c r="A91" s="43"/>
      <c r="B91" s="156"/>
      <c r="C91" s="23"/>
      <c r="E91" s="23"/>
    </row>
    <row r="92" spans="1:5" x14ac:dyDescent="0.2">
      <c r="A92" s="43"/>
      <c r="B92" s="152"/>
      <c r="C92" s="23"/>
      <c r="E92" s="23"/>
    </row>
    <row r="93" spans="1:5" x14ac:dyDescent="0.2">
      <c r="A93" s="43"/>
      <c r="C93" s="23"/>
      <c r="E93" s="23"/>
    </row>
    <row r="94" spans="1:5" x14ac:dyDescent="0.2">
      <c r="B94" s="152"/>
    </row>
    <row r="95" spans="1:5" x14ac:dyDescent="0.2">
      <c r="B95" s="152"/>
    </row>
    <row r="96" spans="1:5" x14ac:dyDescent="0.2">
      <c r="B96" s="152"/>
    </row>
  </sheetData>
  <mergeCells count="4">
    <mergeCell ref="A58:E58"/>
    <mergeCell ref="A4:E4"/>
    <mergeCell ref="A1:D1"/>
    <mergeCell ref="A55:D55"/>
  </mergeCells>
  <phoneticPr fontId="34" type="noConversion"/>
  <pageMargins left="0.70866141732283472" right="0.39370078740157483" top="0.74803149606299213" bottom="0.74803149606299213" header="0.31496062992125984" footer="0.31496062992125984"/>
  <pageSetup paperSize="9" scale="93" orientation="portrait" r:id="rId1"/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zoomScaleNormal="100" workbookViewId="0">
      <selection activeCell="A10" sqref="A10"/>
    </sheetView>
  </sheetViews>
  <sheetFormatPr defaultRowHeight="15" x14ac:dyDescent="0.25"/>
  <cols>
    <col min="1" max="1" width="37.85546875" customWidth="1"/>
    <col min="2" max="2" width="19.28515625" customWidth="1"/>
    <col min="3" max="3" width="18.7109375" customWidth="1"/>
    <col min="4" max="4" width="11.140625" bestFit="1" customWidth="1"/>
    <col min="5" max="5" width="15.85546875" customWidth="1"/>
    <col min="6" max="6" width="17" customWidth="1"/>
    <col min="7" max="7" width="16" customWidth="1"/>
  </cols>
  <sheetData>
    <row r="1" spans="1:10" x14ac:dyDescent="0.25">
      <c r="A1" s="139" t="s">
        <v>47</v>
      </c>
      <c r="B1" s="139"/>
      <c r="C1" s="139"/>
      <c r="D1" s="139"/>
      <c r="E1" s="139"/>
      <c r="F1" s="139"/>
      <c r="G1" s="139"/>
    </row>
    <row r="2" spans="1:10" x14ac:dyDescent="0.25">
      <c r="A2" s="139" t="s">
        <v>111</v>
      </c>
      <c r="B2" s="139"/>
      <c r="C2" s="139"/>
      <c r="D2" s="139"/>
      <c r="E2" s="139"/>
      <c r="F2" s="139"/>
      <c r="G2" s="139"/>
    </row>
    <row r="3" spans="1:10" x14ac:dyDescent="0.25">
      <c r="A3" s="139" t="s">
        <v>133</v>
      </c>
      <c r="B3" s="139"/>
      <c r="C3" s="139"/>
      <c r="D3" s="139"/>
      <c r="E3" s="139"/>
      <c r="F3" s="139"/>
      <c r="G3" s="139"/>
    </row>
    <row r="4" spans="1:10" x14ac:dyDescent="0.25">
      <c r="A4" s="139"/>
      <c r="B4" s="139"/>
      <c r="C4" s="139"/>
      <c r="D4" s="139"/>
      <c r="E4" s="139"/>
      <c r="F4" s="139"/>
      <c r="G4" s="139"/>
    </row>
    <row r="5" spans="1:10" x14ac:dyDescent="0.25">
      <c r="A5" s="139" t="s">
        <v>43</v>
      </c>
      <c r="B5" s="139"/>
      <c r="C5" s="139"/>
      <c r="D5" s="139"/>
      <c r="E5" s="139"/>
      <c r="F5" s="139"/>
      <c r="G5" s="139"/>
    </row>
    <row r="6" spans="1:10" x14ac:dyDescent="0.25">
      <c r="A6" s="86"/>
      <c r="B6" s="86"/>
      <c r="C6" s="86"/>
      <c r="D6" s="86"/>
      <c r="E6" s="86"/>
      <c r="F6" s="86"/>
      <c r="G6" s="86"/>
    </row>
    <row r="7" spans="1:10" ht="63.75" x14ac:dyDescent="0.25">
      <c r="A7" s="6"/>
      <c r="B7" s="5" t="s">
        <v>48</v>
      </c>
      <c r="C7" s="5" t="s">
        <v>106</v>
      </c>
      <c r="D7" s="5" t="s">
        <v>107</v>
      </c>
      <c r="E7" s="5" t="s">
        <v>20</v>
      </c>
      <c r="F7" s="5" t="s">
        <v>21</v>
      </c>
      <c r="G7" s="5" t="s">
        <v>108</v>
      </c>
    </row>
    <row r="8" spans="1:10" x14ac:dyDescent="0.25">
      <c r="A8" s="18" t="s">
        <v>116</v>
      </c>
      <c r="B8" s="7">
        <v>63554</v>
      </c>
      <c r="C8" s="7">
        <v>-1109</v>
      </c>
      <c r="D8" s="8">
        <v>3455</v>
      </c>
      <c r="E8" s="8">
        <v>84912</v>
      </c>
      <c r="F8" s="8">
        <f>SUM(B8:E8)</f>
        <v>150812</v>
      </c>
      <c r="G8" s="8">
        <f t="shared" ref="G8:G19" si="0">F8</f>
        <v>150812</v>
      </c>
      <c r="H8" s="14"/>
    </row>
    <row r="9" spans="1:10" x14ac:dyDescent="0.25">
      <c r="A9" s="19" t="s">
        <v>49</v>
      </c>
      <c r="B9" s="9"/>
      <c r="C9" s="9"/>
      <c r="D9" s="10"/>
      <c r="E9" s="9">
        <v>11312</v>
      </c>
      <c r="F9" s="8">
        <f>SUM(B9:E9)</f>
        <v>11312</v>
      </c>
      <c r="G9" s="7">
        <f t="shared" si="0"/>
        <v>11312</v>
      </c>
      <c r="H9" s="14"/>
    </row>
    <row r="10" spans="1:10" ht="39" x14ac:dyDescent="0.25">
      <c r="A10" s="19" t="s">
        <v>89</v>
      </c>
      <c r="B10" s="9"/>
      <c r="C10" s="9">
        <v>-10927</v>
      </c>
      <c r="D10" s="10"/>
      <c r="E10" s="10"/>
      <c r="F10" s="8">
        <f>SUM(B10:E10)</f>
        <v>-10927</v>
      </c>
      <c r="G10" s="7">
        <f t="shared" si="0"/>
        <v>-10927</v>
      </c>
      <c r="H10" s="14"/>
      <c r="I10" t="s">
        <v>98</v>
      </c>
    </row>
    <row r="11" spans="1:10" s="14" customFormat="1" x14ac:dyDescent="0.25">
      <c r="A11" s="19" t="s">
        <v>97</v>
      </c>
      <c r="B11" s="9"/>
      <c r="C11" s="9"/>
      <c r="D11" s="9">
        <v>-11</v>
      </c>
      <c r="E11" s="10">
        <v>11</v>
      </c>
      <c r="F11" s="8">
        <f t="shared" ref="F11" si="1">SUM(B11:E11)</f>
        <v>0</v>
      </c>
      <c r="G11" s="7">
        <f t="shared" ref="G11" si="2">F11</f>
        <v>0</v>
      </c>
    </row>
    <row r="12" spans="1:10" x14ac:dyDescent="0.25">
      <c r="A12" s="19" t="s">
        <v>100</v>
      </c>
      <c r="B12" s="9">
        <v>4</v>
      </c>
      <c r="C12" s="9"/>
      <c r="F12" s="8">
        <f t="shared" ref="F12:F18" si="3">SUM(B12:E12)</f>
        <v>4</v>
      </c>
      <c r="G12" s="7">
        <f t="shared" si="0"/>
        <v>4</v>
      </c>
      <c r="H12" s="14"/>
      <c r="J12" t="s">
        <v>98</v>
      </c>
    </row>
    <row r="13" spans="1:10" ht="15.75" thickBot="1" x14ac:dyDescent="0.3">
      <c r="A13" s="18" t="s">
        <v>117</v>
      </c>
      <c r="B13" s="11">
        <f>SUM(B8:B12)</f>
        <v>63558</v>
      </c>
      <c r="C13" s="11">
        <f>SUM(C8:C12)</f>
        <v>-12036</v>
      </c>
      <c r="D13" s="11">
        <f>SUM(D8:D12)</f>
        <v>3444</v>
      </c>
      <c r="E13" s="11">
        <f>SUM(E8:E12)</f>
        <v>96235</v>
      </c>
      <c r="F13" s="11">
        <f>SUM(F8:F12)</f>
        <v>151201</v>
      </c>
      <c r="G13" s="11">
        <f t="shared" si="0"/>
        <v>151201</v>
      </c>
      <c r="H13" s="14"/>
    </row>
    <row r="14" spans="1:10" s="130" customFormat="1" ht="15.75" thickTop="1" x14ac:dyDescent="0.25">
      <c r="A14" s="127" t="s">
        <v>128</v>
      </c>
      <c r="B14" s="128">
        <f>'f1'!E32</f>
        <v>63676</v>
      </c>
      <c r="C14" s="128">
        <f>'f1'!E33</f>
        <v>-23321</v>
      </c>
      <c r="D14" s="129">
        <f>'f1'!E34</f>
        <v>2127</v>
      </c>
      <c r="E14" s="129">
        <f>'f1'!E35</f>
        <v>231369</v>
      </c>
      <c r="F14" s="129">
        <f t="shared" si="3"/>
        <v>273851</v>
      </c>
      <c r="G14" s="129">
        <f t="shared" si="0"/>
        <v>273851</v>
      </c>
    </row>
    <row r="15" spans="1:10" s="130" customFormat="1" x14ac:dyDescent="0.25">
      <c r="A15" s="131" t="s">
        <v>49</v>
      </c>
      <c r="B15" s="132"/>
      <c r="C15" s="132"/>
      <c r="D15" s="132"/>
      <c r="E15" s="132">
        <f>'f2'!C39</f>
        <v>25041</v>
      </c>
      <c r="F15" s="129">
        <f t="shared" si="3"/>
        <v>25041</v>
      </c>
      <c r="G15" s="128">
        <f t="shared" si="0"/>
        <v>25041</v>
      </c>
    </row>
    <row r="16" spans="1:10" s="130" customFormat="1" ht="39" x14ac:dyDescent="0.25">
      <c r="A16" s="131" t="s">
        <v>89</v>
      </c>
      <c r="C16" s="132">
        <v>3514</v>
      </c>
      <c r="D16" s="132"/>
      <c r="E16" s="132"/>
      <c r="F16" s="129">
        <f t="shared" si="3"/>
        <v>3514</v>
      </c>
      <c r="G16" s="128">
        <f t="shared" si="0"/>
        <v>3514</v>
      </c>
    </row>
    <row r="17" spans="1:12" s="130" customFormat="1" x14ac:dyDescent="0.25">
      <c r="A17" s="131" t="s">
        <v>97</v>
      </c>
      <c r="B17" s="132"/>
      <c r="C17" s="132"/>
      <c r="D17" s="132"/>
      <c r="E17" s="133"/>
      <c r="F17" s="129">
        <f t="shared" si="3"/>
        <v>0</v>
      </c>
      <c r="G17" s="128">
        <f t="shared" si="0"/>
        <v>0</v>
      </c>
    </row>
    <row r="18" spans="1:12" s="130" customFormat="1" x14ac:dyDescent="0.25">
      <c r="A18" s="131" t="s">
        <v>99</v>
      </c>
      <c r="B18" s="132">
        <v>-240</v>
      </c>
      <c r="C18" s="132"/>
      <c r="D18" s="132"/>
      <c r="E18" s="132"/>
      <c r="F18" s="129">
        <f t="shared" si="3"/>
        <v>-240</v>
      </c>
      <c r="G18" s="128">
        <f t="shared" si="0"/>
        <v>-240</v>
      </c>
    </row>
    <row r="19" spans="1:12" s="130" customFormat="1" ht="15.75" thickBot="1" x14ac:dyDescent="0.3">
      <c r="A19" s="127" t="s">
        <v>129</v>
      </c>
      <c r="B19" s="134">
        <f t="shared" ref="B19:F19" si="4">SUM(B14:B18)</f>
        <v>63436</v>
      </c>
      <c r="C19" s="134">
        <f t="shared" si="4"/>
        <v>-19807</v>
      </c>
      <c r="D19" s="134">
        <f t="shared" si="4"/>
        <v>2127</v>
      </c>
      <c r="E19" s="134">
        <f t="shared" si="4"/>
        <v>256410</v>
      </c>
      <c r="F19" s="134">
        <f t="shared" si="4"/>
        <v>302166</v>
      </c>
      <c r="G19" s="134">
        <f t="shared" si="0"/>
        <v>302166</v>
      </c>
      <c r="L19" s="135"/>
    </row>
    <row r="20" spans="1:12" ht="15.75" thickTop="1" x14ac:dyDescent="0.25">
      <c r="A20" s="20"/>
      <c r="B20" s="15"/>
      <c r="C20" s="15"/>
      <c r="D20" s="16"/>
      <c r="E20" s="16"/>
      <c r="F20" s="16"/>
      <c r="G20" s="8"/>
      <c r="H20" s="14"/>
      <c r="L20" s="85"/>
    </row>
    <row r="21" spans="1:12" x14ac:dyDescent="0.25">
      <c r="A21" s="21" t="s">
        <v>44</v>
      </c>
      <c r="C21" s="13"/>
      <c r="E21" s="3"/>
      <c r="F21" s="3"/>
      <c r="G21" s="12"/>
    </row>
    <row r="22" spans="1:12" x14ac:dyDescent="0.25">
      <c r="A22" s="21"/>
      <c r="C22" s="13"/>
      <c r="E22" s="3"/>
      <c r="F22" s="3"/>
      <c r="G22" s="12"/>
    </row>
    <row r="23" spans="1:12" x14ac:dyDescent="0.25">
      <c r="A23" s="21"/>
      <c r="C23" s="13"/>
      <c r="E23" s="3"/>
      <c r="F23" s="3"/>
      <c r="G23" s="12"/>
    </row>
    <row r="24" spans="1:12" x14ac:dyDescent="0.25">
      <c r="A24" s="29" t="s">
        <v>45</v>
      </c>
      <c r="B24" s="84"/>
      <c r="F24" s="31" t="s">
        <v>46</v>
      </c>
      <c r="G24" s="12"/>
    </row>
    <row r="25" spans="1:12" x14ac:dyDescent="0.25">
      <c r="A25" s="23" t="s">
        <v>121</v>
      </c>
      <c r="B25" s="23" t="s">
        <v>122</v>
      </c>
      <c r="C25" s="106"/>
      <c r="D25" s="23"/>
      <c r="F25" s="23" t="s">
        <v>92</v>
      </c>
      <c r="G25" s="12"/>
      <c r="L25" t="s">
        <v>98</v>
      </c>
    </row>
    <row r="26" spans="1:12" ht="12.75" customHeight="1" x14ac:dyDescent="0.25">
      <c r="A26" s="43" t="s">
        <v>123</v>
      </c>
      <c r="B26" s="23" t="s">
        <v>137</v>
      </c>
      <c r="C26" s="106"/>
      <c r="D26" s="23"/>
      <c r="F26" s="23" t="s">
        <v>93</v>
      </c>
      <c r="G26" s="12"/>
    </row>
    <row r="27" spans="1:12" x14ac:dyDescent="0.25">
      <c r="A27" s="43"/>
      <c r="B27" s="23" t="s">
        <v>126</v>
      </c>
      <c r="C27" s="106"/>
      <c r="D27" s="23"/>
      <c r="E27" s="12"/>
      <c r="F27" s="12"/>
      <c r="G27" s="12"/>
    </row>
    <row r="28" spans="1:12" x14ac:dyDescent="0.25">
      <c r="A28" s="43"/>
      <c r="B28" s="23" t="s">
        <v>127</v>
      </c>
      <c r="C28" s="106"/>
      <c r="D28" s="23"/>
      <c r="E28" s="12"/>
      <c r="F28" s="12"/>
      <c r="G28" s="12"/>
    </row>
    <row r="29" spans="1:12" x14ac:dyDescent="0.25">
      <c r="B29" s="12"/>
      <c r="C29" s="12"/>
      <c r="D29" s="12"/>
      <c r="E29" s="12"/>
      <c r="F29" s="12"/>
      <c r="G29" s="12"/>
    </row>
    <row r="30" spans="1:12" x14ac:dyDescent="0.25">
      <c r="B30" s="12"/>
      <c r="C30" s="12"/>
      <c r="D30" s="12"/>
      <c r="E30" s="12"/>
      <c r="F30" s="12"/>
      <c r="G30" s="12"/>
    </row>
    <row r="31" spans="1:12" x14ac:dyDescent="0.25">
      <c r="B31" s="12"/>
      <c r="C31" s="12"/>
      <c r="D31" s="12"/>
      <c r="E31" s="12"/>
      <c r="F31" s="12"/>
      <c r="G31" s="12"/>
    </row>
    <row r="32" spans="1:12" x14ac:dyDescent="0.25">
      <c r="B32" s="12"/>
      <c r="C32" s="12"/>
      <c r="D32" s="12"/>
      <c r="E32" s="12"/>
      <c r="F32" s="12"/>
      <c r="G32" s="12"/>
    </row>
    <row r="33" spans="2:7" x14ac:dyDescent="0.25">
      <c r="B33" s="12"/>
      <c r="C33" s="12"/>
      <c r="D33" s="12"/>
      <c r="E33" s="12"/>
      <c r="F33" s="12"/>
      <c r="G33" s="12"/>
    </row>
    <row r="34" spans="2:7" x14ac:dyDescent="0.25">
      <c r="B34" s="12"/>
      <c r="C34" s="12"/>
      <c r="D34" s="12"/>
      <c r="E34" s="12"/>
      <c r="F34" s="12"/>
      <c r="G34" s="12"/>
    </row>
    <row r="35" spans="2:7" x14ac:dyDescent="0.25">
      <c r="B35" s="12"/>
      <c r="C35" s="12"/>
      <c r="D35" s="12"/>
      <c r="E35" s="12"/>
      <c r="F35" s="12"/>
      <c r="G35" s="12"/>
    </row>
  </sheetData>
  <mergeCells count="5">
    <mergeCell ref="A1:G1"/>
    <mergeCell ref="A2:G2"/>
    <mergeCell ref="A3:G3"/>
    <mergeCell ref="A4:G4"/>
    <mergeCell ref="A5:G5"/>
  </mergeCells>
  <phoneticPr fontId="34" type="noConversion"/>
  <pageMargins left="0.7" right="0.7" top="0.75" bottom="0.75" header="0.3" footer="0.3"/>
  <pageSetup paperSize="9" scale="90" orientation="landscape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80"/>
  <sheetViews>
    <sheetView topLeftCell="A4" zoomScaleNormal="100" workbookViewId="0">
      <selection activeCell="H75" sqref="H75"/>
    </sheetView>
  </sheetViews>
  <sheetFormatPr defaultRowHeight="15" x14ac:dyDescent="0.25"/>
  <cols>
    <col min="1" max="1" width="53" style="60" customWidth="1"/>
    <col min="2" max="2" width="23" style="117" customWidth="1"/>
    <col min="3" max="3" width="0.85546875" style="60" customWidth="1"/>
    <col min="4" max="4" width="16.7109375" style="61" customWidth="1"/>
  </cols>
  <sheetData>
    <row r="1" spans="1:10" x14ac:dyDescent="0.25">
      <c r="A1" s="137" t="s">
        <v>50</v>
      </c>
      <c r="B1" s="137"/>
      <c r="C1" s="137"/>
      <c r="D1" s="137"/>
    </row>
    <row r="2" spans="1:10" x14ac:dyDescent="0.25">
      <c r="A2" s="137" t="s">
        <v>112</v>
      </c>
      <c r="B2" s="137"/>
      <c r="C2" s="137"/>
      <c r="D2" s="137"/>
    </row>
    <row r="3" spans="1:10" x14ac:dyDescent="0.25">
      <c r="A3" s="137" t="s">
        <v>134</v>
      </c>
      <c r="B3" s="137"/>
      <c r="C3" s="137"/>
      <c r="D3" s="137"/>
    </row>
    <row r="4" spans="1:10" x14ac:dyDescent="0.25">
      <c r="A4" s="62" t="s">
        <v>43</v>
      </c>
      <c r="B4" s="111"/>
      <c r="C4" s="63"/>
      <c r="D4" s="64"/>
    </row>
    <row r="5" spans="1:10" x14ac:dyDescent="0.25">
      <c r="A5" s="93"/>
      <c r="B5" s="111"/>
      <c r="C5" s="63"/>
      <c r="D5" s="64"/>
    </row>
    <row r="6" spans="1:10" ht="26.25" x14ac:dyDescent="0.25">
      <c r="B6" s="91" t="s">
        <v>132</v>
      </c>
      <c r="C6" s="91"/>
      <c r="D6" s="91" t="s">
        <v>132</v>
      </c>
    </row>
    <row r="7" spans="1:10" x14ac:dyDescent="0.25">
      <c r="B7" s="112" t="s">
        <v>104</v>
      </c>
      <c r="C7" s="104"/>
      <c r="D7" s="76" t="s">
        <v>104</v>
      </c>
    </row>
    <row r="8" spans="1:10" x14ac:dyDescent="0.25">
      <c r="B8" s="112" t="s">
        <v>118</v>
      </c>
      <c r="C8" s="103"/>
      <c r="D8" s="76" t="s">
        <v>114</v>
      </c>
    </row>
    <row r="9" spans="1:10" ht="26.25" x14ac:dyDescent="0.25">
      <c r="A9" s="65" t="s">
        <v>51</v>
      </c>
      <c r="B9" s="113"/>
      <c r="D9" s="30"/>
      <c r="J9" s="1"/>
    </row>
    <row r="10" spans="1:10" x14ac:dyDescent="0.25">
      <c r="A10" s="79" t="s">
        <v>78</v>
      </c>
      <c r="B10" s="114">
        <v>39388</v>
      </c>
      <c r="C10" s="67"/>
      <c r="D10" s="77">
        <v>10198</v>
      </c>
      <c r="F10" s="17"/>
    </row>
    <row r="11" spans="1:10" x14ac:dyDescent="0.25">
      <c r="A11" s="79" t="s">
        <v>131</v>
      </c>
      <c r="B11" s="114">
        <v>71279</v>
      </c>
      <c r="C11" s="67"/>
      <c r="D11" s="77">
        <v>25435</v>
      </c>
      <c r="F11" s="17"/>
    </row>
    <row r="12" spans="1:10" x14ac:dyDescent="0.25">
      <c r="A12" s="79" t="s">
        <v>79</v>
      </c>
      <c r="B12" s="114">
        <v>-59773</v>
      </c>
      <c r="C12" s="67"/>
      <c r="D12" s="77">
        <v>-17792</v>
      </c>
      <c r="F12" s="17"/>
    </row>
    <row r="13" spans="1:10" x14ac:dyDescent="0.25">
      <c r="A13" s="79" t="s">
        <v>52</v>
      </c>
      <c r="B13" s="114">
        <v>17610</v>
      </c>
      <c r="C13" s="67"/>
      <c r="D13" s="77">
        <v>7706</v>
      </c>
      <c r="F13" s="17"/>
      <c r="G13" s="14"/>
      <c r="H13" s="14"/>
      <c r="I13" s="14"/>
    </row>
    <row r="14" spans="1:10" x14ac:dyDescent="0.25">
      <c r="A14" s="79" t="s">
        <v>53</v>
      </c>
      <c r="B14" s="114">
        <v>-8067</v>
      </c>
      <c r="C14" s="67"/>
      <c r="D14" s="77">
        <v>-2774</v>
      </c>
      <c r="F14" s="17"/>
      <c r="G14" s="14"/>
      <c r="H14" s="14"/>
      <c r="I14" s="14"/>
    </row>
    <row r="15" spans="1:10" x14ac:dyDescent="0.25">
      <c r="A15" s="79" t="s">
        <v>80</v>
      </c>
      <c r="B15" s="114">
        <v>-2794</v>
      </c>
      <c r="C15" s="67"/>
      <c r="D15" s="77">
        <v>-41</v>
      </c>
      <c r="F15" s="17"/>
      <c r="G15" s="14"/>
      <c r="H15" s="14"/>
      <c r="I15" s="14"/>
    </row>
    <row r="16" spans="1:10" x14ac:dyDescent="0.25">
      <c r="A16" s="79"/>
      <c r="B16" s="114"/>
      <c r="C16" s="67"/>
      <c r="D16" s="77"/>
      <c r="F16" s="17"/>
      <c r="G16" s="14"/>
      <c r="H16" s="14"/>
      <c r="I16" s="14"/>
    </row>
    <row r="17" spans="1:9" ht="15.75" thickBot="1" x14ac:dyDescent="0.3">
      <c r="A17" s="79" t="s">
        <v>54</v>
      </c>
      <c r="B17" s="115">
        <v>-20186</v>
      </c>
      <c r="C17" s="67"/>
      <c r="D17" s="78">
        <v>-11793</v>
      </c>
      <c r="F17" s="17"/>
      <c r="G17" s="14"/>
      <c r="H17" s="14"/>
      <c r="I17" s="14"/>
    </row>
    <row r="18" spans="1:9" ht="27.75" customHeight="1" x14ac:dyDescent="0.25">
      <c r="A18" s="79" t="s">
        <v>138</v>
      </c>
      <c r="B18" s="116">
        <f>SUM(B10:B17)</f>
        <v>37457</v>
      </c>
      <c r="C18" s="67"/>
      <c r="D18" s="71">
        <f>SUM(D10:D17)</f>
        <v>10939</v>
      </c>
      <c r="F18" s="17"/>
      <c r="G18" s="14"/>
      <c r="H18" s="14"/>
      <c r="I18" s="92"/>
    </row>
    <row r="19" spans="1:9" x14ac:dyDescent="0.25">
      <c r="C19" s="70"/>
      <c r="F19" s="17"/>
      <c r="G19" s="14"/>
      <c r="H19" s="14"/>
      <c r="I19" s="14"/>
    </row>
    <row r="20" spans="1:9" x14ac:dyDescent="0.25">
      <c r="A20" s="79" t="s">
        <v>55</v>
      </c>
      <c r="B20" s="118"/>
      <c r="C20" s="67"/>
      <c r="D20" s="68"/>
      <c r="F20" s="17"/>
    </row>
    <row r="21" spans="1:9" ht="26.25" x14ac:dyDescent="0.25">
      <c r="A21" s="79" t="s">
        <v>3</v>
      </c>
      <c r="B21" s="114">
        <v>-1425</v>
      </c>
      <c r="C21" s="67"/>
      <c r="D21" s="77">
        <v>-8146</v>
      </c>
      <c r="F21" s="17"/>
    </row>
    <row r="22" spans="1:9" x14ac:dyDescent="0.25">
      <c r="A22" s="79" t="s">
        <v>56</v>
      </c>
      <c r="B22" s="114">
        <v>2371</v>
      </c>
      <c r="C22" s="67"/>
      <c r="D22" s="77">
        <v>-5161</v>
      </c>
      <c r="F22" s="17"/>
    </row>
    <row r="23" spans="1:9" x14ac:dyDescent="0.25">
      <c r="A23" s="79" t="s">
        <v>5</v>
      </c>
      <c r="B23" s="114">
        <v>-161183</v>
      </c>
      <c r="C23" s="59"/>
      <c r="D23" s="77">
        <v>-36181</v>
      </c>
      <c r="F23" s="17"/>
    </row>
    <row r="24" spans="1:9" x14ac:dyDescent="0.25">
      <c r="A24" s="79" t="s">
        <v>57</v>
      </c>
      <c r="B24" s="114">
        <v>-13424</v>
      </c>
      <c r="C24" s="67"/>
      <c r="D24" s="77">
        <v>-1929</v>
      </c>
      <c r="F24" s="17"/>
    </row>
    <row r="25" spans="1:9" x14ac:dyDescent="0.25">
      <c r="A25" s="79"/>
      <c r="B25" s="114"/>
      <c r="C25" s="67"/>
      <c r="D25" s="77"/>
      <c r="F25" s="17"/>
    </row>
    <row r="26" spans="1:9" x14ac:dyDescent="0.25">
      <c r="A26" s="79" t="s">
        <v>58</v>
      </c>
      <c r="B26" s="118"/>
      <c r="C26" s="95"/>
      <c r="D26" s="68"/>
      <c r="F26" s="17"/>
    </row>
    <row r="27" spans="1:9" x14ac:dyDescent="0.25">
      <c r="A27" s="79" t="s">
        <v>11</v>
      </c>
      <c r="B27" s="114">
        <v>-21798</v>
      </c>
      <c r="C27" s="95"/>
      <c r="D27" s="77">
        <v>9868</v>
      </c>
      <c r="F27" s="17"/>
    </row>
    <row r="28" spans="1:9" x14ac:dyDescent="0.25">
      <c r="A28" s="79" t="s">
        <v>59</v>
      </c>
      <c r="B28" s="114">
        <v>101111</v>
      </c>
      <c r="C28" s="95"/>
      <c r="D28" s="77">
        <v>177414</v>
      </c>
      <c r="F28" s="17"/>
    </row>
    <row r="29" spans="1:9" ht="15.75" thickBot="1" x14ac:dyDescent="0.3">
      <c r="A29" s="79" t="s">
        <v>60</v>
      </c>
      <c r="B29" s="115">
        <v>35741</v>
      </c>
      <c r="C29" s="95"/>
      <c r="D29" s="78">
        <v>4503</v>
      </c>
      <c r="F29" s="17"/>
    </row>
    <row r="30" spans="1:9" ht="15.75" thickBot="1" x14ac:dyDescent="0.3">
      <c r="A30" s="79"/>
      <c r="B30" s="119">
        <f>SUM(B21:B29)</f>
        <v>-58607</v>
      </c>
      <c r="C30" s="96"/>
      <c r="D30" s="72">
        <f>SUM(D21:D29)</f>
        <v>140368</v>
      </c>
      <c r="F30" s="17"/>
    </row>
    <row r="31" spans="1:9" ht="26.25" x14ac:dyDescent="0.25">
      <c r="A31" s="79" t="s">
        <v>61</v>
      </c>
      <c r="B31" s="116">
        <f>B18+B30</f>
        <v>-21150</v>
      </c>
      <c r="C31" s="96"/>
      <c r="D31" s="71">
        <f>D18+D30</f>
        <v>151307</v>
      </c>
      <c r="F31" s="17"/>
    </row>
    <row r="32" spans="1:9" x14ac:dyDescent="0.25">
      <c r="A32" s="79"/>
      <c r="B32" s="118"/>
      <c r="C32" s="95"/>
      <c r="D32" s="68"/>
      <c r="F32" s="17"/>
    </row>
    <row r="33" spans="1:6" ht="15.75" thickBot="1" x14ac:dyDescent="0.3">
      <c r="A33" s="79" t="s">
        <v>62</v>
      </c>
      <c r="B33" s="115">
        <v>-2962</v>
      </c>
      <c r="C33" s="95"/>
      <c r="D33" s="78">
        <v>127</v>
      </c>
      <c r="F33" s="17"/>
    </row>
    <row r="34" spans="1:6" x14ac:dyDescent="0.25">
      <c r="A34" s="79"/>
      <c r="B34" s="118"/>
      <c r="C34" s="95"/>
      <c r="D34" s="68"/>
      <c r="F34" s="17"/>
    </row>
    <row r="35" spans="1:6" ht="27" thickBot="1" x14ac:dyDescent="0.3">
      <c r="A35" s="79" t="s">
        <v>63</v>
      </c>
      <c r="B35" s="119">
        <f>B31+B33</f>
        <v>-24112</v>
      </c>
      <c r="C35" s="96"/>
      <c r="D35" s="72">
        <f>D31+D33</f>
        <v>151434</v>
      </c>
      <c r="F35" s="17"/>
    </row>
    <row r="36" spans="1:6" x14ac:dyDescent="0.25">
      <c r="A36" s="73"/>
      <c r="B36" s="120"/>
      <c r="C36" s="95"/>
      <c r="D36" s="45"/>
      <c r="F36" s="17"/>
    </row>
    <row r="37" spans="1:6" ht="26.25" x14ac:dyDescent="0.25">
      <c r="A37" s="94" t="s">
        <v>64</v>
      </c>
      <c r="B37" s="120"/>
      <c r="C37" s="95"/>
      <c r="D37" s="45"/>
      <c r="F37" s="17"/>
    </row>
    <row r="38" spans="1:6" ht="34.5" customHeight="1" x14ac:dyDescent="0.25">
      <c r="A38" s="79" t="s">
        <v>65</v>
      </c>
      <c r="B38" s="114">
        <v>-1671</v>
      </c>
      <c r="C38" s="97"/>
      <c r="D38" s="77">
        <v>-1668</v>
      </c>
      <c r="F38" s="17"/>
    </row>
    <row r="39" spans="1:6" x14ac:dyDescent="0.25">
      <c r="A39" s="79" t="s">
        <v>66</v>
      </c>
      <c r="B39" s="114">
        <v>34</v>
      </c>
      <c r="C39" s="97"/>
      <c r="D39" s="77">
        <v>-5</v>
      </c>
      <c r="F39" s="17"/>
    </row>
    <row r="40" spans="1:6" ht="26.25" x14ac:dyDescent="0.25">
      <c r="A40" s="79" t="s">
        <v>102</v>
      </c>
      <c r="B40" s="114">
        <v>1545788</v>
      </c>
      <c r="C40" s="97"/>
      <c r="D40" s="77">
        <v>217284</v>
      </c>
      <c r="F40" s="17"/>
    </row>
    <row r="41" spans="1:6" ht="15.75" thickBot="1" x14ac:dyDescent="0.3">
      <c r="A41" s="79" t="s">
        <v>101</v>
      </c>
      <c r="B41" s="115">
        <v>-1491000</v>
      </c>
      <c r="C41" s="97"/>
      <c r="D41" s="78">
        <v>-194975</v>
      </c>
      <c r="F41" s="17"/>
    </row>
    <row r="42" spans="1:6" x14ac:dyDescent="0.25">
      <c r="A42" s="79"/>
      <c r="C42" s="98"/>
      <c r="F42" s="17"/>
    </row>
    <row r="43" spans="1:6" ht="29.25" customHeight="1" thickBot="1" x14ac:dyDescent="0.3">
      <c r="A43" s="79" t="s">
        <v>67</v>
      </c>
      <c r="B43" s="119">
        <f>SUM(B38:B41)</f>
        <v>53151</v>
      </c>
      <c r="C43" s="98"/>
      <c r="D43" s="72">
        <f>SUM(D38:D41)</f>
        <v>20636</v>
      </c>
      <c r="F43" s="17"/>
    </row>
    <row r="44" spans="1:6" x14ac:dyDescent="0.25">
      <c r="F44" s="17"/>
    </row>
    <row r="45" spans="1:6" x14ac:dyDescent="0.25">
      <c r="F45" s="17"/>
    </row>
    <row r="46" spans="1:6" x14ac:dyDescent="0.25">
      <c r="A46" s="137" t="s">
        <v>50</v>
      </c>
      <c r="B46" s="137"/>
      <c r="C46" s="137"/>
      <c r="D46" s="137"/>
      <c r="F46" s="17"/>
    </row>
    <row r="47" spans="1:6" x14ac:dyDescent="0.25">
      <c r="A47" s="137" t="s">
        <v>113</v>
      </c>
      <c r="B47" s="137"/>
      <c r="C47" s="137"/>
      <c r="D47" s="137"/>
      <c r="F47" s="17"/>
    </row>
    <row r="48" spans="1:6" x14ac:dyDescent="0.25">
      <c r="A48" s="137" t="s">
        <v>135</v>
      </c>
      <c r="B48" s="137"/>
      <c r="C48" s="137"/>
      <c r="D48" s="137"/>
      <c r="F48" s="17"/>
    </row>
    <row r="49" spans="1:9" x14ac:dyDescent="0.25">
      <c r="A49" s="62" t="s">
        <v>43</v>
      </c>
      <c r="B49" s="111"/>
      <c r="C49" s="63"/>
      <c r="D49" s="64"/>
      <c r="F49" s="17"/>
    </row>
    <row r="50" spans="1:9" x14ac:dyDescent="0.25">
      <c r="A50" s="65"/>
      <c r="B50" s="113"/>
      <c r="D50" s="30"/>
      <c r="F50" s="17"/>
    </row>
    <row r="51" spans="1:9" x14ac:dyDescent="0.25">
      <c r="A51" s="66"/>
      <c r="B51" s="112"/>
      <c r="C51" s="76"/>
      <c r="D51" s="76"/>
      <c r="F51" s="17"/>
    </row>
    <row r="52" spans="1:9" x14ac:dyDescent="0.25">
      <c r="A52" s="66"/>
      <c r="B52" s="112"/>
      <c r="C52" s="76"/>
      <c r="D52" s="76"/>
      <c r="F52" s="17"/>
    </row>
    <row r="53" spans="1:9" ht="26.25" x14ac:dyDescent="0.25">
      <c r="A53" s="66"/>
      <c r="B53" s="91" t="s">
        <v>132</v>
      </c>
      <c r="C53" s="103"/>
      <c r="D53" s="91" t="s">
        <v>132</v>
      </c>
      <c r="F53" s="17"/>
    </row>
    <row r="54" spans="1:9" x14ac:dyDescent="0.25">
      <c r="B54" s="112" t="s">
        <v>104</v>
      </c>
      <c r="C54" s="104"/>
      <c r="D54" s="76" t="s">
        <v>104</v>
      </c>
      <c r="F54" s="17"/>
    </row>
    <row r="55" spans="1:9" x14ac:dyDescent="0.25">
      <c r="B55" s="112" t="s">
        <v>118</v>
      </c>
      <c r="C55" s="103"/>
      <c r="D55" s="76" t="s">
        <v>114</v>
      </c>
      <c r="F55" s="17"/>
    </row>
    <row r="56" spans="1:9" x14ac:dyDescent="0.25">
      <c r="B56" s="112"/>
      <c r="C56" s="76"/>
      <c r="D56" s="76"/>
      <c r="F56" s="17"/>
    </row>
    <row r="57" spans="1:9" x14ac:dyDescent="0.25">
      <c r="A57" s="65"/>
      <c r="B57" s="114"/>
      <c r="C57" s="67"/>
      <c r="D57" s="77"/>
      <c r="F57" s="17"/>
    </row>
    <row r="58" spans="1:9" ht="26.25" x14ac:dyDescent="0.25">
      <c r="A58" s="74" t="s">
        <v>68</v>
      </c>
      <c r="B58" s="114"/>
      <c r="C58" s="67"/>
      <c r="D58" s="77"/>
      <c r="F58" s="17"/>
    </row>
    <row r="59" spans="1:9" x14ac:dyDescent="0.25">
      <c r="A59" s="69" t="s">
        <v>69</v>
      </c>
      <c r="B59" s="114">
        <v>-240</v>
      </c>
      <c r="C59" s="67"/>
      <c r="D59" s="77">
        <v>4</v>
      </c>
      <c r="F59" s="17"/>
    </row>
    <row r="60" spans="1:9" x14ac:dyDescent="0.25">
      <c r="A60" s="69" t="s">
        <v>94</v>
      </c>
      <c r="B60" s="114">
        <v>-35224</v>
      </c>
      <c r="C60" s="67"/>
      <c r="D60" s="77">
        <v>-30069</v>
      </c>
      <c r="F60" s="17"/>
    </row>
    <row r="61" spans="1:9" ht="30.75" customHeight="1" thickBot="1" x14ac:dyDescent="0.3">
      <c r="A61" s="69" t="s">
        <v>70</v>
      </c>
      <c r="B61" s="119">
        <f>SUM(B59:B60)</f>
        <v>-35464</v>
      </c>
      <c r="C61" s="96"/>
      <c r="D61" s="72">
        <f>SUM(D59:D60)</f>
        <v>-30065</v>
      </c>
      <c r="F61" s="17"/>
    </row>
    <row r="62" spans="1:9" x14ac:dyDescent="0.25">
      <c r="A62" s="65"/>
      <c r="B62" s="114"/>
      <c r="C62" s="95"/>
      <c r="D62" s="77"/>
      <c r="F62" s="17"/>
      <c r="I62" s="17"/>
    </row>
    <row r="63" spans="1:9" ht="26.25" x14ac:dyDescent="0.25">
      <c r="A63" s="75" t="s">
        <v>71</v>
      </c>
      <c r="B63" s="114">
        <v>-20559</v>
      </c>
      <c r="C63" s="95"/>
      <c r="D63" s="77">
        <v>12108</v>
      </c>
      <c r="F63" s="17"/>
    </row>
    <row r="64" spans="1:9" x14ac:dyDescent="0.25">
      <c r="A64" s="65"/>
      <c r="B64" s="114"/>
      <c r="C64" s="95"/>
      <c r="D64" s="77"/>
      <c r="F64" s="17"/>
    </row>
    <row r="65" spans="1:6" ht="31.5" customHeight="1" thickBot="1" x14ac:dyDescent="0.3">
      <c r="A65" s="69" t="s">
        <v>75</v>
      </c>
      <c r="B65" s="119">
        <v>-26984</v>
      </c>
      <c r="C65" s="99"/>
      <c r="D65" s="72">
        <f>D35+D43+D61+D63</f>
        <v>154113</v>
      </c>
      <c r="F65" s="17"/>
    </row>
    <row r="66" spans="1:6" x14ac:dyDescent="0.25">
      <c r="A66" s="65"/>
      <c r="B66" s="114"/>
      <c r="C66" s="95"/>
      <c r="D66" s="77"/>
      <c r="F66" s="17"/>
    </row>
    <row r="67" spans="1:6" ht="26.25" x14ac:dyDescent="0.25">
      <c r="A67" s="69" t="s">
        <v>72</v>
      </c>
      <c r="B67" s="114">
        <v>1117220</v>
      </c>
      <c r="C67" s="95"/>
      <c r="D67" s="77">
        <v>261492</v>
      </c>
      <c r="F67" s="17"/>
    </row>
    <row r="68" spans="1:6" ht="15.75" thickBot="1" x14ac:dyDescent="0.3">
      <c r="A68" s="65"/>
      <c r="B68" s="115"/>
      <c r="C68" s="95"/>
      <c r="D68" s="78"/>
      <c r="F68" s="17"/>
    </row>
    <row r="69" spans="1:6" ht="27" thickBot="1" x14ac:dyDescent="0.3">
      <c r="A69" s="69" t="s">
        <v>73</v>
      </c>
      <c r="B69" s="119">
        <v>1090236</v>
      </c>
      <c r="C69" s="95"/>
      <c r="D69" s="72">
        <v>415605</v>
      </c>
      <c r="F69" s="17"/>
    </row>
    <row r="70" spans="1:6" x14ac:dyDescent="0.25">
      <c r="B70" s="121"/>
      <c r="C70" s="81"/>
      <c r="D70" s="81"/>
    </row>
    <row r="71" spans="1:6" x14ac:dyDescent="0.25">
      <c r="B71" s="121"/>
      <c r="C71" s="81"/>
      <c r="D71" s="81"/>
    </row>
    <row r="72" spans="1:6" x14ac:dyDescent="0.25">
      <c r="A72" s="43" t="s">
        <v>44</v>
      </c>
      <c r="B72" s="122"/>
      <c r="C72" s="82"/>
      <c r="D72" s="82"/>
      <c r="E72" s="17"/>
    </row>
    <row r="73" spans="1:6" x14ac:dyDescent="0.25">
      <c r="A73" s="54"/>
      <c r="B73" s="123"/>
      <c r="C73" s="54"/>
      <c r="D73" s="58"/>
    </row>
    <row r="74" spans="1:6" x14ac:dyDescent="0.25">
      <c r="A74" s="54"/>
      <c r="B74" s="123"/>
      <c r="C74" s="54"/>
      <c r="D74" s="58"/>
    </row>
    <row r="75" spans="1:6" x14ac:dyDescent="0.25">
      <c r="A75" s="29" t="s">
        <v>45</v>
      </c>
      <c r="B75" s="124" t="s">
        <v>103</v>
      </c>
      <c r="C75" s="31"/>
      <c r="D75" s="88" t="s">
        <v>103</v>
      </c>
    </row>
    <row r="76" spans="1:6" x14ac:dyDescent="0.25">
      <c r="A76" s="23" t="s">
        <v>121</v>
      </c>
      <c r="B76" s="125" t="s">
        <v>122</v>
      </c>
      <c r="C76" s="106"/>
      <c r="D76" s="23" t="s">
        <v>92</v>
      </c>
    </row>
    <row r="77" spans="1:6" x14ac:dyDescent="0.25">
      <c r="A77" s="43" t="s">
        <v>123</v>
      </c>
      <c r="B77" s="125" t="s">
        <v>124</v>
      </c>
      <c r="C77" s="106"/>
      <c r="D77" s="23" t="s">
        <v>93</v>
      </c>
    </row>
    <row r="78" spans="1:6" ht="14.25" customHeight="1" x14ac:dyDescent="0.25">
      <c r="A78" s="43"/>
      <c r="B78" s="126" t="s">
        <v>125</v>
      </c>
      <c r="C78" s="106"/>
      <c r="D78" s="23"/>
    </row>
    <row r="79" spans="1:6" x14ac:dyDescent="0.25">
      <c r="A79" s="43"/>
      <c r="B79" s="125" t="s">
        <v>126</v>
      </c>
      <c r="C79" s="106"/>
      <c r="D79" s="23"/>
    </row>
    <row r="80" spans="1:6" x14ac:dyDescent="0.25">
      <c r="A80" s="43"/>
      <c r="B80" s="125" t="s">
        <v>127</v>
      </c>
      <c r="C80" s="106"/>
      <c r="D80" s="23"/>
    </row>
  </sheetData>
  <mergeCells count="6">
    <mergeCell ref="A47:D47"/>
    <mergeCell ref="A48:D48"/>
    <mergeCell ref="A1:D1"/>
    <mergeCell ref="A2:D2"/>
    <mergeCell ref="A3:D3"/>
    <mergeCell ref="A46:D46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93" orientation="portrait" r:id="rId1"/>
  <rowBreaks count="1" manualBreakCount="1">
    <brk id="4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f1</vt:lpstr>
      <vt:lpstr>f2</vt:lpstr>
      <vt:lpstr>Движение капитала</vt:lpstr>
      <vt:lpstr>Движен денеж сред</vt:lpstr>
      <vt:lpstr>'f1'!Область_печати</vt:lpstr>
      <vt:lpstr>'f2'!Область_печати</vt:lpstr>
      <vt:lpstr>'Движен денеж сред'!Область_печати</vt:lpstr>
      <vt:lpstr>'Движение капитала'!Область_печати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2023-05-15T10:09:23Z</dcterms:modified>
</cp:coreProperties>
</file>