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3\"/>
    </mc:Choice>
  </mc:AlternateContent>
  <xr:revisionPtr revIDLastSave="0" documentId="13_ncr:1_{05B17F49-EF26-4BA8-B331-E32A15FCDBC7}" xr6:coauthVersionLast="47" xr6:coauthVersionMax="47" xr10:uidLastSave="{00000000-0000-0000-0000-000000000000}"/>
  <bookViews>
    <workbookView xWindow="-120" yWindow="-120" windowWidth="29040" windowHeight="15840" activeTab="1" xr2:uid="{6E4C372B-0361-4474-A19F-39404D2B5068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F92" i="2"/>
  <c r="E92" i="2"/>
  <c r="D92" i="2"/>
  <c r="C92" i="2"/>
  <c r="F63" i="2"/>
  <c r="F101" i="2" s="1"/>
  <c r="E63" i="2"/>
  <c r="E101" i="2" s="1"/>
  <c r="D63" i="2"/>
  <c r="D101" i="2" s="1"/>
  <c r="C63" i="2"/>
  <c r="C101" i="2" s="1"/>
  <c r="F29" i="2"/>
  <c r="F27" i="2" s="1"/>
  <c r="E29" i="2"/>
  <c r="D29" i="2"/>
  <c r="C29" i="2"/>
  <c r="C27" i="2" s="1"/>
  <c r="E27" i="2"/>
  <c r="D27" i="2"/>
  <c r="F8" i="2"/>
  <c r="E8" i="2"/>
  <c r="E56" i="2" s="1"/>
  <c r="D8" i="2"/>
  <c r="D56" i="2" s="1"/>
  <c r="C8" i="2"/>
  <c r="C56" i="2" s="1"/>
  <c r="C102" i="2" s="1"/>
  <c r="C104" i="2" s="1"/>
  <c r="C106" i="2" s="1"/>
  <c r="D118" i="1"/>
  <c r="D109" i="1"/>
  <c r="D113" i="1" s="1"/>
  <c r="D114" i="1" s="1"/>
  <c r="C109" i="1"/>
  <c r="C98" i="1"/>
  <c r="C113" i="1" s="1"/>
  <c r="D71" i="1"/>
  <c r="D96" i="1" s="1"/>
  <c r="C71" i="1"/>
  <c r="C96" i="1" s="1"/>
  <c r="C41" i="1"/>
  <c r="D39" i="1"/>
  <c r="D62" i="1" s="1"/>
  <c r="C39" i="1"/>
  <c r="C62" i="1" s="1"/>
  <c r="D35" i="1"/>
  <c r="C35" i="1"/>
  <c r="D10" i="1"/>
  <c r="C10" i="1"/>
  <c r="E102" i="2" l="1"/>
  <c r="E104" i="2" s="1"/>
  <c r="E106" i="2" s="1"/>
  <c r="D102" i="2"/>
  <c r="D104" i="2" s="1"/>
  <c r="D106" i="2" s="1"/>
  <c r="F56" i="2"/>
  <c r="F102" i="2" s="1"/>
  <c r="F104" i="2" s="1"/>
  <c r="F106" i="2" s="1"/>
  <c r="C114" i="1"/>
  <c r="C115" i="1" s="1"/>
  <c r="D115" i="1"/>
</calcChain>
</file>

<file path=xl/sharedStrings.xml><?xml version="1.0" encoding="utf-8"?>
<sst xmlns="http://schemas.openxmlformats.org/spreadsheetml/2006/main" count="469" uniqueCount="393">
  <si>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</si>
  <si>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</si>
  <si>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</si>
  <si>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</si>
  <si>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</si>
  <si>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</si>
  <si>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</si>
  <si>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</si>
  <si>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</si>
  <si>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</si>
  <si>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</si>
  <si>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</si>
  <si>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</si>
  <si>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</si>
  <si>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</si>
  <si>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</si>
  <si>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</si>
  <si>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</si>
  <si>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</si>
  <si>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</si>
  <si>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</si>
  <si>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</si>
  <si>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</si>
  <si>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</si>
  <si>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</si>
  <si>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</si>
  <si>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</si>
  <si>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</si>
  <si>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</si>
  <si>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</si>
  <si>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</si>
  <si>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</si>
  <si>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</si>
  <si>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</si>
  <si>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</si>
  <si>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</si>
  <si>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</si>
  <si>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</si>
  <si>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</si>
  <si>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</si>
  <si>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</si>
  <si>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</si>
  <si>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</si>
  <si>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</si>
  <si>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</si>
  <si>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</si>
  <si>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</si>
  <si>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</si>
  <si>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</si>
  <si>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</si>
  <si>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</si>
  <si>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</si>
  <si>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</si>
  <si>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</si>
  <si>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</si>
  <si>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</si>
  <si>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</si>
  <si>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</si>
  <si>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</si>
  <si>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</si>
  <si>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</si>
  <si>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</si>
  <si>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</si>
  <si>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</si>
  <si>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</si>
  <si>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</si>
  <si>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</si>
  <si>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</si>
  <si>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</si>
  <si>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</si>
  <si>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</si>
  <si>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</si>
  <si>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</si>
  <si>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</si>
  <si>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</si>
  <si>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</si>
  <si>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</si>
  <si>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</si>
  <si>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</si>
  <si>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</si>
  <si>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</si>
  <si>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</si>
  <si>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</si>
  <si>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</si>
  <si>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</si>
  <si>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</si>
  <si>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</si>
  <si>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</si>
  <si>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</si>
  <si>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</si>
  <si>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</si>
  <si>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</si>
  <si>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</si>
  <si>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</si>
  <si>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</si>
  <si>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</si>
  <si>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</si>
  <si>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</si>
  <si>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</si>
  <si>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</si>
  <si>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</si>
  <si>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</si>
  <si>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</si>
  <si>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</si>
  <si>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</si>
  <si>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</si>
  <si>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</si>
  <si>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</si>
  <si>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</si>
  <si>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</si>
  <si>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Камаров Т.К.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</si>
  <si>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</si>
  <si>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</si>
  <si>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</si>
  <si>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</si>
  <si>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</si>
  <si>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</si>
  <si>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</si>
  <si>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</si>
  <si>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</si>
  <si>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</si>
  <si>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</si>
  <si>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</si>
  <si>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</si>
  <si>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</si>
  <si>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</si>
  <si>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</si>
  <si>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</si>
  <si>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</si>
  <si>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</si>
  <si>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</si>
  <si>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</si>
  <si>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</si>
  <si>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</si>
  <si>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</si>
  <si>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</si>
  <si>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</si>
  <si>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25 346</t>
  </si>
  <si>
    <t>644 293</t>
  </si>
  <si>
    <t>20 524</t>
  </si>
  <si>
    <t>384 332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</si>
  <si>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</si>
  <si>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</si>
  <si>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имеющимся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</si>
  <si>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</si>
  <si>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</si>
  <si>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</si>
  <si>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</si>
  <si>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</si>
  <si>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</si>
  <si>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</si>
  <si>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409 108</t>
  </si>
  <si>
    <t>55 032</t>
  </si>
  <si>
    <t>доходы, связанные с амортизацией дисконта по ценным бумагам, оцениваемым по справедливой стоимости</t>
  </si>
  <si>
    <t>1.3.2.2</t>
  </si>
  <si>
    <t>1 533</t>
  </si>
  <si>
    <t>5 973</t>
  </si>
  <si>
    <t>по ценным бумагам,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</si>
  <si>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</si>
  <si>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</si>
  <si>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</si>
  <si>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</si>
  <si>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</si>
  <si>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1 887</t>
  </si>
  <si>
    <t>38 699</t>
  </si>
  <si>
    <t>1 139</t>
  </si>
  <si>
    <t>6 295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</si>
  <si>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</si>
  <si>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</si>
  <si>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</si>
  <si>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</si>
  <si>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</si>
  <si>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</si>
  <si>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8 280</t>
  </si>
  <si>
    <t>7 351</t>
  </si>
  <si>
    <t>2.1.2</t>
  </si>
  <si>
    <t>4 700</t>
  </si>
  <si>
    <t>29 535</t>
  </si>
  <si>
    <t>3 989</t>
  </si>
  <si>
    <t>2.2</t>
  </si>
  <si>
    <t>3 757</t>
  </si>
  <si>
    <t>37 583</t>
  </si>
  <si>
    <t>2 911</t>
  </si>
  <si>
    <t>38 636</t>
  </si>
  <si>
    <t>2.3</t>
  </si>
  <si>
    <t>4 115</t>
  </si>
  <si>
    <t>68 310</t>
  </si>
  <si>
    <t>1 036</t>
  </si>
  <si>
    <t>1 969</t>
  </si>
  <si>
    <t>2.4</t>
  </si>
  <si>
    <t>23 442</t>
  </si>
  <si>
    <t>123 144</t>
  </si>
  <si>
    <t>4 941</t>
  </si>
  <si>
    <t>46 023</t>
  </si>
  <si>
    <t>2.5</t>
  </si>
  <si>
    <t>16 508</t>
  </si>
  <si>
    <t>302 388</t>
  </si>
  <si>
    <t>15 985</t>
  </si>
  <si>
    <t>160 658</t>
  </si>
  <si>
    <t>2.6</t>
  </si>
  <si>
    <t>3 439</t>
  </si>
  <si>
    <t>3 013</t>
  </si>
  <si>
    <t>от прочих услуг</t>
  </si>
  <si>
    <t>2.7</t>
  </si>
  <si>
    <t>2.8</t>
  </si>
  <si>
    <t>2.9</t>
  </si>
  <si>
    <t>Доходы от купли-продажи финансовых активов</t>
  </si>
  <si>
    <t>18 385</t>
  </si>
  <si>
    <t>168 583</t>
  </si>
  <si>
    <t>68 488</t>
  </si>
  <si>
    <t>850 308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</si>
  <si>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</si>
  <si>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280 440</t>
  </si>
  <si>
    <t>5 754 161</t>
  </si>
  <si>
    <t>506 777</t>
  </si>
  <si>
    <t>4 135 562</t>
  </si>
  <si>
    <t>Доходы от операций с иностранной валютой</t>
  </si>
  <si>
    <t>2 807</t>
  </si>
  <si>
    <t>Доходы от переоценки иностранной валюты</t>
  </si>
  <si>
    <t>9 639</t>
  </si>
  <si>
    <t>67 961</t>
  </si>
  <si>
    <t>5 265</t>
  </si>
  <si>
    <t>66 033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</si>
  <si>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</si>
  <si>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</si>
  <si>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</si>
  <si>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</si>
  <si>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35 945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</si>
  <si>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</si>
  <si>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</si>
  <si>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</si>
  <si>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</si>
  <si>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</si>
  <si>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</si>
  <si>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</si>
  <si>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</si>
  <si>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</si>
  <si>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</si>
  <si>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</si>
  <si>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</si>
  <si>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</si>
  <si>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</si>
  <si>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6 705</t>
  </si>
  <si>
    <t>13 273</t>
  </si>
  <si>
    <t>5 407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</si>
  <si>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</si>
  <si>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</si>
  <si>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</si>
  <si>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</si>
  <si>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</si>
  <si>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</si>
  <si>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</si>
  <si>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</si>
  <si>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</si>
  <si>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</si>
  <si>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</si>
  <si>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</si>
  <si>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</si>
  <si>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</si>
  <si>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</si>
  <si>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</si>
  <si>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</si>
  <si>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</si>
  <si>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</si>
  <si>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</si>
  <si>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1 772</t>
  </si>
  <si>
    <t>80 740</t>
  </si>
  <si>
    <t>1 187</t>
  </si>
  <si>
    <t>19 133</t>
  </si>
  <si>
    <t>за услуги фондовой биржи</t>
  </si>
  <si>
    <t>15.3</t>
  </si>
  <si>
    <t>4 524</t>
  </si>
  <si>
    <t>62 126</t>
  </si>
  <si>
    <t>7 924</t>
  </si>
  <si>
    <t>50 603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</si>
  <si>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</si>
  <si>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</si>
  <si>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</si>
  <si>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</si>
  <si>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</si>
  <si>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</si>
  <si>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3 453</t>
  </si>
  <si>
    <t>33 485</t>
  </si>
  <si>
    <t>2 651</t>
  </si>
  <si>
    <t>35 667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</si>
  <si>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</si>
  <si>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</si>
  <si>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</si>
  <si>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</si>
  <si>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</si>
  <si>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</si>
  <si>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</si>
  <si>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</si>
  <si>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</si>
  <si>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</si>
  <si>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</si>
  <si>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</si>
  <si>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</si>
  <si>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</si>
  <si>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3 144</t>
  </si>
  <si>
    <t>33 156</t>
  </si>
  <si>
    <t>1 949</t>
  </si>
  <si>
    <t>18 839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</si>
  <si>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</si>
  <si>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</si>
  <si>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214 356</t>
  </si>
  <si>
    <t>5 618 381</t>
  </si>
  <si>
    <t>292 246</t>
  </si>
  <si>
    <t>4 601 317</t>
  </si>
  <si>
    <t>Расходы от операций иностранной валюты</t>
  </si>
  <si>
    <t>19</t>
  </si>
  <si>
    <t>4 280</t>
  </si>
  <si>
    <t>Расходы от переоценки иностранной валюты</t>
  </si>
  <si>
    <t>20</t>
  </si>
  <si>
    <t>13 001</t>
  </si>
  <si>
    <t>92 633</t>
  </si>
  <si>
    <t>13 533</t>
  </si>
  <si>
    <t>72 712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</si>
  <si>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</si>
  <si>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</si>
  <si>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</si>
  <si>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</si>
  <si>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32 677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</si>
  <si>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</si>
  <si>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</si>
  <si>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</si>
  <si>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</si>
  <si>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</si>
  <si>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</si>
  <si>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</si>
  <si>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</si>
  <si>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</si>
  <si>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</si>
  <si>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13 357</t>
  </si>
  <si>
    <t>4 827</t>
  </si>
  <si>
    <t>Операционные расходы</t>
  </si>
  <si>
    <t>26</t>
  </si>
  <si>
    <t>расходы на оплату труда и командировочные</t>
  </si>
  <si>
    <t>26.1</t>
  </si>
  <si>
    <t>63 712</t>
  </si>
  <si>
    <t>337 870</t>
  </si>
  <si>
    <t>62 400</t>
  </si>
  <si>
    <t>352 245</t>
  </si>
  <si>
    <t>транспортные расходы</t>
  </si>
  <si>
    <t>26.2</t>
  </si>
  <si>
    <t>общехозяйственные и административные расходы</t>
  </si>
  <si>
    <t>26.3</t>
  </si>
  <si>
    <t>22 542</t>
  </si>
  <si>
    <t>160 663</t>
  </si>
  <si>
    <t>22 218</t>
  </si>
  <si>
    <t>151 944</t>
  </si>
  <si>
    <t>амортизационные отчисления</t>
  </si>
  <si>
    <t>26.4</t>
  </si>
  <si>
    <t>2 090</t>
  </si>
  <si>
    <t>58 482</t>
  </si>
  <si>
    <t>6 451</t>
  </si>
  <si>
    <t>69 078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</si>
  <si>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</si>
  <si>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</si>
  <si>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4 281</t>
  </si>
  <si>
    <t>32 632</t>
  </si>
  <si>
    <t>4 273</t>
  </si>
  <si>
    <t>47 934</t>
  </si>
  <si>
    <t>неустойка (штраф, пеня)</t>
  </si>
  <si>
    <t>26.6</t>
  </si>
  <si>
    <t>13 292</t>
  </si>
  <si>
    <t>3 793</t>
  </si>
  <si>
    <t>Прочие расходы</t>
  </si>
  <si>
    <t>27</t>
  </si>
  <si>
    <t>2 333</t>
  </si>
  <si>
    <t>8 124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</si>
  <si>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</si>
  <si>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</si>
  <si>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</si>
  <si>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</si>
  <si>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</si>
  <si>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</si>
  <si>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</si>
  <si>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</si>
  <si>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</si>
  <si>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</si>
  <si>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</si>
  <si>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</si>
  <si>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</si>
  <si>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</si>
  <si>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</si>
  <si>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</si>
  <si>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</si>
  <si>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</si>
  <si>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</si>
  <si>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</si>
  <si>
    <t xml:space="preserve">по состоянию на 31 декабря 2023 г. </t>
  </si>
  <si>
    <t>по состоянию на 31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</si>
</sst>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05D3-3B7F-4FDD-AFE8-3E6581244517}">
  <dimension ref="A1:D123"/>
  <sheetViews>
    <sheetView workbookViewId="0">
      <selection activeCell="A6" sqref="A6"/>
    </sheetView>
  </sheetViews>
  <sheetFormatPr defaultRowHeight="15" x14ac:dyDescent="0.25"/>
  <cols>
    <col min="1" max="1" width="66.28515625" customWidth="1"/>
    <col min="2" max="2" width="6.7109375" bestFit="1" customWidth="1"/>
    <col min="3" max="3" width="15.140625" bestFit="1" customWidth="1"/>
    <col min="4" max="4" width="16.5703125" bestFit="1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32" t="s">
        <v>0</v>
      </c>
      <c r="B2" s="32"/>
      <c r="C2" s="32"/>
      <c r="D2" s="32"/>
    </row>
    <row r="3" spans="1:4" ht="15.75" x14ac:dyDescent="0.25">
      <c r="A3" s="32" t="s">
        <v>1</v>
      </c>
      <c r="B3" s="32"/>
      <c r="C3" s="32"/>
      <c r="D3" s="32"/>
    </row>
    <row r="4" spans="1:4" x14ac:dyDescent="0.25">
      <c r="A4" s="33" t="s">
        <v>2</v>
      </c>
      <c r="B4" s="33"/>
      <c r="C4" s="33"/>
      <c r="D4" s="33"/>
    </row>
    <row r="5" spans="1:4" x14ac:dyDescent="0.25">
      <c r="A5" s="34" t="s">
        <v>391</v>
      </c>
      <c r="B5" s="34"/>
      <c r="C5" s="34"/>
      <c r="D5" s="34"/>
    </row>
    <row r="6" spans="1:4" x14ac:dyDescent="0.25">
      <c r="A6" s="1"/>
      <c r="B6" s="1"/>
      <c r="C6" s="1"/>
      <c r="D6" s="1" t="s">
        <v>3</v>
      </c>
    </row>
    <row r="7" spans="1:4" ht="33.75" x14ac:dyDescent="0.25">
      <c r="A7" s="3" t="s">
        <v>4</v>
      </c>
      <c r="B7" s="4" t="s">
        <v>5</v>
      </c>
      <c r="C7" s="5" t="s">
        <v>6</v>
      </c>
      <c r="D7" s="5" t="s">
        <v>7</v>
      </c>
    </row>
    <row r="8" spans="1:4" x14ac:dyDescent="0.25">
      <c r="A8" s="6">
        <v>1</v>
      </c>
      <c r="B8" s="6">
        <v>2</v>
      </c>
      <c r="C8" s="6">
        <v>3</v>
      </c>
      <c r="D8" s="6">
        <v>4</v>
      </c>
    </row>
    <row r="9" spans="1:4" x14ac:dyDescent="0.25">
      <c r="A9" s="7" t="s">
        <v>8</v>
      </c>
      <c r="B9" s="7"/>
      <c r="C9" s="7"/>
      <c r="D9" s="7"/>
    </row>
    <row r="10" spans="1:4" x14ac:dyDescent="0.25">
      <c r="A10" s="7" t="s">
        <v>9</v>
      </c>
      <c r="B10" s="6">
        <v>1</v>
      </c>
      <c r="C10" s="8">
        <f>C12+C13</f>
        <v>199480</v>
      </c>
      <c r="D10" s="8">
        <f>D12+D13</f>
        <v>80763</v>
      </c>
    </row>
    <row r="11" spans="1:4" x14ac:dyDescent="0.25">
      <c r="A11" s="7" t="s">
        <v>10</v>
      </c>
      <c r="B11" s="7"/>
      <c r="C11" s="9"/>
      <c r="D11" s="9"/>
    </row>
    <row r="12" spans="1:4" x14ac:dyDescent="0.25">
      <c r="A12" s="7" t="s">
        <v>11</v>
      </c>
      <c r="B12" s="7" t="s">
        <v>12</v>
      </c>
      <c r="C12" s="8">
        <v>925</v>
      </c>
      <c r="D12" s="8">
        <v>372</v>
      </c>
    </row>
    <row r="13" spans="1:4" x14ac:dyDescent="0.25">
      <c r="A13" s="7" t="s">
        <v>13</v>
      </c>
      <c r="B13" s="7" t="s">
        <v>14</v>
      </c>
      <c r="C13" s="8">
        <v>198555</v>
      </c>
      <c r="D13" s="8">
        <v>80391</v>
      </c>
    </row>
    <row r="14" spans="1:4" x14ac:dyDescent="0.25">
      <c r="A14" s="7" t="s">
        <v>15</v>
      </c>
      <c r="B14" s="7">
        <v>1.3</v>
      </c>
      <c r="C14" s="8"/>
      <c r="D14" s="8"/>
    </row>
    <row r="15" spans="1:4" x14ac:dyDescent="0.25">
      <c r="A15" s="7" t="s">
        <v>16</v>
      </c>
      <c r="B15" s="6">
        <v>2</v>
      </c>
      <c r="C15" s="8"/>
      <c r="D15" s="8"/>
    </row>
    <row r="16" spans="1:4" x14ac:dyDescent="0.25">
      <c r="A16" s="7" t="s">
        <v>17</v>
      </c>
      <c r="B16" s="6">
        <v>3</v>
      </c>
      <c r="C16" s="8"/>
      <c r="D16" s="8"/>
    </row>
    <row r="17" spans="1:4" x14ac:dyDescent="0.25">
      <c r="A17" s="7" t="s">
        <v>10</v>
      </c>
      <c r="B17" s="7"/>
      <c r="C17" s="9"/>
      <c r="D17" s="9"/>
    </row>
    <row r="18" spans="1:4" x14ac:dyDescent="0.25">
      <c r="A18" s="7" t="s">
        <v>18</v>
      </c>
      <c r="B18" s="7" t="s">
        <v>19</v>
      </c>
      <c r="C18" s="8"/>
      <c r="D18" s="8"/>
    </row>
    <row r="19" spans="1:4" x14ac:dyDescent="0.25">
      <c r="A19" s="7" t="s">
        <v>20</v>
      </c>
      <c r="B19" s="6">
        <v>4</v>
      </c>
      <c r="C19" s="8">
        <v>109315</v>
      </c>
      <c r="D19" s="8">
        <v>188287</v>
      </c>
    </row>
    <row r="20" spans="1:4" x14ac:dyDescent="0.25">
      <c r="A20" s="7" t="s">
        <v>10</v>
      </c>
      <c r="B20" s="7"/>
      <c r="C20" s="9"/>
      <c r="D20" s="9"/>
    </row>
    <row r="21" spans="1:4" x14ac:dyDescent="0.25">
      <c r="A21" s="7" t="s">
        <v>18</v>
      </c>
      <c r="B21" s="7" t="s">
        <v>21</v>
      </c>
      <c r="C21" s="8">
        <v>111</v>
      </c>
      <c r="D21" s="8">
        <v>257</v>
      </c>
    </row>
    <row r="22" spans="1:4" x14ac:dyDescent="0.25">
      <c r="A22" s="7" t="s">
        <v>22</v>
      </c>
      <c r="B22" s="6">
        <v>5</v>
      </c>
      <c r="C22" s="8">
        <v>4894290</v>
      </c>
      <c r="D22" s="8">
        <v>4334571</v>
      </c>
    </row>
    <row r="23" spans="1:4" x14ac:dyDescent="0.25">
      <c r="A23" s="7" t="s">
        <v>10</v>
      </c>
      <c r="B23" s="7"/>
      <c r="C23" s="9"/>
      <c r="D23" s="9"/>
    </row>
    <row r="24" spans="1:4" x14ac:dyDescent="0.25">
      <c r="A24" s="7" t="s">
        <v>18</v>
      </c>
      <c r="B24" s="7" t="s">
        <v>23</v>
      </c>
      <c r="C24" s="8">
        <v>82866</v>
      </c>
      <c r="D24" s="8">
        <v>54489</v>
      </c>
    </row>
    <row r="25" spans="1:4" x14ac:dyDescent="0.25">
      <c r="A25" s="7" t="s">
        <v>24</v>
      </c>
      <c r="B25" s="6">
        <v>6</v>
      </c>
      <c r="C25" s="8"/>
      <c r="D25" s="8"/>
    </row>
    <row r="26" spans="1:4" x14ac:dyDescent="0.25">
      <c r="A26" s="7" t="s">
        <v>10</v>
      </c>
      <c r="B26" s="7"/>
      <c r="C26" s="9"/>
      <c r="D26" s="9"/>
    </row>
    <row r="27" spans="1:4" x14ac:dyDescent="0.25">
      <c r="A27" s="7" t="s">
        <v>18</v>
      </c>
      <c r="B27" s="7" t="s">
        <v>25</v>
      </c>
      <c r="C27" s="8"/>
      <c r="D27" s="8"/>
    </row>
    <row r="28" spans="1:4" x14ac:dyDescent="0.25">
      <c r="A28" s="7" t="s">
        <v>26</v>
      </c>
      <c r="B28" s="6">
        <v>7</v>
      </c>
      <c r="C28" s="8"/>
      <c r="D28" s="8"/>
    </row>
    <row r="29" spans="1:4" x14ac:dyDescent="0.25">
      <c r="A29" s="7" t="s">
        <v>10</v>
      </c>
      <c r="B29" s="7"/>
      <c r="C29" s="9"/>
      <c r="D29" s="9"/>
    </row>
    <row r="30" spans="1:4" x14ac:dyDescent="0.25">
      <c r="A30" s="7" t="s">
        <v>18</v>
      </c>
      <c r="B30" s="7" t="s">
        <v>27</v>
      </c>
      <c r="C30" s="8"/>
      <c r="D30" s="8"/>
    </row>
    <row r="31" spans="1:4" x14ac:dyDescent="0.25">
      <c r="A31" s="7" t="s">
        <v>28</v>
      </c>
      <c r="B31" s="6">
        <v>8</v>
      </c>
      <c r="C31" s="8"/>
      <c r="D31" s="8"/>
    </row>
    <row r="32" spans="1:4" x14ac:dyDescent="0.25">
      <c r="A32" s="7" t="s">
        <v>29</v>
      </c>
      <c r="B32" s="6">
        <v>9</v>
      </c>
      <c r="C32" s="8"/>
      <c r="D32" s="8"/>
    </row>
    <row r="33" spans="1:4" x14ac:dyDescent="0.25">
      <c r="A33" s="7" t="s">
        <v>30</v>
      </c>
      <c r="B33" s="6">
        <v>10</v>
      </c>
      <c r="C33" s="8"/>
      <c r="D33" s="8"/>
    </row>
    <row r="34" spans="1:4" x14ac:dyDescent="0.25">
      <c r="A34" s="7" t="s">
        <v>31</v>
      </c>
      <c r="B34" s="6">
        <v>11</v>
      </c>
      <c r="C34" s="8"/>
      <c r="D34" s="8"/>
    </row>
    <row r="35" spans="1:4" x14ac:dyDescent="0.25">
      <c r="A35" s="7" t="s">
        <v>32</v>
      </c>
      <c r="B35" s="6">
        <v>12</v>
      </c>
      <c r="C35" s="8">
        <f>64701+83095</f>
        <v>147796</v>
      </c>
      <c r="D35" s="8">
        <f>80128+56681</f>
        <v>136809</v>
      </c>
    </row>
    <row r="36" spans="1:4" x14ac:dyDescent="0.25">
      <c r="A36" s="7" t="s">
        <v>33</v>
      </c>
      <c r="B36" s="6">
        <v>13</v>
      </c>
      <c r="C36" s="8">
        <v>29930</v>
      </c>
      <c r="D36" s="8">
        <v>7270</v>
      </c>
    </row>
    <row r="37" spans="1:4" x14ac:dyDescent="0.25">
      <c r="A37" s="7" t="s">
        <v>34</v>
      </c>
      <c r="B37" s="6">
        <v>14</v>
      </c>
      <c r="C37" s="8">
        <v>0</v>
      </c>
      <c r="D37" s="8">
        <v>0</v>
      </c>
    </row>
    <row r="38" spans="1:4" x14ac:dyDescent="0.25">
      <c r="A38" s="7" t="s">
        <v>35</v>
      </c>
      <c r="B38" s="6">
        <v>15</v>
      </c>
      <c r="C38" s="8"/>
      <c r="D38" s="8">
        <v>0</v>
      </c>
    </row>
    <row r="39" spans="1:4" x14ac:dyDescent="0.25">
      <c r="A39" s="7" t="s">
        <v>36</v>
      </c>
      <c r="B39" s="6">
        <v>16</v>
      </c>
      <c r="C39" s="8">
        <f>SUM(C42:C51)</f>
        <v>77114</v>
      </c>
      <c r="D39" s="8">
        <f>SUM(D42:D51)</f>
        <v>16463</v>
      </c>
    </row>
    <row r="40" spans="1:4" x14ac:dyDescent="0.25">
      <c r="A40" s="7" t="s">
        <v>10</v>
      </c>
      <c r="B40" s="7"/>
      <c r="C40" s="9"/>
      <c r="D40" s="9"/>
    </row>
    <row r="41" spans="1:4" x14ac:dyDescent="0.25">
      <c r="A41" s="7" t="s">
        <v>37</v>
      </c>
      <c r="B41" s="7">
        <v>16.100000000000001</v>
      </c>
      <c r="C41" s="8">
        <f>C42+C43</f>
        <v>1445</v>
      </c>
      <c r="D41" s="8">
        <v>0</v>
      </c>
    </row>
    <row r="42" spans="1:4" x14ac:dyDescent="0.25">
      <c r="A42" s="7" t="s">
        <v>38</v>
      </c>
      <c r="B42" s="10" t="s">
        <v>39</v>
      </c>
      <c r="C42" s="8">
        <v>345</v>
      </c>
      <c r="D42" s="8">
        <v>0</v>
      </c>
    </row>
    <row r="43" spans="1:4" x14ac:dyDescent="0.25">
      <c r="A43" s="7" t="s">
        <v>40</v>
      </c>
      <c r="B43" s="7" t="s">
        <v>41</v>
      </c>
      <c r="C43" s="8">
        <v>1100</v>
      </c>
      <c r="D43" s="8"/>
    </row>
    <row r="44" spans="1:4" x14ac:dyDescent="0.25">
      <c r="A44" s="7" t="s">
        <v>42</v>
      </c>
      <c r="B44" s="7">
        <v>16.2</v>
      </c>
      <c r="C44" s="8">
        <v>1038</v>
      </c>
      <c r="D44" s="8">
        <v>508</v>
      </c>
    </row>
    <row r="45" spans="1:4" x14ac:dyDescent="0.25">
      <c r="A45" s="7" t="s">
        <v>43</v>
      </c>
      <c r="B45" s="7">
        <v>16.3</v>
      </c>
      <c r="C45" s="8"/>
      <c r="D45" s="8"/>
    </row>
    <row r="46" spans="1:4" x14ac:dyDescent="0.25">
      <c r="A46" s="7" t="s">
        <v>44</v>
      </c>
      <c r="B46" s="7">
        <v>16.399999999999999</v>
      </c>
      <c r="C46" s="8">
        <v>26866</v>
      </c>
      <c r="D46" s="8">
        <v>10444</v>
      </c>
    </row>
    <row r="47" spans="1:4" x14ac:dyDescent="0.25">
      <c r="A47" s="7" t="s">
        <v>45</v>
      </c>
      <c r="B47" s="7">
        <v>16.5</v>
      </c>
      <c r="C47" s="8">
        <v>47165</v>
      </c>
      <c r="D47" s="8">
        <v>5311</v>
      </c>
    </row>
    <row r="48" spans="1:4" x14ac:dyDescent="0.25">
      <c r="A48" s="7" t="s">
        <v>46</v>
      </c>
      <c r="B48" s="7">
        <v>16.600000000000001</v>
      </c>
      <c r="C48" s="8">
        <v>600</v>
      </c>
      <c r="D48" s="8">
        <v>200</v>
      </c>
    </row>
    <row r="49" spans="1:4" x14ac:dyDescent="0.25">
      <c r="A49" s="7" t="s">
        <v>47</v>
      </c>
      <c r="B49" s="7">
        <v>16.7</v>
      </c>
      <c r="C49" s="9"/>
      <c r="D49" s="9"/>
    </row>
    <row r="50" spans="1:4" x14ac:dyDescent="0.25">
      <c r="A50" s="7" t="s">
        <v>48</v>
      </c>
      <c r="B50" s="7">
        <v>16.8</v>
      </c>
      <c r="C50" s="9"/>
      <c r="D50" s="9"/>
    </row>
    <row r="51" spans="1:4" x14ac:dyDescent="0.25">
      <c r="A51" s="7" t="s">
        <v>49</v>
      </c>
      <c r="B51" s="7">
        <v>16.899999999999999</v>
      </c>
      <c r="C51" s="8"/>
      <c r="D51" s="8"/>
    </row>
    <row r="52" spans="1:4" x14ac:dyDescent="0.25">
      <c r="A52" s="7" t="s">
        <v>50</v>
      </c>
      <c r="B52" s="6">
        <v>17</v>
      </c>
      <c r="C52" s="8"/>
      <c r="D52" s="8"/>
    </row>
    <row r="53" spans="1:4" x14ac:dyDescent="0.25">
      <c r="A53" s="7" t="s">
        <v>10</v>
      </c>
      <c r="B53" s="7"/>
      <c r="C53" s="9"/>
      <c r="D53" s="9"/>
    </row>
    <row r="54" spans="1:4" x14ac:dyDescent="0.25">
      <c r="A54" s="7" t="s">
        <v>51</v>
      </c>
      <c r="B54" s="7">
        <v>17.100000000000001</v>
      </c>
      <c r="C54" s="8"/>
      <c r="D54" s="8"/>
    </row>
    <row r="55" spans="1:4" x14ac:dyDescent="0.25">
      <c r="A55" s="7" t="s">
        <v>52</v>
      </c>
      <c r="B55" s="7">
        <v>17.2</v>
      </c>
      <c r="C55" s="8"/>
      <c r="D55" s="8"/>
    </row>
    <row r="56" spans="1:4" x14ac:dyDescent="0.25">
      <c r="A56" s="7" t="s">
        <v>53</v>
      </c>
      <c r="B56" s="7">
        <v>17.3</v>
      </c>
      <c r="C56" s="8"/>
      <c r="D56" s="8"/>
    </row>
    <row r="57" spans="1:4" x14ac:dyDescent="0.25">
      <c r="A57" s="7" t="s">
        <v>54</v>
      </c>
      <c r="B57" s="7">
        <v>17.399999999999999</v>
      </c>
      <c r="C57" s="8"/>
      <c r="D57" s="8"/>
    </row>
    <row r="58" spans="1:4" x14ac:dyDescent="0.25">
      <c r="A58" s="7" t="s">
        <v>55</v>
      </c>
      <c r="B58" s="6">
        <v>18</v>
      </c>
      <c r="C58" s="8">
        <v>515</v>
      </c>
      <c r="D58" s="8">
        <v>522</v>
      </c>
    </row>
    <row r="59" spans="1:4" x14ac:dyDescent="0.25">
      <c r="A59" s="7" t="s">
        <v>56</v>
      </c>
      <c r="B59" s="6">
        <v>19</v>
      </c>
      <c r="C59" s="8">
        <v>10587</v>
      </c>
      <c r="D59" s="8">
        <v>10587</v>
      </c>
    </row>
    <row r="60" spans="1:4" x14ac:dyDescent="0.25">
      <c r="A60" s="7" t="s">
        <v>57</v>
      </c>
      <c r="B60" s="6">
        <v>20</v>
      </c>
      <c r="C60" s="8">
        <v>8089</v>
      </c>
      <c r="D60" s="8">
        <v>4839</v>
      </c>
    </row>
    <row r="61" spans="1:4" x14ac:dyDescent="0.25">
      <c r="A61" s="7" t="s">
        <v>58</v>
      </c>
      <c r="B61" s="6">
        <v>21</v>
      </c>
      <c r="C61" s="8">
        <v>5703</v>
      </c>
      <c r="D61" s="8">
        <v>4011</v>
      </c>
    </row>
    <row r="62" spans="1:4" x14ac:dyDescent="0.25">
      <c r="A62" s="7" t="s">
        <v>59</v>
      </c>
      <c r="B62" s="6">
        <v>22</v>
      </c>
      <c r="C62" s="11">
        <f>C10+C16+C22+C25+C32+C35+C36+C38+C39+C58+C59+C60+C61+C19+C37+C33</f>
        <v>5482819</v>
      </c>
      <c r="D62" s="11">
        <f>D10+D16+D22+D25+D32+D35+D36+D38+D39+D58+D59+D60+D61+D19+D37</f>
        <v>4784122</v>
      </c>
    </row>
    <row r="63" spans="1:4" x14ac:dyDescent="0.25">
      <c r="A63" s="7" t="s">
        <v>60</v>
      </c>
      <c r="B63" s="7"/>
      <c r="C63" s="9"/>
      <c r="D63" s="9"/>
    </row>
    <row r="64" spans="1:4" x14ac:dyDescent="0.25">
      <c r="A64" s="7" t="s">
        <v>61</v>
      </c>
      <c r="B64" s="6">
        <v>23</v>
      </c>
      <c r="C64" s="8">
        <v>0</v>
      </c>
      <c r="D64" s="8">
        <v>0</v>
      </c>
    </row>
    <row r="65" spans="1:4" x14ac:dyDescent="0.25">
      <c r="A65" s="7" t="s">
        <v>62</v>
      </c>
      <c r="B65" s="6">
        <v>24</v>
      </c>
      <c r="C65" s="8"/>
      <c r="D65" s="8"/>
    </row>
    <row r="66" spans="1:4" x14ac:dyDescent="0.25">
      <c r="A66" s="7" t="s">
        <v>63</v>
      </c>
      <c r="B66" s="6">
        <v>25</v>
      </c>
      <c r="C66" s="8"/>
      <c r="D66" s="8"/>
    </row>
    <row r="67" spans="1:4" x14ac:dyDescent="0.25">
      <c r="A67" s="7" t="s">
        <v>64</v>
      </c>
      <c r="B67" s="6">
        <v>26</v>
      </c>
      <c r="C67" s="9"/>
      <c r="D67" s="9"/>
    </row>
    <row r="68" spans="1:4" x14ac:dyDescent="0.25">
      <c r="A68" s="7" t="s">
        <v>65</v>
      </c>
      <c r="B68" s="6">
        <v>27</v>
      </c>
      <c r="C68" s="8"/>
      <c r="D68" s="8"/>
    </row>
    <row r="69" spans="1:4" x14ac:dyDescent="0.25">
      <c r="A69" s="7" t="s">
        <v>66</v>
      </c>
      <c r="B69" s="6">
        <v>28</v>
      </c>
      <c r="C69" s="8"/>
      <c r="D69" s="8"/>
    </row>
    <row r="70" spans="1:4" x14ac:dyDescent="0.25">
      <c r="A70" s="7" t="s">
        <v>67</v>
      </c>
      <c r="B70" s="6">
        <v>29</v>
      </c>
      <c r="C70" s="8">
        <v>10345</v>
      </c>
      <c r="D70" s="8">
        <v>13183</v>
      </c>
    </row>
    <row r="71" spans="1:4" x14ac:dyDescent="0.25">
      <c r="A71" s="7" t="s">
        <v>68</v>
      </c>
      <c r="B71" s="6">
        <v>30</v>
      </c>
      <c r="C71" s="8">
        <f>SUM(C76:C83)</f>
        <v>9658</v>
      </c>
      <c r="D71" s="8">
        <f>SUM(D76:D83)</f>
        <v>7882</v>
      </c>
    </row>
    <row r="72" spans="1:4" x14ac:dyDescent="0.25">
      <c r="A72" s="7" t="s">
        <v>10</v>
      </c>
      <c r="B72" s="7"/>
      <c r="C72" s="9"/>
      <c r="D72" s="9"/>
    </row>
    <row r="73" spans="1:4" x14ac:dyDescent="0.25">
      <c r="A73" s="7" t="s">
        <v>69</v>
      </c>
      <c r="B73" s="7">
        <v>30.1</v>
      </c>
      <c r="C73" s="9"/>
      <c r="D73" s="9"/>
    </row>
    <row r="74" spans="1:4" x14ac:dyDescent="0.25">
      <c r="A74" s="7" t="s">
        <v>70</v>
      </c>
      <c r="B74" s="7">
        <v>30.2</v>
      </c>
      <c r="C74" s="9"/>
      <c r="D74" s="9"/>
    </row>
    <row r="75" spans="1:4" x14ac:dyDescent="0.25">
      <c r="A75" s="7" t="s">
        <v>71</v>
      </c>
      <c r="B75" s="7">
        <v>30.3</v>
      </c>
      <c r="C75" s="9"/>
      <c r="D75" s="9"/>
    </row>
    <row r="76" spans="1:4" x14ac:dyDescent="0.25">
      <c r="A76" s="7" t="s">
        <v>72</v>
      </c>
      <c r="B76" s="7">
        <v>30.4</v>
      </c>
      <c r="C76" s="9"/>
      <c r="D76" s="9"/>
    </row>
    <row r="77" spans="1:4" x14ac:dyDescent="0.25">
      <c r="A77" s="7" t="s">
        <v>73</v>
      </c>
      <c r="B77" s="7">
        <v>30.5</v>
      </c>
      <c r="C77" s="9"/>
      <c r="D77" s="9"/>
    </row>
    <row r="78" spans="1:4" x14ac:dyDescent="0.25">
      <c r="A78" s="7" t="s">
        <v>74</v>
      </c>
      <c r="B78" s="7">
        <v>30.6</v>
      </c>
      <c r="C78" s="9"/>
      <c r="D78" s="9"/>
    </row>
    <row r="79" spans="1:4" x14ac:dyDescent="0.25">
      <c r="A79" s="7" t="s">
        <v>75</v>
      </c>
      <c r="B79" s="7">
        <v>30.7</v>
      </c>
      <c r="C79" s="8">
        <v>6771</v>
      </c>
      <c r="D79" s="8">
        <v>5831</v>
      </c>
    </row>
    <row r="80" spans="1:4" x14ac:dyDescent="0.25">
      <c r="A80" s="7" t="s">
        <v>76</v>
      </c>
      <c r="B80" s="7">
        <v>30.8</v>
      </c>
      <c r="C80" s="8"/>
      <c r="D80" s="8"/>
    </row>
    <row r="81" spans="1:4" x14ac:dyDescent="0.25">
      <c r="A81" s="7" t="s">
        <v>77</v>
      </c>
      <c r="B81" s="7">
        <v>30.9</v>
      </c>
      <c r="C81" s="8"/>
      <c r="D81" s="8"/>
    </row>
    <row r="82" spans="1:4" x14ac:dyDescent="0.25">
      <c r="A82" s="7" t="s">
        <v>78</v>
      </c>
      <c r="B82" s="7" t="s">
        <v>79</v>
      </c>
      <c r="C82" s="8">
        <v>2887</v>
      </c>
      <c r="D82" s="8">
        <v>2051</v>
      </c>
    </row>
    <row r="83" spans="1:4" x14ac:dyDescent="0.25">
      <c r="A83" s="7" t="s">
        <v>80</v>
      </c>
      <c r="B83" s="7">
        <v>30.11</v>
      </c>
      <c r="C83" s="8"/>
      <c r="D83" s="8"/>
    </row>
    <row r="84" spans="1:4" x14ac:dyDescent="0.25">
      <c r="A84" s="7" t="s">
        <v>81</v>
      </c>
      <c r="B84" s="6">
        <v>31</v>
      </c>
      <c r="C84" s="8"/>
      <c r="D84" s="8"/>
    </row>
    <row r="85" spans="1:4" x14ac:dyDescent="0.25">
      <c r="A85" s="7" t="s">
        <v>10</v>
      </c>
      <c r="B85" s="7"/>
      <c r="C85" s="9"/>
      <c r="D85" s="9"/>
    </row>
    <row r="86" spans="1:4" x14ac:dyDescent="0.25">
      <c r="A86" s="7" t="s">
        <v>82</v>
      </c>
      <c r="B86" s="7">
        <v>31.1</v>
      </c>
      <c r="C86" s="8"/>
      <c r="D86" s="8"/>
    </row>
    <row r="87" spans="1:4" x14ac:dyDescent="0.25">
      <c r="A87" s="7" t="s">
        <v>83</v>
      </c>
      <c r="B87" s="7">
        <v>31.2</v>
      </c>
      <c r="C87" s="8"/>
      <c r="D87" s="8"/>
    </row>
    <row r="88" spans="1:4" x14ac:dyDescent="0.25">
      <c r="A88" s="7" t="s">
        <v>84</v>
      </c>
      <c r="B88" s="7">
        <v>31.3</v>
      </c>
      <c r="C88" s="8"/>
      <c r="D88" s="8"/>
    </row>
    <row r="89" spans="1:4" x14ac:dyDescent="0.25">
      <c r="A89" s="7" t="s">
        <v>85</v>
      </c>
      <c r="B89" s="7">
        <v>31.4</v>
      </c>
      <c r="C89" s="8"/>
      <c r="D89" s="8"/>
    </row>
    <row r="90" spans="1:4" x14ac:dyDescent="0.25">
      <c r="A90" s="7" t="s">
        <v>86</v>
      </c>
      <c r="B90" s="6">
        <v>32</v>
      </c>
      <c r="C90" s="8"/>
      <c r="D90" s="8">
        <v>10</v>
      </c>
    </row>
    <row r="91" spans="1:4" x14ac:dyDescent="0.25">
      <c r="A91" s="7" t="s">
        <v>87</v>
      </c>
      <c r="B91" s="6">
        <v>33</v>
      </c>
      <c r="C91" s="8"/>
      <c r="D91" s="8"/>
    </row>
    <row r="92" spans="1:4" x14ac:dyDescent="0.25">
      <c r="A92" s="7" t="s">
        <v>88</v>
      </c>
      <c r="B92" s="6">
        <v>34</v>
      </c>
      <c r="C92" s="8">
        <v>334</v>
      </c>
      <c r="D92" s="8">
        <v>354</v>
      </c>
    </row>
    <row r="93" spans="1:4" x14ac:dyDescent="0.25">
      <c r="A93" s="7" t="s">
        <v>89</v>
      </c>
      <c r="B93" s="6">
        <v>35</v>
      </c>
      <c r="C93" s="8">
        <v>22109</v>
      </c>
      <c r="D93" s="8">
        <v>22035</v>
      </c>
    </row>
    <row r="94" spans="1:4" x14ac:dyDescent="0.25">
      <c r="A94" s="7" t="s">
        <v>90</v>
      </c>
      <c r="B94" s="6">
        <v>36</v>
      </c>
      <c r="C94" s="8">
        <v>81166</v>
      </c>
      <c r="D94" s="8">
        <v>59297</v>
      </c>
    </row>
    <row r="95" spans="1:4" x14ac:dyDescent="0.25">
      <c r="A95" s="7" t="s">
        <v>91</v>
      </c>
      <c r="B95" s="6">
        <v>37</v>
      </c>
      <c r="C95" s="8"/>
      <c r="D95" s="8">
        <v>525</v>
      </c>
    </row>
    <row r="96" spans="1:4" x14ac:dyDescent="0.25">
      <c r="A96" s="7" t="s">
        <v>92</v>
      </c>
      <c r="B96" s="6">
        <v>38</v>
      </c>
      <c r="C96" s="11">
        <f>C70+C71+C90+C92+C93+C95+C64+C94</f>
        <v>123612</v>
      </c>
      <c r="D96" s="11">
        <f>D70+D71+D90+D92+D93+D95+D64+D94</f>
        <v>103286</v>
      </c>
    </row>
    <row r="97" spans="1:4" x14ac:dyDescent="0.25">
      <c r="A97" s="7" t="s">
        <v>93</v>
      </c>
      <c r="B97" s="7"/>
      <c r="C97" s="9"/>
      <c r="D97" s="9"/>
    </row>
    <row r="98" spans="1:4" x14ac:dyDescent="0.25">
      <c r="A98" s="7" t="s">
        <v>94</v>
      </c>
      <c r="B98" s="6">
        <v>39</v>
      </c>
      <c r="C98" s="8">
        <f>C100</f>
        <v>3564417</v>
      </c>
      <c r="D98" s="8">
        <v>3564417</v>
      </c>
    </row>
    <row r="99" spans="1:4" x14ac:dyDescent="0.25">
      <c r="A99" s="7" t="s">
        <v>10</v>
      </c>
      <c r="B99" s="7"/>
      <c r="C99" s="9"/>
      <c r="D99" s="9"/>
    </row>
    <row r="100" spans="1:4" x14ac:dyDescent="0.25">
      <c r="A100" s="7" t="s">
        <v>95</v>
      </c>
      <c r="B100" s="7">
        <v>39.1</v>
      </c>
      <c r="C100" s="8">
        <v>3564417</v>
      </c>
      <c r="D100" s="8">
        <v>3564417</v>
      </c>
    </row>
    <row r="101" spans="1:4" x14ac:dyDescent="0.25">
      <c r="A101" s="7" t="s">
        <v>96</v>
      </c>
      <c r="B101" s="7">
        <v>39.200000000000003</v>
      </c>
      <c r="C101" s="8"/>
      <c r="D101" s="8"/>
    </row>
    <row r="102" spans="1:4" x14ac:dyDescent="0.25">
      <c r="A102" s="7" t="s">
        <v>97</v>
      </c>
      <c r="B102" s="6">
        <v>40</v>
      </c>
      <c r="C102" s="8"/>
      <c r="D102" s="8"/>
    </row>
    <row r="103" spans="1:4" x14ac:dyDescent="0.25">
      <c r="A103" s="7" t="s">
        <v>98</v>
      </c>
      <c r="B103" s="6">
        <v>41</v>
      </c>
      <c r="C103" s="8"/>
      <c r="D103" s="8"/>
    </row>
    <row r="104" spans="1:4" x14ac:dyDescent="0.25">
      <c r="A104" s="7" t="s">
        <v>99</v>
      </c>
      <c r="B104" s="6">
        <v>42</v>
      </c>
      <c r="C104" s="8"/>
      <c r="D104" s="8"/>
    </row>
    <row r="105" spans="1:4" x14ac:dyDescent="0.25">
      <c r="A105" s="7" t="s">
        <v>100</v>
      </c>
      <c r="B105" s="7">
        <v>43</v>
      </c>
      <c r="C105" s="9"/>
      <c r="D105" s="9"/>
    </row>
    <row r="106" spans="1:4" x14ac:dyDescent="0.25">
      <c r="A106" s="7" t="s">
        <v>101</v>
      </c>
      <c r="B106" s="7">
        <v>44</v>
      </c>
      <c r="C106" s="8"/>
      <c r="D106" s="8"/>
    </row>
    <row r="107" spans="1:4" x14ac:dyDescent="0.25">
      <c r="A107" s="7" t="s">
        <v>102</v>
      </c>
      <c r="B107" s="7">
        <v>45</v>
      </c>
      <c r="C107" s="8"/>
      <c r="D107" s="8"/>
    </row>
    <row r="108" spans="1:4" x14ac:dyDescent="0.25">
      <c r="A108" s="7" t="s">
        <v>103</v>
      </c>
      <c r="B108" s="7">
        <v>46</v>
      </c>
      <c r="C108" s="8"/>
      <c r="D108" s="8"/>
    </row>
    <row r="109" spans="1:4" x14ac:dyDescent="0.25">
      <c r="A109" s="7" t="s">
        <v>104</v>
      </c>
      <c r="B109" s="6">
        <v>47</v>
      </c>
      <c r="C109" s="8">
        <f>C111+C112</f>
        <v>1794790</v>
      </c>
      <c r="D109" s="8">
        <f>D111+D112</f>
        <v>1116419</v>
      </c>
    </row>
    <row r="110" spans="1:4" x14ac:dyDescent="0.25">
      <c r="A110" s="7" t="s">
        <v>105</v>
      </c>
      <c r="B110" s="7"/>
      <c r="C110" s="9"/>
      <c r="D110" s="9"/>
    </row>
    <row r="111" spans="1:4" x14ac:dyDescent="0.25">
      <c r="A111" s="7" t="s">
        <v>106</v>
      </c>
      <c r="B111" s="7">
        <v>47.1</v>
      </c>
      <c r="C111" s="8">
        <v>1109644</v>
      </c>
      <c r="D111" s="8">
        <v>838694</v>
      </c>
    </row>
    <row r="112" spans="1:4" x14ac:dyDescent="0.25">
      <c r="A112" s="7" t="s">
        <v>107</v>
      </c>
      <c r="B112" s="7">
        <v>47.2</v>
      </c>
      <c r="C112" s="8">
        <v>685146</v>
      </c>
      <c r="D112" s="8">
        <v>277725</v>
      </c>
    </row>
    <row r="113" spans="1:4" x14ac:dyDescent="0.25">
      <c r="A113" s="7" t="s">
        <v>108</v>
      </c>
      <c r="B113" s="6">
        <v>48</v>
      </c>
      <c r="C113" s="8">
        <f>C98+C104+C109</f>
        <v>5359207</v>
      </c>
      <c r="D113" s="8">
        <f>D98+D104+D109</f>
        <v>4680836</v>
      </c>
    </row>
    <row r="114" spans="1:4" x14ac:dyDescent="0.25">
      <c r="A114" s="7" t="s">
        <v>109</v>
      </c>
      <c r="B114" s="6">
        <v>44</v>
      </c>
      <c r="C114" s="11">
        <f>C113+C96</f>
        <v>5482819</v>
      </c>
      <c r="D114" s="11">
        <f>D113+D96</f>
        <v>4784122</v>
      </c>
    </row>
    <row r="115" spans="1:4" x14ac:dyDescent="0.25">
      <c r="A115" s="1"/>
      <c r="B115" s="1"/>
      <c r="C115" s="12">
        <f>C114-C62</f>
        <v>0</v>
      </c>
      <c r="D115" s="12">
        <f>D114-D62</f>
        <v>0</v>
      </c>
    </row>
    <row r="116" spans="1:4" x14ac:dyDescent="0.25">
      <c r="A116" s="1" t="s">
        <v>110</v>
      </c>
      <c r="B116" s="1"/>
      <c r="C116" s="2" t="s">
        <v>111</v>
      </c>
      <c r="D116" s="13">
        <v>45300</v>
      </c>
    </row>
    <row r="117" spans="1:4" x14ac:dyDescent="0.25">
      <c r="A117" s="14" t="s">
        <v>112</v>
      </c>
      <c r="B117" s="1"/>
      <c r="C117" s="2" t="s">
        <v>113</v>
      </c>
      <c r="D117" s="2" t="s">
        <v>114</v>
      </c>
    </row>
    <row r="118" spans="1:4" x14ac:dyDescent="0.25">
      <c r="A118" s="1" t="s">
        <v>115</v>
      </c>
      <c r="B118" s="1"/>
      <c r="C118" s="2" t="s">
        <v>111</v>
      </c>
      <c r="D118" s="13">
        <f>D116</f>
        <v>45300</v>
      </c>
    </row>
    <row r="119" spans="1:4" x14ac:dyDescent="0.25">
      <c r="A119" s="14" t="s">
        <v>112</v>
      </c>
      <c r="B119" s="1"/>
      <c r="C119" s="2" t="s">
        <v>113</v>
      </c>
      <c r="D119" s="2" t="s">
        <v>114</v>
      </c>
    </row>
    <row r="120" spans="1:4" x14ac:dyDescent="0.25">
      <c r="A120" s="1" t="s">
        <v>116</v>
      </c>
      <c r="B120" s="1"/>
      <c r="C120" s="2" t="s">
        <v>111</v>
      </c>
      <c r="D120" s="1"/>
    </row>
    <row r="121" spans="1:4" x14ac:dyDescent="0.25">
      <c r="A121" s="14" t="s">
        <v>112</v>
      </c>
      <c r="B121" s="1"/>
      <c r="C121" s="2" t="s">
        <v>113</v>
      </c>
      <c r="D121" s="1"/>
    </row>
    <row r="122" spans="1:4" x14ac:dyDescent="0.25">
      <c r="A122" s="1" t="s">
        <v>117</v>
      </c>
      <c r="B122" s="1"/>
      <c r="C122" s="1"/>
      <c r="D122" s="1"/>
    </row>
    <row r="123" spans="1:4" x14ac:dyDescent="0.25">
      <c r="A123" s="1"/>
      <c r="B123" s="1"/>
      <c r="C123" s="1"/>
      <c r="D123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AEAE-4E07-412B-B138-5D5E4DD2D2B1}">
  <dimension ref="A1:F114"/>
  <sheetViews>
    <sheetView tabSelected="1" workbookViewId="0">
      <selection activeCell="A5" sqref="A5"/>
    </sheetView>
  </sheetViews>
  <sheetFormatPr defaultRowHeight="15" x14ac:dyDescent="0.25"/>
  <cols>
    <col min="1" max="1" width="73.140625" customWidth="1"/>
    <col min="2" max="2" width="8.28515625" customWidth="1"/>
    <col min="3" max="3" width="8.85546875" bestFit="1" customWidth="1"/>
    <col min="4" max="4" width="15.140625" bestFit="1" customWidth="1"/>
    <col min="5" max="5" width="10.140625" bestFit="1" customWidth="1"/>
  </cols>
  <sheetData>
    <row r="1" spans="1:6" x14ac:dyDescent="0.25">
      <c r="A1" s="15" t="s">
        <v>118</v>
      </c>
    </row>
    <row r="2" spans="1:6" x14ac:dyDescent="0.25">
      <c r="A2" s="15" t="s">
        <v>1</v>
      </c>
    </row>
    <row r="3" spans="1:6" x14ac:dyDescent="0.25">
      <c r="A3" s="15" t="s">
        <v>119</v>
      </c>
    </row>
    <row r="4" spans="1:6" x14ac:dyDescent="0.25">
      <c r="A4" s="15" t="s">
        <v>392</v>
      </c>
    </row>
    <row r="5" spans="1:6" x14ac:dyDescent="0.25">
      <c r="E5" s="35" t="s">
        <v>120</v>
      </c>
      <c r="F5" s="35"/>
    </row>
    <row r="6" spans="1:6" ht="132" x14ac:dyDescent="0.25">
      <c r="A6" s="16" t="s">
        <v>4</v>
      </c>
      <c r="B6" s="17" t="s">
        <v>121</v>
      </c>
      <c r="C6" s="17" t="s">
        <v>122</v>
      </c>
      <c r="D6" s="17" t="s">
        <v>123</v>
      </c>
      <c r="E6" s="17" t="s">
        <v>124</v>
      </c>
      <c r="F6" s="17" t="s">
        <v>125</v>
      </c>
    </row>
    <row r="7" spans="1:6" ht="15.75" thickBot="1" x14ac:dyDescent="0.3">
      <c r="A7" s="18" t="s">
        <v>126</v>
      </c>
      <c r="B7" s="18" t="s">
        <v>127</v>
      </c>
      <c r="C7" s="18" t="s">
        <v>128</v>
      </c>
      <c r="D7" s="18" t="s">
        <v>129</v>
      </c>
      <c r="E7" s="18" t="s">
        <v>130</v>
      </c>
      <c r="F7" s="18" t="s">
        <v>131</v>
      </c>
    </row>
    <row r="8" spans="1:6" x14ac:dyDescent="0.25">
      <c r="A8" s="19" t="s">
        <v>132</v>
      </c>
      <c r="B8" s="20" t="s">
        <v>126</v>
      </c>
      <c r="C8" s="21">
        <f>C18+C25</f>
        <v>27233</v>
      </c>
      <c r="D8" s="21">
        <f>D18+D25</f>
        <v>682992</v>
      </c>
      <c r="E8" s="21">
        <f>E18+E25</f>
        <v>21663</v>
      </c>
      <c r="F8" s="21">
        <f>F18+F25+F11</f>
        <v>390627</v>
      </c>
    </row>
    <row r="9" spans="1:6" x14ac:dyDescent="0.25">
      <c r="A9" s="22" t="s">
        <v>105</v>
      </c>
      <c r="B9" s="18"/>
      <c r="C9" s="18"/>
      <c r="D9" s="18"/>
      <c r="E9" s="18"/>
      <c r="F9" s="18"/>
    </row>
    <row r="10" spans="1:6" x14ac:dyDescent="0.25">
      <c r="A10" s="22" t="s">
        <v>133</v>
      </c>
      <c r="B10" s="18" t="s">
        <v>12</v>
      </c>
      <c r="C10" s="18"/>
      <c r="D10" s="18"/>
      <c r="E10" s="18"/>
      <c r="F10" s="18"/>
    </row>
    <row r="11" spans="1:6" x14ac:dyDescent="0.25">
      <c r="A11" s="22" t="s">
        <v>134</v>
      </c>
      <c r="B11" s="18" t="s">
        <v>14</v>
      </c>
      <c r="C11" s="23"/>
      <c r="D11" s="23"/>
      <c r="E11" s="23"/>
      <c r="F11" s="23"/>
    </row>
    <row r="12" spans="1:6" x14ac:dyDescent="0.25">
      <c r="A12" s="22" t="s">
        <v>135</v>
      </c>
      <c r="B12" s="18" t="s">
        <v>136</v>
      </c>
      <c r="C12" s="23" t="s">
        <v>137</v>
      </c>
      <c r="D12" s="23" t="s">
        <v>138</v>
      </c>
      <c r="E12" s="23" t="s">
        <v>139</v>
      </c>
      <c r="F12" s="23" t="s">
        <v>140</v>
      </c>
    </row>
    <row r="13" spans="1:6" x14ac:dyDescent="0.25">
      <c r="A13" s="22" t="s">
        <v>105</v>
      </c>
      <c r="B13" s="18"/>
      <c r="C13" s="18"/>
      <c r="D13" s="18"/>
      <c r="E13" s="18"/>
      <c r="F13" s="18"/>
    </row>
    <row r="14" spans="1:6" x14ac:dyDescent="0.25">
      <c r="A14" s="22" t="s">
        <v>141</v>
      </c>
      <c r="B14" s="18" t="s">
        <v>142</v>
      </c>
      <c r="C14" s="23"/>
      <c r="D14" s="23"/>
      <c r="E14" s="23"/>
      <c r="F14" s="23"/>
    </row>
    <row r="15" spans="1:6" x14ac:dyDescent="0.25">
      <c r="A15" s="18" t="s">
        <v>105</v>
      </c>
      <c r="B15" s="18"/>
      <c r="C15" s="18"/>
      <c r="D15" s="18"/>
      <c r="E15" s="18"/>
      <c r="F15" s="18"/>
    </row>
    <row r="16" spans="1:6" x14ac:dyDescent="0.25">
      <c r="A16" s="22" t="s">
        <v>143</v>
      </c>
      <c r="B16" s="18" t="s">
        <v>144</v>
      </c>
      <c r="C16" s="23"/>
      <c r="D16" s="23"/>
      <c r="E16" s="23"/>
      <c r="F16" s="23"/>
    </row>
    <row r="17" spans="1:6" x14ac:dyDescent="0.25">
      <c r="A17" s="22" t="s">
        <v>145</v>
      </c>
      <c r="B17" s="18" t="s">
        <v>146</v>
      </c>
      <c r="C17" s="23"/>
      <c r="D17" s="23"/>
      <c r="E17" s="23"/>
      <c r="F17" s="23"/>
    </row>
    <row r="18" spans="1:6" x14ac:dyDescent="0.25">
      <c r="A18" s="22" t="s">
        <v>147</v>
      </c>
      <c r="B18" s="18" t="s">
        <v>148</v>
      </c>
      <c r="C18" s="23" t="s">
        <v>137</v>
      </c>
      <c r="D18" s="23" t="s">
        <v>138</v>
      </c>
      <c r="E18" s="23" t="s">
        <v>139</v>
      </c>
      <c r="F18" s="23" t="s">
        <v>140</v>
      </c>
    </row>
    <row r="19" spans="1:6" x14ac:dyDescent="0.25">
      <c r="A19" s="18" t="s">
        <v>105</v>
      </c>
      <c r="B19" s="18"/>
      <c r="C19" s="18"/>
      <c r="D19" s="18"/>
      <c r="E19" s="18"/>
      <c r="F19" s="18"/>
    </row>
    <row r="20" spans="1:6" x14ac:dyDescent="0.25">
      <c r="A20" s="22" t="s">
        <v>149</v>
      </c>
      <c r="B20" s="18" t="s">
        <v>150</v>
      </c>
      <c r="C20" s="24">
        <v>112</v>
      </c>
      <c r="D20" s="23" t="s">
        <v>151</v>
      </c>
      <c r="E20" s="24">
        <v>45</v>
      </c>
      <c r="F20" s="23" t="s">
        <v>152</v>
      </c>
    </row>
    <row r="21" spans="1:6" x14ac:dyDescent="0.25">
      <c r="A21" s="22" t="s">
        <v>153</v>
      </c>
      <c r="B21" s="18" t="s">
        <v>154</v>
      </c>
      <c r="C21" s="23" t="s">
        <v>155</v>
      </c>
      <c r="D21" s="23" t="s">
        <v>156</v>
      </c>
      <c r="E21" s="24">
        <v>85</v>
      </c>
      <c r="F21" s="24">
        <v>766</v>
      </c>
    </row>
    <row r="22" spans="1:6" x14ac:dyDescent="0.25">
      <c r="A22" s="22" t="s">
        <v>157</v>
      </c>
      <c r="B22" s="18" t="s">
        <v>158</v>
      </c>
      <c r="C22" s="23"/>
      <c r="D22" s="23"/>
      <c r="E22" s="23"/>
      <c r="F22" s="23"/>
    </row>
    <row r="23" spans="1:6" x14ac:dyDescent="0.25">
      <c r="A23" s="18" t="s">
        <v>105</v>
      </c>
      <c r="B23" s="18"/>
      <c r="C23" s="18"/>
      <c r="D23" s="18"/>
      <c r="E23" s="18"/>
      <c r="F23" s="18"/>
    </row>
    <row r="24" spans="1:6" x14ac:dyDescent="0.25">
      <c r="A24" s="22" t="s">
        <v>159</v>
      </c>
      <c r="B24" s="18" t="s">
        <v>160</v>
      </c>
      <c r="C24" s="23"/>
      <c r="D24" s="23"/>
      <c r="E24" s="23"/>
      <c r="F24" s="23"/>
    </row>
    <row r="25" spans="1:6" x14ac:dyDescent="0.25">
      <c r="A25" s="22" t="s">
        <v>161</v>
      </c>
      <c r="B25" s="18" t="s">
        <v>162</v>
      </c>
      <c r="C25" s="23" t="s">
        <v>163</v>
      </c>
      <c r="D25" s="23" t="s">
        <v>164</v>
      </c>
      <c r="E25" s="23" t="s">
        <v>165</v>
      </c>
      <c r="F25" s="23" t="s">
        <v>166</v>
      </c>
    </row>
    <row r="26" spans="1:6" x14ac:dyDescent="0.25">
      <c r="A26" s="22" t="s">
        <v>167</v>
      </c>
      <c r="B26" s="18" t="s">
        <v>168</v>
      </c>
      <c r="C26" s="18"/>
      <c r="D26" s="18"/>
      <c r="E26" s="18"/>
      <c r="F26" s="18"/>
    </row>
    <row r="27" spans="1:6" x14ac:dyDescent="0.25">
      <c r="A27" s="22" t="s">
        <v>169</v>
      </c>
      <c r="B27" s="18" t="s">
        <v>127</v>
      </c>
      <c r="C27" s="24">
        <f>C29+C33+C35+C36+C37+C34</f>
        <v>53812</v>
      </c>
      <c r="D27" s="24">
        <f>D29+D33+D35+D36+D37+D34</f>
        <v>572679</v>
      </c>
      <c r="E27" s="24">
        <f>E29+E33+E35+E36+E37+E34</f>
        <v>25992</v>
      </c>
      <c r="F27" s="24">
        <f>F29+F33+F35+F36+F37+F34</f>
        <v>261639</v>
      </c>
    </row>
    <row r="28" spans="1:6" x14ac:dyDescent="0.25">
      <c r="A28" s="22" t="s">
        <v>105</v>
      </c>
      <c r="B28" s="18"/>
      <c r="C28" s="18"/>
      <c r="D28" s="18"/>
      <c r="E28" s="18"/>
      <c r="F28" s="18"/>
    </row>
    <row r="29" spans="1:6" x14ac:dyDescent="0.25">
      <c r="A29" s="22" t="s">
        <v>170</v>
      </c>
      <c r="B29" s="18" t="s">
        <v>171</v>
      </c>
      <c r="C29" s="24">
        <f>C31+C32</f>
        <v>5390</v>
      </c>
      <c r="D29" s="24">
        <f>D31+D32</f>
        <v>37815</v>
      </c>
      <c r="E29" s="24">
        <f>E31+E32</f>
        <v>919</v>
      </c>
      <c r="F29" s="24">
        <f>F31+F32</f>
        <v>11340</v>
      </c>
    </row>
    <row r="30" spans="1:6" x14ac:dyDescent="0.25">
      <c r="A30" s="22" t="s">
        <v>105</v>
      </c>
      <c r="B30" s="18"/>
      <c r="C30" s="18"/>
      <c r="D30" s="18"/>
      <c r="E30" s="18"/>
      <c r="F30" s="18"/>
    </row>
    <row r="31" spans="1:6" x14ac:dyDescent="0.25">
      <c r="A31" s="22" t="s">
        <v>38</v>
      </c>
      <c r="B31" s="18" t="s">
        <v>172</v>
      </c>
      <c r="C31" s="24">
        <v>690</v>
      </c>
      <c r="D31" s="23" t="s">
        <v>173</v>
      </c>
      <c r="E31" s="24">
        <v>613</v>
      </c>
      <c r="F31" s="23" t="s">
        <v>174</v>
      </c>
    </row>
    <row r="32" spans="1:6" x14ac:dyDescent="0.25">
      <c r="A32" s="22" t="s">
        <v>40</v>
      </c>
      <c r="B32" s="18" t="s">
        <v>175</v>
      </c>
      <c r="C32" s="23" t="s">
        <v>176</v>
      </c>
      <c r="D32" s="23" t="s">
        <v>177</v>
      </c>
      <c r="E32" s="24">
        <v>306</v>
      </c>
      <c r="F32" s="23" t="s">
        <v>178</v>
      </c>
    </row>
    <row r="33" spans="1:6" x14ac:dyDescent="0.25">
      <c r="A33" s="22" t="s">
        <v>42</v>
      </c>
      <c r="B33" s="18" t="s">
        <v>179</v>
      </c>
      <c r="C33" s="23" t="s">
        <v>180</v>
      </c>
      <c r="D33" s="23" t="s">
        <v>181</v>
      </c>
      <c r="E33" s="23" t="s">
        <v>182</v>
      </c>
      <c r="F33" s="23" t="s">
        <v>183</v>
      </c>
    </row>
    <row r="34" spans="1:6" x14ac:dyDescent="0.25">
      <c r="A34" s="22" t="s">
        <v>43</v>
      </c>
      <c r="B34" s="18" t="s">
        <v>184</v>
      </c>
      <c r="C34" s="23" t="s">
        <v>185</v>
      </c>
      <c r="D34" s="23" t="s">
        <v>186</v>
      </c>
      <c r="E34" s="23" t="s">
        <v>187</v>
      </c>
      <c r="F34" s="23" t="s">
        <v>188</v>
      </c>
    </row>
    <row r="35" spans="1:6" x14ac:dyDescent="0.25">
      <c r="A35" s="22" t="s">
        <v>45</v>
      </c>
      <c r="B35" s="18" t="s">
        <v>189</v>
      </c>
      <c r="C35" s="23" t="s">
        <v>190</v>
      </c>
      <c r="D35" s="23" t="s">
        <v>191</v>
      </c>
      <c r="E35" s="23" t="s">
        <v>192</v>
      </c>
      <c r="F35" s="23" t="s">
        <v>193</v>
      </c>
    </row>
    <row r="36" spans="1:6" x14ac:dyDescent="0.25">
      <c r="A36" s="22" t="s">
        <v>44</v>
      </c>
      <c r="B36" s="18" t="s">
        <v>194</v>
      </c>
      <c r="C36" s="23" t="s">
        <v>195</v>
      </c>
      <c r="D36" s="23" t="s">
        <v>196</v>
      </c>
      <c r="E36" s="23" t="s">
        <v>197</v>
      </c>
      <c r="F36" s="23" t="s">
        <v>198</v>
      </c>
    </row>
    <row r="37" spans="1:6" x14ac:dyDescent="0.25">
      <c r="A37" s="22" t="s">
        <v>46</v>
      </c>
      <c r="B37" s="18" t="s">
        <v>199</v>
      </c>
      <c r="C37" s="24">
        <v>600</v>
      </c>
      <c r="D37" s="23" t="s">
        <v>200</v>
      </c>
      <c r="E37" s="24">
        <v>200</v>
      </c>
      <c r="F37" s="23" t="s">
        <v>201</v>
      </c>
    </row>
    <row r="38" spans="1:6" x14ac:dyDescent="0.25">
      <c r="A38" s="22" t="s">
        <v>202</v>
      </c>
      <c r="B38" s="18" t="s">
        <v>203</v>
      </c>
      <c r="C38" s="23"/>
      <c r="D38" s="23"/>
      <c r="E38" s="23"/>
      <c r="F38" s="23"/>
    </row>
    <row r="39" spans="1:6" x14ac:dyDescent="0.25">
      <c r="A39" s="22" t="s">
        <v>47</v>
      </c>
      <c r="B39" s="18" t="s">
        <v>204</v>
      </c>
      <c r="C39" s="23"/>
      <c r="D39" s="23"/>
      <c r="E39" s="23"/>
      <c r="F39" s="23"/>
    </row>
    <row r="40" spans="1:6" x14ac:dyDescent="0.25">
      <c r="A40" s="22" t="s">
        <v>48</v>
      </c>
      <c r="B40" s="18" t="s">
        <v>205</v>
      </c>
      <c r="C40" s="23"/>
      <c r="D40" s="23"/>
      <c r="E40" s="23"/>
      <c r="F40" s="23"/>
    </row>
    <row r="41" spans="1:6" x14ac:dyDescent="0.25">
      <c r="A41" s="22" t="s">
        <v>206</v>
      </c>
      <c r="B41" s="18" t="s">
        <v>128</v>
      </c>
      <c r="C41" s="23" t="s">
        <v>207</v>
      </c>
      <c r="D41" s="23" t="s">
        <v>208</v>
      </c>
      <c r="E41" s="23" t="s">
        <v>209</v>
      </c>
      <c r="F41" s="23" t="s">
        <v>210</v>
      </c>
    </row>
    <row r="42" spans="1:6" x14ac:dyDescent="0.25">
      <c r="A42" s="22" t="s">
        <v>211</v>
      </c>
      <c r="B42" s="18" t="s">
        <v>129</v>
      </c>
      <c r="C42" s="23" t="s">
        <v>212</v>
      </c>
      <c r="D42" s="23" t="s">
        <v>213</v>
      </c>
      <c r="E42" s="23" t="s">
        <v>214</v>
      </c>
      <c r="F42" s="23" t="s">
        <v>215</v>
      </c>
    </row>
    <row r="43" spans="1:6" x14ac:dyDescent="0.25">
      <c r="A43" s="22" t="s">
        <v>216</v>
      </c>
      <c r="B43" s="18" t="s">
        <v>130</v>
      </c>
      <c r="C43" s="23"/>
      <c r="D43" s="23" t="s">
        <v>217</v>
      </c>
      <c r="E43" s="24">
        <v>208</v>
      </c>
      <c r="F43" s="24">
        <v>315</v>
      </c>
    </row>
    <row r="44" spans="1:6" x14ac:dyDescent="0.25">
      <c r="A44" s="22" t="s">
        <v>218</v>
      </c>
      <c r="B44" s="18" t="s">
        <v>131</v>
      </c>
      <c r="C44" s="23" t="s">
        <v>219</v>
      </c>
      <c r="D44" s="23" t="s">
        <v>220</v>
      </c>
      <c r="E44" s="23" t="s">
        <v>221</v>
      </c>
      <c r="F44" s="23" t="s">
        <v>222</v>
      </c>
    </row>
    <row r="45" spans="1:6" x14ac:dyDescent="0.25">
      <c r="A45" s="22" t="s">
        <v>223</v>
      </c>
      <c r="B45" s="18" t="s">
        <v>224</v>
      </c>
      <c r="C45" s="23"/>
      <c r="D45" s="23"/>
      <c r="E45" s="23"/>
      <c r="F45" s="23"/>
    </row>
    <row r="46" spans="1:6" x14ac:dyDescent="0.25">
      <c r="A46" s="22" t="s">
        <v>225</v>
      </c>
      <c r="B46" s="18" t="s">
        <v>226</v>
      </c>
      <c r="C46" s="23"/>
      <c r="D46" s="23"/>
      <c r="E46" s="23" t="s">
        <v>227</v>
      </c>
      <c r="F46" s="23" t="s">
        <v>227</v>
      </c>
    </row>
    <row r="47" spans="1:6" x14ac:dyDescent="0.25">
      <c r="A47" s="22" t="s">
        <v>228</v>
      </c>
      <c r="B47" s="18" t="s">
        <v>229</v>
      </c>
      <c r="C47" s="23"/>
      <c r="D47" s="23"/>
      <c r="E47" s="23"/>
      <c r="F47" s="23"/>
    </row>
    <row r="48" spans="1:6" x14ac:dyDescent="0.25">
      <c r="A48" s="22" t="s">
        <v>230</v>
      </c>
      <c r="B48" s="18" t="s">
        <v>231</v>
      </c>
      <c r="C48" s="23"/>
      <c r="D48" s="23"/>
      <c r="E48" s="23"/>
      <c r="F48" s="23"/>
    </row>
    <row r="49" spans="1:6" x14ac:dyDescent="0.25">
      <c r="A49" s="22" t="s">
        <v>105</v>
      </c>
      <c r="B49" s="18"/>
      <c r="C49" s="18"/>
      <c r="D49" s="18"/>
      <c r="E49" s="18"/>
      <c r="F49" s="18"/>
    </row>
    <row r="50" spans="1:6" x14ac:dyDescent="0.25">
      <c r="A50" s="22" t="s">
        <v>232</v>
      </c>
      <c r="B50" s="18" t="s">
        <v>233</v>
      </c>
      <c r="C50" s="23"/>
      <c r="D50" s="23"/>
      <c r="E50" s="23"/>
      <c r="F50" s="23"/>
    </row>
    <row r="51" spans="1:6" x14ac:dyDescent="0.25">
      <c r="A51" s="22" t="s">
        <v>234</v>
      </c>
      <c r="B51" s="18" t="s">
        <v>235</v>
      </c>
      <c r="C51" s="23"/>
      <c r="D51" s="23"/>
      <c r="E51" s="23"/>
      <c r="F51" s="23"/>
    </row>
    <row r="52" spans="1:6" x14ac:dyDescent="0.25">
      <c r="A52" s="22" t="s">
        <v>236</v>
      </c>
      <c r="B52" s="18" t="s">
        <v>237</v>
      </c>
      <c r="C52" s="23"/>
      <c r="D52" s="23"/>
      <c r="E52" s="23"/>
      <c r="F52" s="23"/>
    </row>
    <row r="53" spans="1:6" x14ac:dyDescent="0.25">
      <c r="A53" s="22" t="s">
        <v>238</v>
      </c>
      <c r="B53" s="18" t="s">
        <v>239</v>
      </c>
      <c r="C53" s="23"/>
      <c r="D53" s="23"/>
      <c r="E53" s="23"/>
      <c r="F53" s="23"/>
    </row>
    <row r="54" spans="1:6" x14ac:dyDescent="0.25">
      <c r="A54" s="22" t="s">
        <v>240</v>
      </c>
      <c r="B54" s="18" t="s">
        <v>241</v>
      </c>
      <c r="C54" s="23" t="s">
        <v>242</v>
      </c>
      <c r="D54" s="23" t="s">
        <v>243</v>
      </c>
      <c r="E54" s="24">
        <v>168</v>
      </c>
      <c r="F54" s="23" t="s">
        <v>244</v>
      </c>
    </row>
    <row r="55" spans="1:6" x14ac:dyDescent="0.25">
      <c r="A55" s="22" t="s">
        <v>245</v>
      </c>
      <c r="B55" s="18" t="s">
        <v>246</v>
      </c>
      <c r="C55" s="24">
        <v>113</v>
      </c>
      <c r="D55" s="24">
        <v>915</v>
      </c>
      <c r="E55" s="24">
        <v>204</v>
      </c>
      <c r="F55" s="23">
        <v>2521</v>
      </c>
    </row>
    <row r="56" spans="1:6" x14ac:dyDescent="0.25">
      <c r="A56" s="22" t="s">
        <v>247</v>
      </c>
      <c r="B56" s="18" t="s">
        <v>248</v>
      </c>
      <c r="C56" s="25">
        <f>C8+C27+C41+C42+C44+C54+C55+C43+C46</f>
        <v>396327</v>
      </c>
      <c r="D56" s="25">
        <f>D8+D27+D41+D42+D44+D54+D55+D43+D46</f>
        <v>7263371</v>
      </c>
      <c r="E56" s="25">
        <f>E8+E27+E41+E42+E44+E54+E55+E43+E46</f>
        <v>664710</v>
      </c>
      <c r="F56" s="25">
        <f>F8+F27+F41+F42+F44+F54+F55+F43+F46</f>
        <v>5748357</v>
      </c>
    </row>
    <row r="57" spans="1:6" x14ac:dyDescent="0.25">
      <c r="A57" s="22" t="s">
        <v>249</v>
      </c>
      <c r="B57" s="18" t="s">
        <v>250</v>
      </c>
      <c r="C57" s="23"/>
      <c r="D57" s="24">
        <v>1945</v>
      </c>
      <c r="E57" s="23"/>
      <c r="F57" s="23">
        <v>17</v>
      </c>
    </row>
    <row r="58" spans="1:6" x14ac:dyDescent="0.25">
      <c r="A58" s="22" t="s">
        <v>105</v>
      </c>
      <c r="B58" s="18"/>
      <c r="C58" s="18"/>
      <c r="D58" s="18"/>
      <c r="E58" s="18"/>
      <c r="F58" s="18"/>
    </row>
    <row r="59" spans="1:6" x14ac:dyDescent="0.25">
      <c r="A59" s="22" t="s">
        <v>251</v>
      </c>
      <c r="B59" s="18" t="s">
        <v>252</v>
      </c>
      <c r="C59" s="23"/>
      <c r="D59" s="23"/>
      <c r="E59" s="23"/>
      <c r="F59" s="23"/>
    </row>
    <row r="60" spans="1:6" x14ac:dyDescent="0.25">
      <c r="A60" s="22" t="s">
        <v>253</v>
      </c>
      <c r="B60" s="18" t="s">
        <v>254</v>
      </c>
      <c r="C60" s="23"/>
      <c r="D60" s="23"/>
      <c r="E60" s="23"/>
      <c r="F60" s="23"/>
    </row>
    <row r="61" spans="1:6" x14ac:dyDescent="0.25">
      <c r="A61" s="22" t="s">
        <v>255</v>
      </c>
      <c r="B61" s="18" t="s">
        <v>256</v>
      </c>
      <c r="C61" s="23"/>
      <c r="D61" s="24">
        <v>1945</v>
      </c>
      <c r="E61" s="23"/>
      <c r="F61" s="23">
        <v>17</v>
      </c>
    </row>
    <row r="62" spans="1:6" x14ac:dyDescent="0.25">
      <c r="A62" s="22" t="s">
        <v>257</v>
      </c>
      <c r="B62" s="18" t="s">
        <v>258</v>
      </c>
      <c r="C62" s="18"/>
      <c r="D62" s="18"/>
      <c r="E62" s="18"/>
      <c r="F62" s="18"/>
    </row>
    <row r="63" spans="1:6" x14ac:dyDescent="0.25">
      <c r="A63" s="22" t="s">
        <v>259</v>
      </c>
      <c r="B63" s="18" t="s">
        <v>260</v>
      </c>
      <c r="C63" s="24">
        <f>C66+C67+C68+C70+C69</f>
        <v>9792</v>
      </c>
      <c r="D63" s="24">
        <f>D66+D67+D68+D70+D69</f>
        <v>176524</v>
      </c>
      <c r="E63" s="24">
        <f>E66+E67+E68+E70+E69</f>
        <v>11801</v>
      </c>
      <c r="F63" s="24">
        <f>F66+F67+F68+F70+F69</f>
        <v>105559</v>
      </c>
    </row>
    <row r="64" spans="1:6" x14ac:dyDescent="0.25">
      <c r="A64" s="22" t="s">
        <v>105</v>
      </c>
      <c r="B64" s="18"/>
      <c r="C64" s="18"/>
      <c r="D64" s="18"/>
      <c r="E64" s="18"/>
      <c r="F64" s="18"/>
    </row>
    <row r="65" spans="1:6" x14ac:dyDescent="0.25">
      <c r="A65" s="22" t="s">
        <v>261</v>
      </c>
      <c r="B65" s="18" t="s">
        <v>262</v>
      </c>
      <c r="C65" s="18"/>
      <c r="D65" s="18"/>
      <c r="E65" s="18"/>
      <c r="F65" s="18"/>
    </row>
    <row r="66" spans="1:6" x14ac:dyDescent="0.25">
      <c r="A66" s="22" t="s">
        <v>263</v>
      </c>
      <c r="B66" s="18" t="s">
        <v>264</v>
      </c>
      <c r="C66" s="23" t="s">
        <v>265</v>
      </c>
      <c r="D66" s="23" t="s">
        <v>266</v>
      </c>
      <c r="E66" s="23" t="s">
        <v>267</v>
      </c>
      <c r="F66" s="23" t="s">
        <v>268</v>
      </c>
    </row>
    <row r="67" spans="1:6" x14ac:dyDescent="0.25">
      <c r="A67" s="22" t="s">
        <v>269</v>
      </c>
      <c r="B67" s="18" t="s">
        <v>270</v>
      </c>
      <c r="C67" s="23" t="s">
        <v>271</v>
      </c>
      <c r="D67" s="23" t="s">
        <v>272</v>
      </c>
      <c r="E67" s="23" t="s">
        <v>273</v>
      </c>
      <c r="F67" s="23" t="s">
        <v>274</v>
      </c>
    </row>
    <row r="68" spans="1:6" x14ac:dyDescent="0.25">
      <c r="A68" s="22" t="s">
        <v>275</v>
      </c>
      <c r="B68" s="18" t="s">
        <v>276</v>
      </c>
      <c r="C68" s="24">
        <v>43</v>
      </c>
      <c r="D68" s="24">
        <v>173</v>
      </c>
      <c r="E68" s="24">
        <v>39</v>
      </c>
      <c r="F68" s="24">
        <v>156</v>
      </c>
    </row>
    <row r="69" spans="1:6" x14ac:dyDescent="0.25">
      <c r="A69" s="22" t="s">
        <v>277</v>
      </c>
      <c r="B69" s="18" t="s">
        <v>278</v>
      </c>
      <c r="C69" s="23"/>
      <c r="D69" s="23"/>
      <c r="E69" s="23"/>
      <c r="F69" s="23"/>
    </row>
    <row r="70" spans="1:6" x14ac:dyDescent="0.25">
      <c r="A70" s="22" t="s">
        <v>279</v>
      </c>
      <c r="B70" s="18" t="s">
        <v>280</v>
      </c>
      <c r="C70" s="23" t="s">
        <v>281</v>
      </c>
      <c r="D70" s="23" t="s">
        <v>282</v>
      </c>
      <c r="E70" s="23" t="s">
        <v>283</v>
      </c>
      <c r="F70" s="23" t="s">
        <v>284</v>
      </c>
    </row>
    <row r="71" spans="1:6" x14ac:dyDescent="0.25">
      <c r="A71" s="22" t="s">
        <v>285</v>
      </c>
      <c r="B71" s="18" t="s">
        <v>286</v>
      </c>
      <c r="C71" s="18"/>
      <c r="D71" s="18"/>
      <c r="E71" s="18"/>
      <c r="F71" s="18"/>
    </row>
    <row r="72" spans="1:6" x14ac:dyDescent="0.25">
      <c r="A72" s="22" t="s">
        <v>105</v>
      </c>
      <c r="B72" s="18"/>
      <c r="C72" s="18"/>
      <c r="D72" s="18"/>
      <c r="E72" s="18"/>
      <c r="F72" s="18"/>
    </row>
    <row r="73" spans="1:6" x14ac:dyDescent="0.25">
      <c r="A73" s="22" t="s">
        <v>287</v>
      </c>
      <c r="B73" s="18" t="s">
        <v>288</v>
      </c>
      <c r="C73" s="18"/>
      <c r="D73" s="18"/>
      <c r="E73" s="18"/>
      <c r="F73" s="18"/>
    </row>
    <row r="74" spans="1:6" x14ac:dyDescent="0.25">
      <c r="A74" s="22" t="s">
        <v>289</v>
      </c>
      <c r="B74" s="18" t="s">
        <v>290</v>
      </c>
      <c r="C74" s="18"/>
      <c r="D74" s="18"/>
      <c r="E74" s="18"/>
      <c r="F74" s="18"/>
    </row>
    <row r="75" spans="1:6" x14ac:dyDescent="0.25">
      <c r="A75" s="22" t="s">
        <v>291</v>
      </c>
      <c r="B75" s="18" t="s">
        <v>292</v>
      </c>
      <c r="C75" s="18"/>
      <c r="D75" s="18"/>
      <c r="E75" s="18"/>
      <c r="F75" s="18"/>
    </row>
    <row r="76" spans="1:6" x14ac:dyDescent="0.25">
      <c r="A76" s="22" t="s">
        <v>293</v>
      </c>
      <c r="B76" s="18" t="s">
        <v>294</v>
      </c>
      <c r="C76" s="18"/>
      <c r="D76" s="18"/>
      <c r="E76" s="18"/>
      <c r="F76" s="18"/>
    </row>
    <row r="77" spans="1:6" x14ac:dyDescent="0.25">
      <c r="A77" s="22" t="s">
        <v>295</v>
      </c>
      <c r="B77" s="18" t="s">
        <v>296</v>
      </c>
      <c r="C77" s="18"/>
      <c r="D77" s="18"/>
      <c r="E77" s="18"/>
      <c r="F77" s="18"/>
    </row>
    <row r="78" spans="1:6" x14ac:dyDescent="0.25">
      <c r="A78" s="22" t="s">
        <v>297</v>
      </c>
      <c r="B78" s="18" t="s">
        <v>298</v>
      </c>
      <c r="C78" s="23" t="s">
        <v>299</v>
      </c>
      <c r="D78" s="23" t="s">
        <v>300</v>
      </c>
      <c r="E78" s="23" t="s">
        <v>301</v>
      </c>
      <c r="F78" s="23" t="s">
        <v>302</v>
      </c>
    </row>
    <row r="79" spans="1:6" x14ac:dyDescent="0.25">
      <c r="A79" s="22" t="s">
        <v>303</v>
      </c>
      <c r="B79" s="18" t="s">
        <v>304</v>
      </c>
      <c r="C79" s="23" t="s">
        <v>305</v>
      </c>
      <c r="D79" s="23" t="s">
        <v>306</v>
      </c>
      <c r="E79" s="23" t="s">
        <v>307</v>
      </c>
      <c r="F79" s="23" t="s">
        <v>308</v>
      </c>
    </row>
    <row r="80" spans="1:6" x14ac:dyDescent="0.25">
      <c r="A80" s="22" t="s">
        <v>309</v>
      </c>
      <c r="B80" s="18" t="s">
        <v>310</v>
      </c>
      <c r="C80" s="24">
        <v>480</v>
      </c>
      <c r="D80" s="23" t="s">
        <v>311</v>
      </c>
      <c r="E80" s="24">
        <v>242</v>
      </c>
      <c r="F80" s="24">
        <v>701</v>
      </c>
    </row>
    <row r="81" spans="1:6" x14ac:dyDescent="0.25">
      <c r="A81" s="22" t="s">
        <v>312</v>
      </c>
      <c r="B81" s="18" t="s">
        <v>313</v>
      </c>
      <c r="C81" s="23" t="s">
        <v>314</v>
      </c>
      <c r="D81" s="23" t="s">
        <v>315</v>
      </c>
      <c r="E81" s="23" t="s">
        <v>316</v>
      </c>
      <c r="F81" s="23" t="s">
        <v>317</v>
      </c>
    </row>
    <row r="82" spans="1:6" x14ac:dyDescent="0.25">
      <c r="A82" s="22" t="s">
        <v>318</v>
      </c>
      <c r="B82" s="18" t="s">
        <v>319</v>
      </c>
      <c r="C82" s="23"/>
      <c r="D82" s="23"/>
      <c r="E82" s="23"/>
      <c r="F82" s="23"/>
    </row>
    <row r="83" spans="1:6" x14ac:dyDescent="0.25">
      <c r="A83" s="22" t="s">
        <v>320</v>
      </c>
      <c r="B83" s="18" t="s">
        <v>321</v>
      </c>
      <c r="C83" s="23"/>
      <c r="D83" s="23"/>
      <c r="E83" s="23" t="s">
        <v>322</v>
      </c>
      <c r="F83" s="23" t="s">
        <v>322</v>
      </c>
    </row>
    <row r="84" spans="1:6" x14ac:dyDescent="0.25">
      <c r="A84" s="22" t="s">
        <v>323</v>
      </c>
      <c r="B84" s="18" t="s">
        <v>324</v>
      </c>
      <c r="C84" s="23"/>
      <c r="D84" s="23"/>
      <c r="E84" s="23"/>
      <c r="F84" s="23"/>
    </row>
    <row r="85" spans="1:6" x14ac:dyDescent="0.25">
      <c r="A85" s="22" t="s">
        <v>325</v>
      </c>
      <c r="B85" s="18" t="s">
        <v>326</v>
      </c>
      <c r="C85" s="23"/>
      <c r="D85" s="23"/>
      <c r="E85" s="23"/>
      <c r="F85" s="23"/>
    </row>
    <row r="86" spans="1:6" x14ac:dyDescent="0.25">
      <c r="A86" s="22" t="s">
        <v>105</v>
      </c>
      <c r="B86" s="18"/>
      <c r="C86" s="18"/>
      <c r="D86" s="18"/>
      <c r="E86" s="18"/>
      <c r="F86" s="18"/>
    </row>
    <row r="87" spans="1:6" x14ac:dyDescent="0.25">
      <c r="A87" s="22" t="s">
        <v>232</v>
      </c>
      <c r="B87" s="18" t="s">
        <v>327</v>
      </c>
      <c r="C87" s="23"/>
      <c r="D87" s="23"/>
      <c r="E87" s="23"/>
      <c r="F87" s="23"/>
    </row>
    <row r="88" spans="1:6" x14ac:dyDescent="0.25">
      <c r="A88" s="22" t="s">
        <v>234</v>
      </c>
      <c r="B88" s="18" t="s">
        <v>328</v>
      </c>
      <c r="C88" s="23"/>
      <c r="D88" s="23"/>
      <c r="E88" s="23"/>
      <c r="F88" s="23"/>
    </row>
    <row r="89" spans="1:6" x14ac:dyDescent="0.25">
      <c r="A89" s="22" t="s">
        <v>236</v>
      </c>
      <c r="B89" s="18" t="s">
        <v>329</v>
      </c>
      <c r="C89" s="23"/>
      <c r="D89" s="23"/>
      <c r="E89" s="23"/>
      <c r="F89" s="23"/>
    </row>
    <row r="90" spans="1:6" x14ac:dyDescent="0.25">
      <c r="A90" s="22" t="s">
        <v>238</v>
      </c>
      <c r="B90" s="18" t="s">
        <v>330</v>
      </c>
      <c r="C90" s="23"/>
      <c r="D90" s="23"/>
      <c r="E90" s="23"/>
      <c r="F90" s="23"/>
    </row>
    <row r="91" spans="1:6" x14ac:dyDescent="0.25">
      <c r="A91" s="22" t="s">
        <v>331</v>
      </c>
      <c r="B91" s="18" t="s">
        <v>332</v>
      </c>
      <c r="C91" s="24">
        <v>507</v>
      </c>
      <c r="D91" s="23" t="s">
        <v>333</v>
      </c>
      <c r="E91" s="24">
        <v>833</v>
      </c>
      <c r="F91" s="23" t="s">
        <v>334</v>
      </c>
    </row>
    <row r="92" spans="1:6" x14ac:dyDescent="0.25">
      <c r="A92" s="22" t="s">
        <v>335</v>
      </c>
      <c r="B92" s="18" t="s">
        <v>336</v>
      </c>
      <c r="C92" s="24">
        <f>C94+C96+C97+C98+C99</f>
        <v>92625</v>
      </c>
      <c r="D92" s="24">
        <f>D94+D96+D97+D98+D99</f>
        <v>602939</v>
      </c>
      <c r="E92" s="24">
        <f>E94+E96+E97+E98+E99</f>
        <v>95342</v>
      </c>
      <c r="F92" s="24">
        <f>F94+F96+F97+F98+F99</f>
        <v>624994</v>
      </c>
    </row>
    <row r="93" spans="1:6" x14ac:dyDescent="0.25">
      <c r="A93" s="22" t="s">
        <v>105</v>
      </c>
      <c r="B93" s="18"/>
      <c r="C93" s="18"/>
      <c r="D93" s="18"/>
      <c r="E93" s="18"/>
      <c r="F93" s="18"/>
    </row>
    <row r="94" spans="1:6" x14ac:dyDescent="0.25">
      <c r="A94" s="22" t="s">
        <v>337</v>
      </c>
      <c r="B94" s="18" t="s">
        <v>338</v>
      </c>
      <c r="C94" s="23" t="s">
        <v>339</v>
      </c>
      <c r="D94" s="23" t="s">
        <v>340</v>
      </c>
      <c r="E94" s="23" t="s">
        <v>341</v>
      </c>
      <c r="F94" s="23" t="s">
        <v>342</v>
      </c>
    </row>
    <row r="95" spans="1:6" x14ac:dyDescent="0.25">
      <c r="A95" s="22" t="s">
        <v>343</v>
      </c>
      <c r="B95" s="18" t="s">
        <v>344</v>
      </c>
      <c r="C95" s="23"/>
      <c r="D95" s="23"/>
      <c r="E95" s="23"/>
      <c r="F95" s="23"/>
    </row>
    <row r="96" spans="1:6" x14ac:dyDescent="0.25">
      <c r="A96" s="22" t="s">
        <v>345</v>
      </c>
      <c r="B96" s="18" t="s">
        <v>346</v>
      </c>
      <c r="C96" s="23" t="s">
        <v>347</v>
      </c>
      <c r="D96" s="23" t="s">
        <v>348</v>
      </c>
      <c r="E96" s="23" t="s">
        <v>349</v>
      </c>
      <c r="F96" s="23" t="s">
        <v>350</v>
      </c>
    </row>
    <row r="97" spans="1:6" x14ac:dyDescent="0.25">
      <c r="A97" s="22" t="s">
        <v>351</v>
      </c>
      <c r="B97" s="18" t="s">
        <v>352</v>
      </c>
      <c r="C97" s="23" t="s">
        <v>353</v>
      </c>
      <c r="D97" s="23" t="s">
        <v>354</v>
      </c>
      <c r="E97" s="23" t="s">
        <v>355</v>
      </c>
      <c r="F97" s="23" t="s">
        <v>356</v>
      </c>
    </row>
    <row r="98" spans="1:6" x14ac:dyDescent="0.25">
      <c r="A98" s="22" t="s">
        <v>357</v>
      </c>
      <c r="B98" s="18" t="s">
        <v>358</v>
      </c>
      <c r="C98" s="23" t="s">
        <v>359</v>
      </c>
      <c r="D98" s="23" t="s">
        <v>360</v>
      </c>
      <c r="E98" s="23" t="s">
        <v>361</v>
      </c>
      <c r="F98" s="23" t="s">
        <v>362</v>
      </c>
    </row>
    <row r="99" spans="1:6" x14ac:dyDescent="0.25">
      <c r="A99" s="22" t="s">
        <v>363</v>
      </c>
      <c r="B99" s="18" t="s">
        <v>364</v>
      </c>
      <c r="C99" s="23"/>
      <c r="D99" s="23" t="s">
        <v>365</v>
      </c>
      <c r="E99" s="23"/>
      <c r="F99" s="23" t="s">
        <v>366</v>
      </c>
    </row>
    <row r="100" spans="1:6" x14ac:dyDescent="0.25">
      <c r="A100" s="22" t="s">
        <v>367</v>
      </c>
      <c r="B100" s="18" t="s">
        <v>368</v>
      </c>
      <c r="C100" s="23">
        <v>-2532</v>
      </c>
      <c r="D100" s="23" t="s">
        <v>369</v>
      </c>
      <c r="E100" s="24">
        <v>146</v>
      </c>
      <c r="F100" s="23" t="s">
        <v>370</v>
      </c>
    </row>
    <row r="101" spans="1:6" x14ac:dyDescent="0.25">
      <c r="A101" s="22" t="s">
        <v>371</v>
      </c>
      <c r="B101" s="18" t="s">
        <v>372</v>
      </c>
      <c r="C101" s="26">
        <f>C57+C63+C78+C79+C80+C81+C91+C92+C100+C83</f>
        <v>331373</v>
      </c>
      <c r="D101" s="26">
        <f>D57+D63+D78+D79+D80+D81+D91+D92+D100+D83</f>
        <v>6545548</v>
      </c>
      <c r="E101" s="26">
        <f>E57+E63+E78+E79+E80+E81+E91+E92+E100+E83</f>
        <v>448769</v>
      </c>
      <c r="F101" s="26">
        <f>F57+F63+F78+F79+F80+F81+F91+F92+F100+F83</f>
        <v>5469767</v>
      </c>
    </row>
    <row r="102" spans="1:6" x14ac:dyDescent="0.25">
      <c r="A102" s="22" t="s">
        <v>373</v>
      </c>
      <c r="B102" s="18" t="s">
        <v>374</v>
      </c>
      <c r="C102" s="24">
        <f>C56-C101</f>
        <v>64954</v>
      </c>
      <c r="D102" s="24">
        <f>D56-D101</f>
        <v>717823</v>
      </c>
      <c r="E102" s="24">
        <f>E56-E101</f>
        <v>215941</v>
      </c>
      <c r="F102" s="24">
        <f>F56-F101</f>
        <v>278590</v>
      </c>
    </row>
    <row r="103" spans="1:6" x14ac:dyDescent="0.25">
      <c r="A103" s="22" t="s">
        <v>375</v>
      </c>
      <c r="B103" s="18" t="s">
        <v>376</v>
      </c>
      <c r="C103" s="24">
        <v>175</v>
      </c>
      <c r="D103" s="23" t="s">
        <v>322</v>
      </c>
      <c r="E103" s="24">
        <v>-236</v>
      </c>
      <c r="F103" s="24">
        <v>865</v>
      </c>
    </row>
    <row r="104" spans="1:6" x14ac:dyDescent="0.25">
      <c r="A104" s="22" t="s">
        <v>377</v>
      </c>
      <c r="B104" s="18" t="s">
        <v>378</v>
      </c>
      <c r="C104" s="24">
        <f>C102-C103</f>
        <v>64779</v>
      </c>
      <c r="D104" s="24">
        <f>D102-D103</f>
        <v>685146</v>
      </c>
      <c r="E104" s="24">
        <f>E102-E103</f>
        <v>216177</v>
      </c>
      <c r="F104" s="24">
        <f>F102-F103</f>
        <v>277725</v>
      </c>
    </row>
    <row r="105" spans="1:6" x14ac:dyDescent="0.25">
      <c r="A105" s="22" t="s">
        <v>379</v>
      </c>
      <c r="B105" s="18" t="s">
        <v>380</v>
      </c>
      <c r="C105" s="18"/>
      <c r="D105" s="18"/>
      <c r="E105" s="18"/>
      <c r="F105" s="18"/>
    </row>
    <row r="106" spans="1:6" ht="15.75" thickBot="1" x14ac:dyDescent="0.3">
      <c r="A106" s="27" t="s">
        <v>381</v>
      </c>
      <c r="B106" s="28" t="s">
        <v>382</v>
      </c>
      <c r="C106" s="29">
        <f>C104</f>
        <v>64779</v>
      </c>
      <c r="D106" s="29">
        <f>D104</f>
        <v>685146</v>
      </c>
      <c r="E106" s="29">
        <f>E104</f>
        <v>216177</v>
      </c>
      <c r="F106" s="29">
        <f>F104</f>
        <v>277725</v>
      </c>
    </row>
    <row r="107" spans="1:6" x14ac:dyDescent="0.25">
      <c r="C107" s="30"/>
      <c r="D107" s="30"/>
      <c r="E107" s="30"/>
      <c r="F107" s="30"/>
    </row>
    <row r="108" spans="1:6" x14ac:dyDescent="0.25">
      <c r="A108" t="s">
        <v>383</v>
      </c>
      <c r="B108" t="s">
        <v>384</v>
      </c>
      <c r="D108" t="s">
        <v>111</v>
      </c>
      <c r="E108" s="31">
        <v>45300</v>
      </c>
    </row>
    <row r="109" spans="1:6" x14ac:dyDescent="0.25">
      <c r="B109" t="s">
        <v>112</v>
      </c>
      <c r="D109" t="s">
        <v>113</v>
      </c>
      <c r="E109" t="s">
        <v>114</v>
      </c>
    </row>
    <row r="110" spans="1:6" x14ac:dyDescent="0.25">
      <c r="A110" t="s">
        <v>385</v>
      </c>
      <c r="B110" t="s">
        <v>384</v>
      </c>
      <c r="D110" t="s">
        <v>111</v>
      </c>
      <c r="E110" s="31">
        <f>E108</f>
        <v>45300</v>
      </c>
    </row>
    <row r="111" spans="1:6" x14ac:dyDescent="0.25">
      <c r="B111" t="s">
        <v>112</v>
      </c>
      <c r="D111" t="s">
        <v>113</v>
      </c>
      <c r="E111" t="s">
        <v>114</v>
      </c>
    </row>
    <row r="112" spans="1:6" x14ac:dyDescent="0.25">
      <c r="A112" t="s">
        <v>386</v>
      </c>
      <c r="B112" t="s">
        <v>384</v>
      </c>
      <c r="D112" t="s">
        <v>387</v>
      </c>
    </row>
    <row r="113" spans="1:4" x14ac:dyDescent="0.25">
      <c r="A113" t="s">
        <v>388</v>
      </c>
      <c r="B113" t="s">
        <v>112</v>
      </c>
      <c r="D113" t="s">
        <v>113</v>
      </c>
    </row>
    <row r="114" spans="1:4" x14ac:dyDescent="0.25">
      <c r="A114" t="s">
        <v>389</v>
      </c>
      <c r="B114" t="s">
        <v>390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2024-01-09T10:52:54Z</dcterms:created>
  <dcterms:modified xsi:type="dcterms:W3CDTF">2024-01-10T02:24:51Z</dcterms:modified>
</cp:coreProperties>
</file>