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2\"/>
    </mc:Choice>
  </mc:AlternateContent>
  <xr:revisionPtr revIDLastSave="0" documentId="8_{C95A087D-9C64-4D2A-B8E2-FF536C2B92B8}" xr6:coauthVersionLast="47" xr6:coauthVersionMax="47" xr10:uidLastSave="{00000000-0000-0000-0000-000000000000}"/>
  <bookViews>
    <workbookView xWindow="-120" yWindow="-120" windowWidth="29040" windowHeight="15840" xr2:uid="{056619BD-8A07-4A5C-82CA-FEF41228E886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1" i="2" l="1"/>
  <c r="E109" i="2"/>
  <c r="F91" i="2"/>
  <c r="F100" i="2" s="1"/>
  <c r="E91" i="2"/>
  <c r="E100" i="2" s="1"/>
  <c r="D91" i="2"/>
  <c r="C91" i="2"/>
  <c r="C100" i="2" s="1"/>
  <c r="F62" i="2"/>
  <c r="E62" i="2"/>
  <c r="D62" i="2"/>
  <c r="D100" i="2" s="1"/>
  <c r="C62" i="2"/>
  <c r="F28" i="2"/>
  <c r="E28" i="2"/>
  <c r="D28" i="2"/>
  <c r="C28" i="2"/>
  <c r="F26" i="2"/>
  <c r="F55" i="2" s="1"/>
  <c r="F101" i="2" s="1"/>
  <c r="F103" i="2" s="1"/>
  <c r="F105" i="2" s="1"/>
  <c r="E26" i="2"/>
  <c r="E55" i="2" s="1"/>
  <c r="E101" i="2" s="1"/>
  <c r="E103" i="2" s="1"/>
  <c r="E105" i="2" s="1"/>
  <c r="D26" i="2"/>
  <c r="D55" i="2" s="1"/>
  <c r="C26" i="2"/>
  <c r="C55" i="2" s="1"/>
  <c r="C101" i="2" s="1"/>
  <c r="C103" i="2" s="1"/>
  <c r="C105" i="2" s="1"/>
  <c r="F8" i="2"/>
  <c r="E8" i="2"/>
  <c r="D8" i="2"/>
  <c r="C8" i="2"/>
  <c r="D118" i="1"/>
  <c r="D109" i="1"/>
  <c r="D113" i="1" s="1"/>
  <c r="C109" i="1"/>
  <c r="C113" i="1" s="1"/>
  <c r="D71" i="1"/>
  <c r="D96" i="1" s="1"/>
  <c r="C71" i="1"/>
  <c r="C96" i="1" s="1"/>
  <c r="D41" i="1"/>
  <c r="C41" i="1"/>
  <c r="D39" i="1"/>
  <c r="D62" i="1" s="1"/>
  <c r="C39" i="1"/>
  <c r="C62" i="1" s="1"/>
  <c r="D35" i="1"/>
  <c r="C35" i="1"/>
  <c r="D10" i="1"/>
  <c r="C10" i="1"/>
  <c r="D101" i="2" l="1"/>
  <c r="D103" i="2" s="1"/>
  <c r="D105" i="2" s="1"/>
  <c r="C114" i="1"/>
  <c r="C115" i="1" s="1"/>
  <c r="D114" i="1"/>
  <c r="D115" i="1" s="1"/>
</calcChain>
</file>

<file path=xl/sharedStrings.xml><?xml version="1.0" encoding="utf-8"?>
<sst xmlns="http://schemas.openxmlformats.org/spreadsheetml/2006/main" count="358" uniqueCount="293">
  <si>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</si>
  <si>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</si>
  <si>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</si>
  <si>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 xml:space="preserve">по состоянию на 31 марта 2022 г. 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</si>
  <si>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</si>
  <si>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</si>
  <si>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</si>
  <si>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</si>
  <si>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</si>
  <si>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</si>
  <si>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</si>
  <si>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</si>
  <si>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</si>
  <si>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</si>
  <si>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</si>
  <si>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</si>
  <si>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</si>
  <si>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</si>
  <si>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</si>
  <si>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</si>
  <si>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</si>
  <si>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</si>
  <si>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</si>
  <si>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</si>
  <si>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</si>
  <si>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</si>
  <si>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</si>
  <si>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</si>
  <si>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</si>
  <si>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</si>
  <si>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</si>
  <si>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</si>
  <si>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</si>
  <si>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</si>
  <si>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</si>
  <si>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</si>
  <si>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</si>
  <si>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</si>
  <si>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</si>
  <si>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</si>
  <si>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</si>
  <si>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</si>
  <si>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</si>
  <si>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</si>
  <si>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</si>
  <si>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</si>
  <si>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</si>
  <si>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</si>
  <si>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</si>
  <si>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</si>
  <si>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</si>
  <si>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</si>
  <si>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</si>
  <si>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</si>
  <si>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</si>
  <si>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</si>
  <si>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</si>
  <si>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</si>
  <si>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</si>
  <si>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</si>
  <si>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</si>
  <si>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</si>
  <si>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</si>
  <si>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</si>
  <si>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</si>
  <si>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</si>
  <si>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</si>
  <si>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</si>
  <si>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</si>
  <si>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</si>
  <si>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</si>
  <si>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</si>
  <si>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</si>
  <si>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</si>
  <si>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</si>
  <si>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</si>
  <si>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</si>
  <si>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</si>
  <si>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</si>
  <si>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</si>
  <si>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</si>
  <si>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</si>
  <si>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</si>
  <si>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</si>
  <si>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</si>
  <si>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</si>
  <si>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</si>
  <si>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</si>
  <si>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</si>
  <si>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</si>
  <si>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</si>
  <si>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</si>
  <si>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</si>
  <si>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</si>
  <si>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</si>
  <si>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</si>
  <si>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</si>
  <si>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</si>
  <si>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</si>
  <si>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</si>
  <si>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</si>
  <si>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</si>
  <si>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</si>
  <si>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</si>
  <si>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</si>
  <si>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</si>
  <si>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</si>
  <si>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</si>
  <si>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</si>
  <si>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</si>
  <si>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</si>
  <si>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  Алмерекова А.А.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</si>
  <si>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</si>
  <si>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</si>
  <si>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</si>
  <si>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</si>
  <si>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</si>
  <si>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</si>
  <si>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</si>
  <si>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</si>
  <si>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</si>
  <si>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по состоянию на 31 марта 2022 г.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</si>
  <si>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</si>
  <si>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</si>
  <si>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</si>
  <si>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</si>
  <si>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</si>
  <si>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</si>
  <si>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</si>
  <si>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</si>
  <si>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</si>
  <si>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</si>
  <si>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</si>
  <si>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</si>
  <si>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</si>
  <si>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</si>
  <si>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</si>
  <si>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</si>
  <si>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</si>
  <si>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</si>
  <si>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</si>
  <si>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</si>
  <si>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</si>
  <si>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</si>
  <si>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</si>
  <si>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</si>
  <si>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</si>
  <si>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</si>
  <si>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</si>
  <si>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</si>
  <si>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</si>
  <si>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</si>
  <si>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</si>
  <si>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</si>
  <si>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</si>
  <si>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</si>
  <si>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</si>
  <si>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</si>
  <si>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</si>
  <si>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</si>
  <si>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</si>
  <si>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</si>
  <si>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</si>
  <si>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</si>
  <si>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</si>
  <si>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</si>
  <si>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</si>
  <si>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</si>
  <si>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</si>
  <si>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</si>
  <si>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</si>
  <si>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</si>
  <si>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</si>
  <si>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</si>
  <si>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</si>
  <si>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</si>
  <si>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</si>
  <si>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</si>
  <si>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</si>
  <si>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</si>
  <si>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</si>
  <si>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</si>
  <si>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</si>
  <si>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</si>
  <si>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</si>
  <si>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</si>
  <si>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</si>
  <si>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</si>
  <si>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</si>
  <si>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</si>
  <si>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</si>
  <si>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</si>
  <si>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</si>
  <si>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</si>
  <si>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</si>
  <si>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</si>
  <si>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</si>
  <si>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</si>
  <si>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</si>
  <si>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</si>
  <si>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</si>
  <si>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</si>
  <si>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</si>
  <si>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</si>
  <si>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</si>
  <si>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</si>
  <si>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</si>
  <si>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</si>
  <si>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</si>
  <si>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</si>
  <si>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</si>
  <si>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</si>
  <si>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</si>
  <si>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</si>
  <si>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</si>
  <si>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</si>
  <si>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</si>
  <si>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</si>
  <si>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</si>
  <si>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</si>
  <si>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</si>
  <si>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</si>
  <si>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</si>
  <si>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</si>
  <si>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</si>
  <si>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</si>
  <si>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</si>
  <si>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</si>
  <si>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</si>
  <si>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</si>
  <si>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</si>
  <si>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</si>
  <si>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</si>
  <si>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</si>
  <si>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</si>
  <si>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</si>
  <si>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</si>
  <si>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</si>
  <si>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</si>
  <si>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</si>
  <si>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</si>
  <si>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</si>
  <si>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</si>
  <si>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</si>
  <si>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</si>
  <si>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</si>
  <si>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</si>
  <si>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</si>
  <si>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</si>
  <si>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</si>
  <si>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</si>
  <si>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</si>
  <si>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</si>
  <si>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</si>
  <si>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</si>
  <si>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</si>
  <si>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</si>
  <si>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</si>
  <si>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</si>
  <si>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</si>
  <si>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</si>
  <si>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</si>
  <si>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</si>
  <si>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</si>
  <si>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</si>
  <si>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</si>
  <si>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</si>
  <si>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</si>
  <si>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</si>
  <si>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</si>
  <si>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</si>
  <si>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</si>
  <si>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</si>
  <si>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</si>
  <si>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</si>
  <si>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</si>
  <si>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</si>
  <si>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</si>
  <si>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</si>
  <si>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</si>
  <si>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</si>
  <si>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</si>
  <si>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</si>
  <si>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</si>
  <si>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</t>
  </si>
  <si>
    <t>Алмерекова А.А.</t>
  </si>
  <si>
    <t>Главный бухгалтер</t>
  </si>
  <si>
    <t>Даулетбакова Г.А.</t>
  </si>
  <si>
    <t>Исполнитель</t>
  </si>
  <si>
    <t>__________</t>
  </si>
  <si>
    <t>МП</t>
  </si>
  <si>
    <t>Телефон исполнителя</t>
  </si>
  <si>
    <t>2598877 вн 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</si>
</sst>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/>
    <xf numFmtId="1" fontId="3" fillId="0" borderId="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" fontId="0" fillId="2" borderId="8" xfId="0" applyNumberFormat="1" applyFill="1" applyBorder="1" applyAlignment="1">
      <alignment horizontal="righ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18DF-861A-4456-8548-E9CA2E39F376}">
  <dimension ref="A1:D122"/>
  <sheetViews>
    <sheetView tabSelected="1" topLeftCell="A91" workbookViewId="0">
      <selection activeCell="C12" sqref="C12"/>
    </sheetView>
  </sheetViews>
  <sheetFormatPr defaultRowHeight="15" x14ac:dyDescent="0.25"/>
  <cols>
    <col min="1" max="1" width="74.28515625" customWidth="1"/>
    <col min="2" max="2" width="11.5703125" customWidth="1"/>
    <col min="3" max="3" width="15.140625" bestFit="1" customWidth="1"/>
    <col min="4" max="4" width="16.5703125" bestFit="1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2" t="s">
        <v>0</v>
      </c>
      <c r="B2" s="2"/>
      <c r="C2" s="2"/>
      <c r="D2" s="2"/>
    </row>
    <row r="3" spans="1:4" ht="15.75" x14ac:dyDescent="0.25">
      <c r="A3" s="2" t="s">
        <v>1</v>
      </c>
      <c r="B3" s="2"/>
      <c r="C3" s="2"/>
      <c r="D3" s="2"/>
    </row>
    <row r="4" spans="1:4" x14ac:dyDescent="0.25">
      <c r="A4" s="3" t="s">
        <v>2</v>
      </c>
      <c r="B4" s="3"/>
      <c r="C4" s="3"/>
      <c r="D4" s="3"/>
    </row>
    <row r="5" spans="1:4" x14ac:dyDescent="0.25">
      <c r="A5" s="4" t="s">
        <v>3</v>
      </c>
      <c r="B5" s="4"/>
      <c r="C5" s="4"/>
      <c r="D5" s="4"/>
    </row>
    <row r="6" spans="1:4" x14ac:dyDescent="0.25">
      <c r="A6" s="1"/>
      <c r="B6" s="1"/>
      <c r="C6" s="1"/>
      <c r="D6" s="1" t="s">
        <v>4</v>
      </c>
    </row>
    <row r="7" spans="1:4" ht="33.75" x14ac:dyDescent="0.25">
      <c r="A7" s="5" t="s">
        <v>5</v>
      </c>
      <c r="B7" s="6" t="s">
        <v>6</v>
      </c>
      <c r="C7" s="7" t="s">
        <v>7</v>
      </c>
      <c r="D7" s="7" t="s">
        <v>8</v>
      </c>
    </row>
    <row r="8" spans="1:4" x14ac:dyDescent="0.25">
      <c r="A8" s="8">
        <v>1</v>
      </c>
      <c r="B8" s="8">
        <v>2</v>
      </c>
      <c r="C8" s="8">
        <v>3</v>
      </c>
      <c r="D8" s="8">
        <v>4</v>
      </c>
    </row>
    <row r="9" spans="1:4" x14ac:dyDescent="0.25">
      <c r="A9" s="9" t="s">
        <v>9</v>
      </c>
      <c r="B9" s="9"/>
      <c r="C9" s="9"/>
      <c r="D9" s="9"/>
    </row>
    <row r="10" spans="1:4" x14ac:dyDescent="0.25">
      <c r="A10" s="9" t="s">
        <v>10</v>
      </c>
      <c r="B10" s="8">
        <v>1</v>
      </c>
      <c r="C10" s="10">
        <f>C12+C13</f>
        <v>41127</v>
      </c>
      <c r="D10" s="10">
        <f>D12+D13</f>
        <v>21045</v>
      </c>
    </row>
    <row r="11" spans="1:4" x14ac:dyDescent="0.25">
      <c r="A11" s="9" t="s">
        <v>11</v>
      </c>
      <c r="B11" s="9"/>
      <c r="C11" s="11"/>
      <c r="D11" s="11"/>
    </row>
    <row r="12" spans="1:4" x14ac:dyDescent="0.25">
      <c r="A12" s="9" t="s">
        <v>12</v>
      </c>
      <c r="B12" s="9" t="s">
        <v>13</v>
      </c>
      <c r="C12" s="10">
        <v>627</v>
      </c>
      <c r="D12" s="10">
        <v>212</v>
      </c>
    </row>
    <row r="13" spans="1:4" x14ac:dyDescent="0.25">
      <c r="A13" s="9" t="s">
        <v>14</v>
      </c>
      <c r="B13" s="9" t="s">
        <v>15</v>
      </c>
      <c r="C13" s="10">
        <v>40500</v>
      </c>
      <c r="D13" s="10">
        <v>20833</v>
      </c>
    </row>
    <row r="14" spans="1:4" x14ac:dyDescent="0.25">
      <c r="A14" s="9" t="s">
        <v>16</v>
      </c>
      <c r="B14" s="9">
        <v>1.3</v>
      </c>
      <c r="C14" s="10"/>
      <c r="D14" s="10"/>
    </row>
    <row r="15" spans="1:4" x14ac:dyDescent="0.25">
      <c r="A15" s="9" t="s">
        <v>17</v>
      </c>
      <c r="B15" s="8">
        <v>2</v>
      </c>
      <c r="C15" s="10"/>
      <c r="D15" s="10"/>
    </row>
    <row r="16" spans="1:4" x14ac:dyDescent="0.25">
      <c r="A16" s="9" t="s">
        <v>18</v>
      </c>
      <c r="B16" s="8">
        <v>3</v>
      </c>
      <c r="C16" s="10"/>
      <c r="D16" s="10"/>
    </row>
    <row r="17" spans="1:4" x14ac:dyDescent="0.25">
      <c r="A17" s="9" t="s">
        <v>11</v>
      </c>
      <c r="B17" s="9"/>
      <c r="C17" s="11"/>
      <c r="D17" s="11"/>
    </row>
    <row r="18" spans="1:4" x14ac:dyDescent="0.25">
      <c r="A18" s="9" t="s">
        <v>19</v>
      </c>
      <c r="B18" s="9" t="s">
        <v>20</v>
      </c>
      <c r="C18" s="10"/>
      <c r="D18" s="10"/>
    </row>
    <row r="19" spans="1:4" x14ac:dyDescent="0.25">
      <c r="A19" s="9" t="s">
        <v>21</v>
      </c>
      <c r="B19" s="8">
        <v>4</v>
      </c>
      <c r="C19" s="10"/>
      <c r="D19" s="10">
        <v>122992</v>
      </c>
    </row>
    <row r="20" spans="1:4" x14ac:dyDescent="0.25">
      <c r="A20" s="9" t="s">
        <v>11</v>
      </c>
      <c r="B20" s="9"/>
      <c r="C20" s="11"/>
      <c r="D20" s="11"/>
    </row>
    <row r="21" spans="1:4" x14ac:dyDescent="0.25">
      <c r="A21" s="9" t="s">
        <v>19</v>
      </c>
      <c r="B21" s="9" t="s">
        <v>22</v>
      </c>
      <c r="C21" s="10"/>
      <c r="D21" s="10">
        <v>147</v>
      </c>
    </row>
    <row r="22" spans="1:4" x14ac:dyDescent="0.25">
      <c r="A22" s="9" t="s">
        <v>23</v>
      </c>
      <c r="B22" s="8">
        <v>5</v>
      </c>
      <c r="C22" s="10">
        <v>4260516</v>
      </c>
      <c r="D22" s="10">
        <v>3968775</v>
      </c>
    </row>
    <row r="23" spans="1:4" x14ac:dyDescent="0.25">
      <c r="A23" s="9" t="s">
        <v>11</v>
      </c>
      <c r="B23" s="9"/>
      <c r="C23" s="11"/>
      <c r="D23" s="11"/>
    </row>
    <row r="24" spans="1:4" x14ac:dyDescent="0.25">
      <c r="A24" s="9" t="s">
        <v>19</v>
      </c>
      <c r="B24" s="9" t="s">
        <v>24</v>
      </c>
      <c r="C24" s="10">
        <v>11358</v>
      </c>
      <c r="D24" s="10">
        <v>121320</v>
      </c>
    </row>
    <row r="25" spans="1:4" x14ac:dyDescent="0.25">
      <c r="A25" s="9" t="s">
        <v>25</v>
      </c>
      <c r="B25" s="8">
        <v>6</v>
      </c>
      <c r="C25" s="10"/>
      <c r="D25" s="10"/>
    </row>
    <row r="26" spans="1:4" x14ac:dyDescent="0.25">
      <c r="A26" s="9" t="s">
        <v>11</v>
      </c>
      <c r="B26" s="9"/>
      <c r="C26" s="11"/>
      <c r="D26" s="11"/>
    </row>
    <row r="27" spans="1:4" x14ac:dyDescent="0.25">
      <c r="A27" s="9" t="s">
        <v>19</v>
      </c>
      <c r="B27" s="9" t="s">
        <v>26</v>
      </c>
      <c r="C27" s="10"/>
      <c r="D27" s="10"/>
    </row>
    <row r="28" spans="1:4" x14ac:dyDescent="0.25">
      <c r="A28" s="9" t="s">
        <v>27</v>
      </c>
      <c r="B28" s="8">
        <v>7</v>
      </c>
      <c r="C28" s="10"/>
      <c r="D28" s="10"/>
    </row>
    <row r="29" spans="1:4" x14ac:dyDescent="0.25">
      <c r="A29" s="9" t="s">
        <v>11</v>
      </c>
      <c r="B29" s="9"/>
      <c r="C29" s="11"/>
      <c r="D29" s="11"/>
    </row>
    <row r="30" spans="1:4" x14ac:dyDescent="0.25">
      <c r="A30" s="9" t="s">
        <v>19</v>
      </c>
      <c r="B30" s="9" t="s">
        <v>28</v>
      </c>
      <c r="C30" s="10"/>
      <c r="D30" s="10"/>
    </row>
    <row r="31" spans="1:4" x14ac:dyDescent="0.25">
      <c r="A31" s="9" t="s">
        <v>29</v>
      </c>
      <c r="B31" s="8">
        <v>8</v>
      </c>
      <c r="C31" s="10"/>
      <c r="D31" s="10"/>
    </row>
    <row r="32" spans="1:4" x14ac:dyDescent="0.25">
      <c r="A32" s="9" t="s">
        <v>30</v>
      </c>
      <c r="B32" s="8">
        <v>9</v>
      </c>
      <c r="C32" s="10"/>
      <c r="D32" s="10"/>
    </row>
    <row r="33" spans="1:4" x14ac:dyDescent="0.25">
      <c r="A33" s="9" t="s">
        <v>31</v>
      </c>
      <c r="B33" s="8">
        <v>10</v>
      </c>
      <c r="C33" s="10"/>
      <c r="D33" s="10"/>
    </row>
    <row r="34" spans="1:4" x14ac:dyDescent="0.25">
      <c r="A34" s="9" t="s">
        <v>32</v>
      </c>
      <c r="B34" s="8">
        <v>11</v>
      </c>
      <c r="C34" s="10"/>
      <c r="D34" s="10"/>
    </row>
    <row r="35" spans="1:4" x14ac:dyDescent="0.25">
      <c r="A35" s="9" t="s">
        <v>33</v>
      </c>
      <c r="B35" s="8">
        <v>12</v>
      </c>
      <c r="C35" s="10">
        <f>31889+65354</f>
        <v>97243</v>
      </c>
      <c r="D35" s="10">
        <f>32959+75157</f>
        <v>108116</v>
      </c>
    </row>
    <row r="36" spans="1:4" x14ac:dyDescent="0.25">
      <c r="A36" s="9" t="s">
        <v>34</v>
      </c>
      <c r="B36" s="8">
        <v>13</v>
      </c>
      <c r="C36" s="10">
        <v>8923</v>
      </c>
      <c r="D36" s="10">
        <v>9485</v>
      </c>
    </row>
    <row r="37" spans="1:4" x14ac:dyDescent="0.25">
      <c r="A37" s="9" t="s">
        <v>35</v>
      </c>
      <c r="B37" s="8">
        <v>14</v>
      </c>
      <c r="C37" s="10">
        <v>0</v>
      </c>
      <c r="D37" s="10">
        <v>0</v>
      </c>
    </row>
    <row r="38" spans="1:4" x14ac:dyDescent="0.25">
      <c r="A38" s="9" t="s">
        <v>36</v>
      </c>
      <c r="B38" s="8">
        <v>15</v>
      </c>
      <c r="C38" s="10">
        <v>0</v>
      </c>
      <c r="D38" s="10">
        <v>6</v>
      </c>
    </row>
    <row r="39" spans="1:4" x14ac:dyDescent="0.25">
      <c r="A39" s="9" t="s">
        <v>37</v>
      </c>
      <c r="B39" s="8">
        <v>16</v>
      </c>
      <c r="C39" s="10">
        <f>SUM(C42:C51)</f>
        <v>31868</v>
      </c>
      <c r="D39" s="10">
        <f>SUM(D42:D51)</f>
        <v>29948</v>
      </c>
    </row>
    <row r="40" spans="1:4" x14ac:dyDescent="0.25">
      <c r="A40" s="9" t="s">
        <v>11</v>
      </c>
      <c r="B40" s="9"/>
      <c r="C40" s="11"/>
      <c r="D40" s="11"/>
    </row>
    <row r="41" spans="1:4" x14ac:dyDescent="0.25">
      <c r="A41" s="9" t="s">
        <v>38</v>
      </c>
      <c r="B41" s="9">
        <v>16.100000000000001</v>
      </c>
      <c r="C41" s="10">
        <f>C42+C43</f>
        <v>0</v>
      </c>
      <c r="D41" s="10">
        <f>D42+D43</f>
        <v>292</v>
      </c>
    </row>
    <row r="42" spans="1:4" x14ac:dyDescent="0.25">
      <c r="A42" s="9" t="s">
        <v>39</v>
      </c>
      <c r="B42" s="12" t="s">
        <v>40</v>
      </c>
      <c r="C42" s="10">
        <v>0</v>
      </c>
      <c r="D42" s="10">
        <v>292</v>
      </c>
    </row>
    <row r="43" spans="1:4" x14ac:dyDescent="0.25">
      <c r="A43" s="9" t="s">
        <v>41</v>
      </c>
      <c r="B43" s="9" t="s">
        <v>42</v>
      </c>
      <c r="C43" s="10">
        <v>0</v>
      </c>
      <c r="D43" s="10"/>
    </row>
    <row r="44" spans="1:4" x14ac:dyDescent="0.25">
      <c r="A44" s="9" t="s">
        <v>43</v>
      </c>
      <c r="B44" s="9">
        <v>16.2</v>
      </c>
      <c r="C44" s="10">
        <v>853</v>
      </c>
      <c r="D44" s="10">
        <v>411</v>
      </c>
    </row>
    <row r="45" spans="1:4" x14ac:dyDescent="0.25">
      <c r="A45" s="9" t="s">
        <v>44</v>
      </c>
      <c r="B45" s="9">
        <v>16.3</v>
      </c>
      <c r="C45" s="10"/>
      <c r="D45" s="10"/>
    </row>
    <row r="46" spans="1:4" x14ac:dyDescent="0.25">
      <c r="A46" s="9" t="s">
        <v>45</v>
      </c>
      <c r="B46" s="9">
        <v>16.399999999999999</v>
      </c>
      <c r="C46" s="10">
        <v>26576</v>
      </c>
      <c r="D46" s="10">
        <v>20936</v>
      </c>
    </row>
    <row r="47" spans="1:4" x14ac:dyDescent="0.25">
      <c r="A47" s="9" t="s">
        <v>46</v>
      </c>
      <c r="B47" s="9">
        <v>16.5</v>
      </c>
      <c r="C47" s="10">
        <v>3894</v>
      </c>
      <c r="D47" s="10">
        <v>8109</v>
      </c>
    </row>
    <row r="48" spans="1:4" x14ac:dyDescent="0.25">
      <c r="A48" s="9" t="s">
        <v>47</v>
      </c>
      <c r="B48" s="9">
        <v>16.600000000000001</v>
      </c>
      <c r="C48" s="10">
        <v>545</v>
      </c>
      <c r="D48" s="10">
        <v>200</v>
      </c>
    </row>
    <row r="49" spans="1:4" x14ac:dyDescent="0.25">
      <c r="A49" s="9" t="s">
        <v>48</v>
      </c>
      <c r="B49" s="9">
        <v>16.7</v>
      </c>
      <c r="C49" s="11"/>
      <c r="D49" s="11"/>
    </row>
    <row r="50" spans="1:4" x14ac:dyDescent="0.25">
      <c r="A50" s="9" t="s">
        <v>49</v>
      </c>
      <c r="B50" s="9">
        <v>16.8</v>
      </c>
      <c r="C50" s="11"/>
      <c r="D50" s="11"/>
    </row>
    <row r="51" spans="1:4" x14ac:dyDescent="0.25">
      <c r="A51" s="9" t="s">
        <v>50</v>
      </c>
      <c r="B51" s="9">
        <v>16.899999999999999</v>
      </c>
      <c r="C51" s="10"/>
      <c r="D51" s="10"/>
    </row>
    <row r="52" spans="1:4" x14ac:dyDescent="0.25">
      <c r="A52" s="9" t="s">
        <v>51</v>
      </c>
      <c r="B52" s="8">
        <v>17</v>
      </c>
      <c r="C52" s="10"/>
      <c r="D52" s="10"/>
    </row>
    <row r="53" spans="1:4" x14ac:dyDescent="0.25">
      <c r="A53" s="9" t="s">
        <v>11</v>
      </c>
      <c r="B53" s="9"/>
      <c r="C53" s="11"/>
      <c r="D53" s="11"/>
    </row>
    <row r="54" spans="1:4" x14ac:dyDescent="0.25">
      <c r="A54" s="9" t="s">
        <v>52</v>
      </c>
      <c r="B54" s="9">
        <v>17.100000000000001</v>
      </c>
      <c r="C54" s="10"/>
      <c r="D54" s="10"/>
    </row>
    <row r="55" spans="1:4" x14ac:dyDescent="0.25">
      <c r="A55" s="9" t="s">
        <v>53</v>
      </c>
      <c r="B55" s="9">
        <v>17.2</v>
      </c>
      <c r="C55" s="10"/>
      <c r="D55" s="10"/>
    </row>
    <row r="56" spans="1:4" x14ac:dyDescent="0.25">
      <c r="A56" s="9" t="s">
        <v>54</v>
      </c>
      <c r="B56" s="9">
        <v>17.3</v>
      </c>
      <c r="C56" s="10"/>
      <c r="D56" s="10"/>
    </row>
    <row r="57" spans="1:4" x14ac:dyDescent="0.25">
      <c r="A57" s="9" t="s">
        <v>55</v>
      </c>
      <c r="B57" s="9">
        <v>17.399999999999999</v>
      </c>
      <c r="C57" s="10"/>
      <c r="D57" s="10"/>
    </row>
    <row r="58" spans="1:4" x14ac:dyDescent="0.25">
      <c r="A58" s="9" t="s">
        <v>56</v>
      </c>
      <c r="B58" s="8">
        <v>18</v>
      </c>
      <c r="C58" s="10">
        <v>4036</v>
      </c>
      <c r="D58" s="10">
        <v>3667</v>
      </c>
    </row>
    <row r="59" spans="1:4" x14ac:dyDescent="0.25">
      <c r="A59" s="9" t="s">
        <v>57</v>
      </c>
      <c r="B59" s="8">
        <v>19</v>
      </c>
      <c r="C59" s="10">
        <v>10251</v>
      </c>
      <c r="D59" s="10">
        <v>10251</v>
      </c>
    </row>
    <row r="60" spans="1:4" x14ac:dyDescent="0.25">
      <c r="A60" s="9" t="s">
        <v>58</v>
      </c>
      <c r="B60" s="8">
        <v>20</v>
      </c>
      <c r="C60" s="10">
        <v>4453</v>
      </c>
      <c r="D60" s="10">
        <v>6836</v>
      </c>
    </row>
    <row r="61" spans="1:4" x14ac:dyDescent="0.25">
      <c r="A61" s="9" t="s">
        <v>59</v>
      </c>
      <c r="B61" s="8">
        <v>21</v>
      </c>
      <c r="C61" s="10">
        <v>1918</v>
      </c>
      <c r="D61" s="10">
        <v>2033</v>
      </c>
    </row>
    <row r="62" spans="1:4" x14ac:dyDescent="0.25">
      <c r="A62" s="9" t="s">
        <v>60</v>
      </c>
      <c r="B62" s="8">
        <v>22</v>
      </c>
      <c r="C62" s="13">
        <f>C10+C16+C22+C25+C32+C35+C36+C38+C39+C58+C59+C60+C61+C19+C37+C33</f>
        <v>4460335</v>
      </c>
      <c r="D62" s="13">
        <f>D10+D16+D22+D25+D32+D35+D36+D38+D39+D58+D59+D60+D61+D19+D37</f>
        <v>4283154</v>
      </c>
    </row>
    <row r="63" spans="1:4" x14ac:dyDescent="0.25">
      <c r="A63" s="9" t="s">
        <v>61</v>
      </c>
      <c r="B63" s="9"/>
      <c r="C63" s="11"/>
      <c r="D63" s="11"/>
    </row>
    <row r="64" spans="1:4" x14ac:dyDescent="0.25">
      <c r="A64" s="9" t="s">
        <v>62</v>
      </c>
      <c r="B64" s="8">
        <v>23</v>
      </c>
      <c r="C64" s="10">
        <v>0</v>
      </c>
      <c r="D64" s="10">
        <v>10003</v>
      </c>
    </row>
    <row r="65" spans="1:4" x14ac:dyDescent="0.25">
      <c r="A65" s="9" t="s">
        <v>63</v>
      </c>
      <c r="B65" s="8">
        <v>24</v>
      </c>
      <c r="C65" s="10"/>
      <c r="D65" s="10"/>
    </row>
    <row r="66" spans="1:4" x14ac:dyDescent="0.25">
      <c r="A66" s="9" t="s">
        <v>64</v>
      </c>
      <c r="B66" s="8">
        <v>25</v>
      </c>
      <c r="C66" s="10"/>
      <c r="D66" s="10"/>
    </row>
    <row r="67" spans="1:4" x14ac:dyDescent="0.25">
      <c r="A67" s="9" t="s">
        <v>65</v>
      </c>
      <c r="B67" s="8">
        <v>26</v>
      </c>
      <c r="C67" s="11"/>
      <c r="D67" s="11"/>
    </row>
    <row r="68" spans="1:4" x14ac:dyDescent="0.25">
      <c r="A68" s="9" t="s">
        <v>66</v>
      </c>
      <c r="B68" s="8">
        <v>27</v>
      </c>
      <c r="C68" s="10"/>
      <c r="D68" s="10"/>
    </row>
    <row r="69" spans="1:4" x14ac:dyDescent="0.25">
      <c r="A69" s="9" t="s">
        <v>67</v>
      </c>
      <c r="B69" s="8">
        <v>28</v>
      </c>
      <c r="C69" s="10"/>
      <c r="D69" s="10"/>
    </row>
    <row r="70" spans="1:4" x14ac:dyDescent="0.25">
      <c r="A70" s="9" t="s">
        <v>68</v>
      </c>
      <c r="B70" s="8">
        <v>29</v>
      </c>
      <c r="C70" s="10">
        <v>6530</v>
      </c>
      <c r="D70" s="10">
        <v>7846</v>
      </c>
    </row>
    <row r="71" spans="1:4" x14ac:dyDescent="0.25">
      <c r="A71" s="9" t="s">
        <v>69</v>
      </c>
      <c r="B71" s="8">
        <v>30</v>
      </c>
      <c r="C71" s="10">
        <f>SUM(C76:C83)</f>
        <v>7577</v>
      </c>
      <c r="D71" s="10">
        <f>SUM(D76:D83)</f>
        <v>10937</v>
      </c>
    </row>
    <row r="72" spans="1:4" x14ac:dyDescent="0.25">
      <c r="A72" s="9" t="s">
        <v>11</v>
      </c>
      <c r="B72" s="9"/>
      <c r="C72" s="11"/>
      <c r="D72" s="11"/>
    </row>
    <row r="73" spans="1:4" x14ac:dyDescent="0.25">
      <c r="A73" s="9" t="s">
        <v>70</v>
      </c>
      <c r="B73" s="9">
        <v>30.1</v>
      </c>
      <c r="C73" s="11"/>
      <c r="D73" s="11"/>
    </row>
    <row r="74" spans="1:4" x14ac:dyDescent="0.25">
      <c r="A74" s="9" t="s">
        <v>71</v>
      </c>
      <c r="B74" s="9">
        <v>30.2</v>
      </c>
      <c r="C74" s="11"/>
      <c r="D74" s="11"/>
    </row>
    <row r="75" spans="1:4" x14ac:dyDescent="0.25">
      <c r="A75" s="9" t="s">
        <v>72</v>
      </c>
      <c r="B75" s="9">
        <v>30.3</v>
      </c>
      <c r="C75" s="11"/>
      <c r="D75" s="11"/>
    </row>
    <row r="76" spans="1:4" x14ac:dyDescent="0.25">
      <c r="A76" s="9" t="s">
        <v>73</v>
      </c>
      <c r="B76" s="9">
        <v>30.4</v>
      </c>
      <c r="C76" s="11"/>
      <c r="D76" s="11"/>
    </row>
    <row r="77" spans="1:4" x14ac:dyDescent="0.25">
      <c r="A77" s="9" t="s">
        <v>74</v>
      </c>
      <c r="B77" s="9">
        <v>30.5</v>
      </c>
      <c r="C77" s="11"/>
      <c r="D77" s="11"/>
    </row>
    <row r="78" spans="1:4" x14ac:dyDescent="0.25">
      <c r="A78" s="9" t="s">
        <v>75</v>
      </c>
      <c r="B78" s="9">
        <v>30.6</v>
      </c>
      <c r="C78" s="11"/>
      <c r="D78" s="11"/>
    </row>
    <row r="79" spans="1:4" x14ac:dyDescent="0.25">
      <c r="A79" s="9" t="s">
        <v>76</v>
      </c>
      <c r="B79" s="9">
        <v>30.7</v>
      </c>
      <c r="C79" s="10">
        <v>5264</v>
      </c>
      <c r="D79" s="10">
        <v>8182</v>
      </c>
    </row>
    <row r="80" spans="1:4" x14ac:dyDescent="0.25">
      <c r="A80" s="9" t="s">
        <v>77</v>
      </c>
      <c r="B80" s="9">
        <v>30.8</v>
      </c>
      <c r="C80" s="10"/>
      <c r="D80" s="10"/>
    </row>
    <row r="81" spans="1:4" x14ac:dyDescent="0.25">
      <c r="A81" s="9" t="s">
        <v>78</v>
      </c>
      <c r="B81" s="9">
        <v>30.9</v>
      </c>
      <c r="C81" s="10"/>
      <c r="D81" s="10"/>
    </row>
    <row r="82" spans="1:4" x14ac:dyDescent="0.25">
      <c r="A82" s="9" t="s">
        <v>79</v>
      </c>
      <c r="B82" s="9" t="s">
        <v>80</v>
      </c>
      <c r="C82" s="10">
        <v>2313</v>
      </c>
      <c r="D82" s="10">
        <v>2755</v>
      </c>
    </row>
    <row r="83" spans="1:4" x14ac:dyDescent="0.25">
      <c r="A83" s="9" t="s">
        <v>81</v>
      </c>
      <c r="B83" s="9">
        <v>30.11</v>
      </c>
      <c r="C83" s="10"/>
      <c r="D83" s="10"/>
    </row>
    <row r="84" spans="1:4" x14ac:dyDescent="0.25">
      <c r="A84" s="9" t="s">
        <v>82</v>
      </c>
      <c r="B84" s="8">
        <v>31</v>
      </c>
      <c r="C84" s="10"/>
      <c r="D84" s="10"/>
    </row>
    <row r="85" spans="1:4" x14ac:dyDescent="0.25">
      <c r="A85" s="9" t="s">
        <v>11</v>
      </c>
      <c r="B85" s="9"/>
      <c r="C85" s="11"/>
      <c r="D85" s="11"/>
    </row>
    <row r="86" spans="1:4" x14ac:dyDescent="0.25">
      <c r="A86" s="9" t="s">
        <v>83</v>
      </c>
      <c r="B86" s="9">
        <v>31.1</v>
      </c>
      <c r="C86" s="10"/>
      <c r="D86" s="10"/>
    </row>
    <row r="87" spans="1:4" x14ac:dyDescent="0.25">
      <c r="A87" s="9" t="s">
        <v>84</v>
      </c>
      <c r="B87" s="9">
        <v>31.2</v>
      </c>
      <c r="C87" s="10"/>
      <c r="D87" s="10"/>
    </row>
    <row r="88" spans="1:4" x14ac:dyDescent="0.25">
      <c r="A88" s="9" t="s">
        <v>85</v>
      </c>
      <c r="B88" s="9">
        <v>31.3</v>
      </c>
      <c r="C88" s="10"/>
      <c r="D88" s="10"/>
    </row>
    <row r="89" spans="1:4" x14ac:dyDescent="0.25">
      <c r="A89" s="9" t="s">
        <v>86</v>
      </c>
      <c r="B89" s="9">
        <v>31.4</v>
      </c>
      <c r="C89" s="10"/>
      <c r="D89" s="10"/>
    </row>
    <row r="90" spans="1:4" x14ac:dyDescent="0.25">
      <c r="A90" s="9" t="s">
        <v>87</v>
      </c>
      <c r="B90" s="8">
        <v>32</v>
      </c>
      <c r="C90" s="10"/>
      <c r="D90" s="10"/>
    </row>
    <row r="91" spans="1:4" x14ac:dyDescent="0.25">
      <c r="A91" s="9" t="s">
        <v>88</v>
      </c>
      <c r="B91" s="8">
        <v>33</v>
      </c>
      <c r="C91" s="10"/>
      <c r="D91" s="10"/>
    </row>
    <row r="92" spans="1:4" x14ac:dyDescent="0.25">
      <c r="A92" s="9" t="s">
        <v>89</v>
      </c>
      <c r="B92" s="8">
        <v>34</v>
      </c>
      <c r="C92" s="10">
        <v>989</v>
      </c>
      <c r="D92" s="10">
        <v>893</v>
      </c>
    </row>
    <row r="93" spans="1:4" x14ac:dyDescent="0.25">
      <c r="A93" s="9" t="s">
        <v>90</v>
      </c>
      <c r="B93" s="8">
        <v>35</v>
      </c>
      <c r="C93" s="10">
        <v>20502</v>
      </c>
      <c r="D93" s="10">
        <v>22639</v>
      </c>
    </row>
    <row r="94" spans="1:4" x14ac:dyDescent="0.25">
      <c r="A94" s="9" t="s">
        <v>91</v>
      </c>
      <c r="B94" s="8">
        <v>36</v>
      </c>
      <c r="C94" s="10">
        <v>66537</v>
      </c>
      <c r="D94" s="10">
        <v>75494</v>
      </c>
    </row>
    <row r="95" spans="1:4" x14ac:dyDescent="0.25">
      <c r="A95" s="9" t="s">
        <v>92</v>
      </c>
      <c r="B95" s="8">
        <v>37</v>
      </c>
      <c r="C95" s="10"/>
      <c r="D95" s="10"/>
    </row>
    <row r="96" spans="1:4" x14ac:dyDescent="0.25">
      <c r="A96" s="9" t="s">
        <v>93</v>
      </c>
      <c r="B96" s="8">
        <v>38</v>
      </c>
      <c r="C96" s="10">
        <f>C70+C71+C90+C92+C93+C95+C64+C94</f>
        <v>102135</v>
      </c>
      <c r="D96" s="10">
        <f>D70+D71+D90+D92+D93+D95+D64+D94</f>
        <v>127812</v>
      </c>
    </row>
    <row r="97" spans="1:4" x14ac:dyDescent="0.25">
      <c r="A97" s="9" t="s">
        <v>94</v>
      </c>
      <c r="B97" s="9"/>
      <c r="C97" s="11"/>
      <c r="D97" s="11"/>
    </row>
    <row r="98" spans="1:4" x14ac:dyDescent="0.25">
      <c r="A98" s="9" t="s">
        <v>95</v>
      </c>
      <c r="B98" s="8">
        <v>39</v>
      </c>
      <c r="C98" s="10">
        <v>3564417</v>
      </c>
      <c r="D98" s="10">
        <v>3311233</v>
      </c>
    </row>
    <row r="99" spans="1:4" x14ac:dyDescent="0.25">
      <c r="A99" s="9" t="s">
        <v>11</v>
      </c>
      <c r="B99" s="9"/>
      <c r="C99" s="11"/>
      <c r="D99" s="11"/>
    </row>
    <row r="100" spans="1:4" x14ac:dyDescent="0.25">
      <c r="A100" s="9" t="s">
        <v>96</v>
      </c>
      <c r="B100" s="9">
        <v>39.1</v>
      </c>
      <c r="C100" s="10">
        <v>3564417</v>
      </c>
      <c r="D100" s="10">
        <v>3311233</v>
      </c>
    </row>
    <row r="101" spans="1:4" x14ac:dyDescent="0.25">
      <c r="A101" s="9" t="s">
        <v>97</v>
      </c>
      <c r="B101" s="9">
        <v>39.200000000000003</v>
      </c>
      <c r="C101" s="10"/>
      <c r="D101" s="10"/>
    </row>
    <row r="102" spans="1:4" x14ac:dyDescent="0.25">
      <c r="A102" s="9" t="s">
        <v>98</v>
      </c>
      <c r="B102" s="8">
        <v>40</v>
      </c>
      <c r="C102" s="10"/>
      <c r="D102" s="10"/>
    </row>
    <row r="103" spans="1:4" x14ac:dyDescent="0.25">
      <c r="A103" s="9" t="s">
        <v>99</v>
      </c>
      <c r="B103" s="8">
        <v>41</v>
      </c>
      <c r="C103" s="10"/>
      <c r="D103" s="10"/>
    </row>
    <row r="104" spans="1:4" x14ac:dyDescent="0.25">
      <c r="A104" s="9" t="s">
        <v>100</v>
      </c>
      <c r="B104" s="8">
        <v>42</v>
      </c>
      <c r="C104" s="10"/>
      <c r="D104" s="10"/>
    </row>
    <row r="105" spans="1:4" x14ac:dyDescent="0.25">
      <c r="A105" s="9" t="s">
        <v>101</v>
      </c>
      <c r="B105" s="9">
        <v>43</v>
      </c>
      <c r="C105" s="11"/>
      <c r="D105" s="11"/>
    </row>
    <row r="106" spans="1:4" x14ac:dyDescent="0.25">
      <c r="A106" s="9" t="s">
        <v>102</v>
      </c>
      <c r="B106" s="9">
        <v>44</v>
      </c>
      <c r="C106" s="10"/>
      <c r="D106" s="10"/>
    </row>
    <row r="107" spans="1:4" x14ac:dyDescent="0.25">
      <c r="A107" s="9" t="s">
        <v>103</v>
      </c>
      <c r="B107" s="9">
        <v>45</v>
      </c>
      <c r="C107" s="10"/>
      <c r="D107" s="10"/>
    </row>
    <row r="108" spans="1:4" x14ac:dyDescent="0.25">
      <c r="A108" s="9" t="s">
        <v>104</v>
      </c>
      <c r="B108" s="9">
        <v>46</v>
      </c>
      <c r="C108" s="10"/>
      <c r="D108" s="10"/>
    </row>
    <row r="109" spans="1:4" x14ac:dyDescent="0.25">
      <c r="A109" s="9" t="s">
        <v>105</v>
      </c>
      <c r="B109" s="8">
        <v>47</v>
      </c>
      <c r="C109" s="10">
        <f>C111+C112</f>
        <v>793783</v>
      </c>
      <c r="D109" s="10">
        <f>D111+D112</f>
        <v>844109</v>
      </c>
    </row>
    <row r="110" spans="1:4" x14ac:dyDescent="0.25">
      <c r="A110" s="9" t="s">
        <v>106</v>
      </c>
      <c r="B110" s="9"/>
      <c r="C110" s="11"/>
      <c r="D110" s="11"/>
    </row>
    <row r="111" spans="1:4" x14ac:dyDescent="0.25">
      <c r="A111" s="9" t="s">
        <v>107</v>
      </c>
      <c r="B111" s="9">
        <v>47.1</v>
      </c>
      <c r="C111" s="10">
        <v>844109</v>
      </c>
      <c r="D111" s="10">
        <v>729</v>
      </c>
    </row>
    <row r="112" spans="1:4" x14ac:dyDescent="0.25">
      <c r="A112" s="9" t="s">
        <v>108</v>
      </c>
      <c r="B112" s="9">
        <v>47.2</v>
      </c>
      <c r="C112" s="10">
        <v>-50326</v>
      </c>
      <c r="D112" s="10">
        <v>843380</v>
      </c>
    </row>
    <row r="113" spans="1:4" x14ac:dyDescent="0.25">
      <c r="A113" s="9" t="s">
        <v>109</v>
      </c>
      <c r="B113" s="8">
        <v>48</v>
      </c>
      <c r="C113" s="10">
        <f>C98+C104+C109</f>
        <v>4358200</v>
      </c>
      <c r="D113" s="10">
        <f>D98+D104+D109</f>
        <v>4155342</v>
      </c>
    </row>
    <row r="114" spans="1:4" x14ac:dyDescent="0.25">
      <c r="A114" s="9" t="s">
        <v>110</v>
      </c>
      <c r="B114" s="8">
        <v>44</v>
      </c>
      <c r="C114" s="13">
        <f>C113+C96</f>
        <v>4460335</v>
      </c>
      <c r="D114" s="13">
        <f>D113+D96</f>
        <v>4283154</v>
      </c>
    </row>
    <row r="115" spans="1:4" x14ac:dyDescent="0.25">
      <c r="A115" s="1"/>
      <c r="B115" s="1"/>
      <c r="C115" s="14">
        <f>C114-C62</f>
        <v>0</v>
      </c>
      <c r="D115" s="14">
        <f>D114-D62</f>
        <v>0</v>
      </c>
    </row>
    <row r="116" spans="1:4" x14ac:dyDescent="0.25">
      <c r="A116" s="1" t="s">
        <v>111</v>
      </c>
      <c r="B116" s="1"/>
      <c r="C116" s="15" t="s">
        <v>112</v>
      </c>
      <c r="D116" s="16">
        <v>44658</v>
      </c>
    </row>
    <row r="117" spans="1:4" x14ac:dyDescent="0.25">
      <c r="A117" s="17" t="s">
        <v>113</v>
      </c>
      <c r="B117" s="1"/>
      <c r="C117" s="15" t="s">
        <v>114</v>
      </c>
      <c r="D117" s="15" t="s">
        <v>115</v>
      </c>
    </row>
    <row r="118" spans="1:4" x14ac:dyDescent="0.25">
      <c r="A118" s="1" t="s">
        <v>116</v>
      </c>
      <c r="B118" s="1"/>
      <c r="C118" s="15" t="s">
        <v>112</v>
      </c>
      <c r="D118" s="16">
        <f>D116</f>
        <v>44658</v>
      </c>
    </row>
    <row r="119" spans="1:4" x14ac:dyDescent="0.25">
      <c r="A119" s="17" t="s">
        <v>113</v>
      </c>
      <c r="B119" s="1"/>
      <c r="C119" s="15" t="s">
        <v>114</v>
      </c>
      <c r="D119" s="15" t="s">
        <v>115</v>
      </c>
    </row>
    <row r="120" spans="1:4" x14ac:dyDescent="0.25">
      <c r="A120" s="1" t="s">
        <v>117</v>
      </c>
      <c r="B120" s="1"/>
      <c r="C120" s="15" t="s">
        <v>112</v>
      </c>
      <c r="D120" s="1"/>
    </row>
    <row r="121" spans="1:4" x14ac:dyDescent="0.25">
      <c r="A121" s="17" t="s">
        <v>113</v>
      </c>
      <c r="B121" s="1"/>
      <c r="C121" s="15" t="s">
        <v>114</v>
      </c>
      <c r="D121" s="1"/>
    </row>
    <row r="122" spans="1:4" x14ac:dyDescent="0.25">
      <c r="A122" s="1" t="s">
        <v>118</v>
      </c>
      <c r="B122" s="1"/>
      <c r="C122" s="1"/>
      <c r="D122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342-09DE-422B-975E-5C637D03509A}">
  <dimension ref="A1:F113"/>
  <sheetViews>
    <sheetView topLeftCell="A88" workbookViewId="0">
      <selection activeCell="B114" sqref="B114"/>
    </sheetView>
  </sheetViews>
  <sheetFormatPr defaultRowHeight="15" x14ac:dyDescent="0.25"/>
  <cols>
    <col min="1" max="1" width="61.28515625" customWidth="1"/>
    <col min="2" max="6" width="12.85546875" customWidth="1"/>
  </cols>
  <sheetData>
    <row r="1" spans="1:6" x14ac:dyDescent="0.25">
      <c r="A1" s="18" t="s">
        <v>119</v>
      </c>
      <c r="B1" s="1"/>
      <c r="C1" s="1"/>
      <c r="D1" s="1"/>
      <c r="E1" s="1"/>
      <c r="F1" s="1"/>
    </row>
    <row r="2" spans="1:6" x14ac:dyDescent="0.25">
      <c r="A2" s="18" t="s">
        <v>1</v>
      </c>
      <c r="B2" s="1"/>
      <c r="C2" s="1"/>
      <c r="D2" s="1"/>
      <c r="E2" s="1"/>
      <c r="F2" s="1"/>
    </row>
    <row r="3" spans="1:6" x14ac:dyDescent="0.25">
      <c r="A3" s="18" t="s">
        <v>120</v>
      </c>
      <c r="B3" s="1"/>
      <c r="C3" s="1"/>
      <c r="D3" s="1"/>
      <c r="E3" s="1"/>
      <c r="F3" s="1"/>
    </row>
    <row r="4" spans="1:6" x14ac:dyDescent="0.25">
      <c r="A4" s="18" t="s">
        <v>121</v>
      </c>
      <c r="B4" s="1"/>
      <c r="C4" s="1"/>
      <c r="D4" s="1"/>
      <c r="E4" s="1"/>
      <c r="F4" s="1"/>
    </row>
    <row r="5" spans="1:6" ht="15.75" thickBot="1" x14ac:dyDescent="0.3">
      <c r="A5" s="1"/>
      <c r="B5" s="1"/>
      <c r="C5" s="1"/>
      <c r="D5" s="1"/>
      <c r="E5" s="19" t="s">
        <v>122</v>
      </c>
      <c r="F5" s="19"/>
    </row>
    <row r="6" spans="1:6" ht="132" x14ac:dyDescent="0.25">
      <c r="A6" s="20" t="s">
        <v>5</v>
      </c>
      <c r="B6" s="21" t="s">
        <v>123</v>
      </c>
      <c r="C6" s="21" t="s">
        <v>124</v>
      </c>
      <c r="D6" s="21" t="s">
        <v>125</v>
      </c>
      <c r="E6" s="21" t="s">
        <v>126</v>
      </c>
      <c r="F6" s="22" t="s">
        <v>127</v>
      </c>
    </row>
    <row r="7" spans="1:6" ht="15.75" thickBot="1" x14ac:dyDescent="0.3">
      <c r="A7" s="23" t="s">
        <v>128</v>
      </c>
      <c r="B7" s="9" t="s">
        <v>129</v>
      </c>
      <c r="C7" s="9" t="s">
        <v>130</v>
      </c>
      <c r="D7" s="9" t="s">
        <v>131</v>
      </c>
      <c r="E7" s="9" t="s">
        <v>132</v>
      </c>
      <c r="F7" s="24" t="s">
        <v>133</v>
      </c>
    </row>
    <row r="8" spans="1:6" x14ac:dyDescent="0.25">
      <c r="A8" s="25" t="s">
        <v>134</v>
      </c>
      <c r="B8" s="26" t="s">
        <v>128</v>
      </c>
      <c r="C8" s="27">
        <f>SUM(C10:C11)+C24</f>
        <v>36569</v>
      </c>
      <c r="D8" s="27">
        <f>SUM(D10:D11)+D24</f>
        <v>108452</v>
      </c>
      <c r="E8" s="27">
        <f>SUM(E10:E11)+E24</f>
        <v>17790</v>
      </c>
      <c r="F8" s="27">
        <f>SUM(F10:F11)+F24</f>
        <v>53132</v>
      </c>
    </row>
    <row r="9" spans="1:6" x14ac:dyDescent="0.25">
      <c r="A9" s="23" t="s">
        <v>106</v>
      </c>
      <c r="B9" s="9"/>
      <c r="C9" s="9"/>
      <c r="D9" s="9"/>
      <c r="E9" s="9"/>
      <c r="F9" s="9"/>
    </row>
    <row r="10" spans="1:6" x14ac:dyDescent="0.25">
      <c r="A10" s="23" t="s">
        <v>135</v>
      </c>
      <c r="B10" s="9" t="s">
        <v>15</v>
      </c>
      <c r="C10" s="28"/>
      <c r="D10" s="28"/>
      <c r="E10" s="29">
        <v>282</v>
      </c>
      <c r="F10" s="28">
        <v>818</v>
      </c>
    </row>
    <row r="11" spans="1:6" x14ac:dyDescent="0.25">
      <c r="A11" s="23" t="s">
        <v>136</v>
      </c>
      <c r="B11" s="9" t="s">
        <v>137</v>
      </c>
      <c r="C11" s="28">
        <v>36191</v>
      </c>
      <c r="D11" s="28">
        <v>106868</v>
      </c>
      <c r="E11" s="28">
        <v>17347</v>
      </c>
      <c r="F11" s="28">
        <v>47568</v>
      </c>
    </row>
    <row r="12" spans="1:6" x14ac:dyDescent="0.25">
      <c r="A12" s="23" t="s">
        <v>106</v>
      </c>
      <c r="B12" s="9"/>
      <c r="C12" s="30"/>
      <c r="D12" s="30"/>
      <c r="E12" s="30"/>
      <c r="F12" s="30"/>
    </row>
    <row r="13" spans="1:6" x14ac:dyDescent="0.25">
      <c r="A13" s="23" t="s">
        <v>138</v>
      </c>
      <c r="B13" s="9" t="s">
        <v>139</v>
      </c>
      <c r="C13" s="28"/>
      <c r="D13" s="28"/>
      <c r="E13" s="28"/>
      <c r="F13" s="28"/>
    </row>
    <row r="14" spans="1:6" x14ac:dyDescent="0.25">
      <c r="A14" s="23" t="s">
        <v>106</v>
      </c>
      <c r="B14" s="9"/>
      <c r="C14" s="30"/>
      <c r="D14" s="30"/>
      <c r="E14" s="30"/>
      <c r="F14" s="30"/>
    </row>
    <row r="15" spans="1:6" x14ac:dyDescent="0.25">
      <c r="A15" s="23" t="s">
        <v>140</v>
      </c>
      <c r="B15" s="9" t="s">
        <v>141</v>
      </c>
      <c r="C15" s="28"/>
      <c r="D15" s="28"/>
      <c r="E15" s="28"/>
      <c r="F15" s="28"/>
    </row>
    <row r="16" spans="1:6" x14ac:dyDescent="0.25">
      <c r="A16" s="23" t="s">
        <v>142</v>
      </c>
      <c r="B16" s="9" t="s">
        <v>143</v>
      </c>
      <c r="C16" s="28"/>
      <c r="D16" s="28"/>
      <c r="E16" s="28"/>
      <c r="F16" s="28"/>
    </row>
    <row r="17" spans="1:6" x14ac:dyDescent="0.25">
      <c r="A17" s="23" t="s">
        <v>144</v>
      </c>
      <c r="B17" s="9" t="s">
        <v>145</v>
      </c>
      <c r="C17" s="28">
        <v>36191</v>
      </c>
      <c r="D17" s="28">
        <v>106868</v>
      </c>
      <c r="E17" s="28">
        <v>17347</v>
      </c>
      <c r="F17" s="28">
        <v>47568</v>
      </c>
    </row>
    <row r="18" spans="1:6" x14ac:dyDescent="0.25">
      <c r="A18" s="23" t="s">
        <v>106</v>
      </c>
      <c r="B18" s="9"/>
      <c r="C18" s="30"/>
      <c r="D18" s="30"/>
      <c r="E18" s="30"/>
      <c r="F18" s="30"/>
    </row>
    <row r="19" spans="1:6" x14ac:dyDescent="0.25">
      <c r="A19" s="23" t="s">
        <v>146</v>
      </c>
      <c r="B19" s="9" t="s">
        <v>147</v>
      </c>
      <c r="C19" s="28">
        <v>114</v>
      </c>
      <c r="D19" s="28">
        <v>342</v>
      </c>
      <c r="E19" s="28">
        <v>15</v>
      </c>
      <c r="F19" s="28">
        <v>79</v>
      </c>
    </row>
    <row r="20" spans="1:6" x14ac:dyDescent="0.25">
      <c r="A20" s="23" t="s">
        <v>148</v>
      </c>
      <c r="B20" s="9" t="s">
        <v>149</v>
      </c>
      <c r="C20" s="28">
        <v>44</v>
      </c>
      <c r="D20" s="28">
        <v>95</v>
      </c>
      <c r="E20" s="29">
        <v>3188</v>
      </c>
      <c r="F20" s="28">
        <v>7793</v>
      </c>
    </row>
    <row r="21" spans="1:6" x14ac:dyDescent="0.25">
      <c r="A21" s="23" t="s">
        <v>150</v>
      </c>
      <c r="B21" s="9" t="s">
        <v>151</v>
      </c>
      <c r="C21" s="28"/>
      <c r="D21" s="28"/>
      <c r="E21" s="28"/>
      <c r="F21" s="28"/>
    </row>
    <row r="22" spans="1:6" x14ac:dyDescent="0.25">
      <c r="A22" s="23" t="s">
        <v>106</v>
      </c>
      <c r="B22" s="9"/>
      <c r="C22" s="30"/>
      <c r="D22" s="30"/>
      <c r="E22" s="30"/>
      <c r="F22" s="30"/>
    </row>
    <row r="23" spans="1:6" x14ac:dyDescent="0.25">
      <c r="A23" s="23" t="s">
        <v>152</v>
      </c>
      <c r="B23" s="9" t="s">
        <v>153</v>
      </c>
      <c r="C23" s="28"/>
      <c r="D23" s="28"/>
      <c r="E23" s="28"/>
      <c r="F23" s="28"/>
    </row>
    <row r="24" spans="1:6" x14ac:dyDescent="0.25">
      <c r="A24" s="23" t="s">
        <v>154</v>
      </c>
      <c r="B24" s="9" t="s">
        <v>155</v>
      </c>
      <c r="C24" s="29">
        <v>378</v>
      </c>
      <c r="D24" s="28">
        <v>1584</v>
      </c>
      <c r="E24" s="29">
        <v>161</v>
      </c>
      <c r="F24" s="28">
        <v>4746</v>
      </c>
    </row>
    <row r="25" spans="1:6" x14ac:dyDescent="0.25">
      <c r="A25" s="23" t="s">
        <v>156</v>
      </c>
      <c r="B25" s="9" t="s">
        <v>157</v>
      </c>
      <c r="C25" s="9"/>
      <c r="D25" s="9"/>
      <c r="E25" s="9"/>
      <c r="F25" s="9"/>
    </row>
    <row r="26" spans="1:6" x14ac:dyDescent="0.25">
      <c r="A26" s="23" t="s">
        <v>158</v>
      </c>
      <c r="B26" s="9" t="s">
        <v>129</v>
      </c>
      <c r="C26" s="29">
        <f>SUM(C30:C39)</f>
        <v>25124</v>
      </c>
      <c r="D26" s="29">
        <f>SUM(D30:D39)</f>
        <v>77031</v>
      </c>
      <c r="E26" s="29">
        <f>SUM(E30:E39)</f>
        <v>31487</v>
      </c>
      <c r="F26" s="29">
        <f>SUM(F30:F39)</f>
        <v>83664</v>
      </c>
    </row>
    <row r="27" spans="1:6" x14ac:dyDescent="0.25">
      <c r="A27" s="23" t="s">
        <v>106</v>
      </c>
      <c r="B27" s="9"/>
      <c r="C27" s="9"/>
      <c r="D27" s="9"/>
      <c r="E27" s="9"/>
      <c r="F27" s="9"/>
    </row>
    <row r="28" spans="1:6" x14ac:dyDescent="0.25">
      <c r="A28" s="23" t="s">
        <v>159</v>
      </c>
      <c r="B28" s="9" t="s">
        <v>160</v>
      </c>
      <c r="C28" s="29">
        <f>C30+C31</f>
        <v>919</v>
      </c>
      <c r="D28" s="29">
        <f>D30+D31</f>
        <v>2998</v>
      </c>
      <c r="E28" s="29">
        <f>E30+E31</f>
        <v>5583</v>
      </c>
      <c r="F28" s="29">
        <f>F30+F31</f>
        <v>6750</v>
      </c>
    </row>
    <row r="29" spans="1:6" x14ac:dyDescent="0.25">
      <c r="A29" s="23" t="s">
        <v>106</v>
      </c>
      <c r="B29" s="9"/>
      <c r="C29" s="30"/>
      <c r="D29" s="30"/>
      <c r="E29" s="30"/>
      <c r="F29" s="30"/>
    </row>
    <row r="30" spans="1:6" x14ac:dyDescent="0.25">
      <c r="A30" s="23" t="s">
        <v>39</v>
      </c>
      <c r="B30" s="9" t="s">
        <v>161</v>
      </c>
      <c r="C30" s="29">
        <v>613</v>
      </c>
      <c r="D30" s="28">
        <v>1838</v>
      </c>
      <c r="E30" s="29">
        <v>583</v>
      </c>
      <c r="F30" s="28">
        <v>1750</v>
      </c>
    </row>
    <row r="31" spans="1:6" x14ac:dyDescent="0.25">
      <c r="A31" s="23" t="s">
        <v>41</v>
      </c>
      <c r="B31" s="9" t="s">
        <v>162</v>
      </c>
      <c r="C31" s="29">
        <v>306</v>
      </c>
      <c r="D31" s="28">
        <v>1160</v>
      </c>
      <c r="E31" s="28">
        <v>5000</v>
      </c>
      <c r="F31" s="28">
        <v>5000</v>
      </c>
    </row>
    <row r="32" spans="1:6" x14ac:dyDescent="0.25">
      <c r="A32" s="23" t="s">
        <v>43</v>
      </c>
      <c r="B32" s="9" t="s">
        <v>163</v>
      </c>
      <c r="C32" s="28">
        <v>2894</v>
      </c>
      <c r="D32" s="28">
        <v>8681</v>
      </c>
      <c r="E32" s="28">
        <v>3072</v>
      </c>
      <c r="F32" s="28">
        <v>9310</v>
      </c>
    </row>
    <row r="33" spans="1:6" x14ac:dyDescent="0.25">
      <c r="A33" s="23" t="s">
        <v>44</v>
      </c>
      <c r="B33" s="9" t="s">
        <v>164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5">
      <c r="A34" s="23" t="s">
        <v>46</v>
      </c>
      <c r="B34" s="9" t="s">
        <v>165</v>
      </c>
      <c r="C34" s="28">
        <v>-5323</v>
      </c>
      <c r="D34" s="28">
        <v>10898</v>
      </c>
      <c r="E34" s="28">
        <v>6879</v>
      </c>
      <c r="F34" s="28">
        <v>19290</v>
      </c>
    </row>
    <row r="35" spans="1:6" x14ac:dyDescent="0.25">
      <c r="A35" s="23" t="s">
        <v>45</v>
      </c>
      <c r="B35" s="9" t="s">
        <v>166</v>
      </c>
      <c r="C35" s="28">
        <v>26311</v>
      </c>
      <c r="D35" s="28">
        <v>53609</v>
      </c>
      <c r="E35" s="28">
        <v>15853</v>
      </c>
      <c r="F35" s="28">
        <v>48014</v>
      </c>
    </row>
    <row r="36" spans="1:6" x14ac:dyDescent="0.25">
      <c r="A36" s="23" t="s">
        <v>47</v>
      </c>
      <c r="B36" s="9" t="s">
        <v>167</v>
      </c>
      <c r="C36" s="29">
        <v>323</v>
      </c>
      <c r="D36" s="29">
        <v>845</v>
      </c>
      <c r="E36" s="29">
        <v>100</v>
      </c>
      <c r="F36" s="29">
        <v>300</v>
      </c>
    </row>
    <row r="37" spans="1:6" x14ac:dyDescent="0.25">
      <c r="A37" s="23" t="s">
        <v>168</v>
      </c>
      <c r="B37" s="9" t="s">
        <v>169</v>
      </c>
      <c r="C37" s="28"/>
      <c r="D37" s="28"/>
      <c r="E37" s="28"/>
      <c r="F37" s="28"/>
    </row>
    <row r="38" spans="1:6" x14ac:dyDescent="0.25">
      <c r="A38" s="23" t="s">
        <v>48</v>
      </c>
      <c r="B38" s="9" t="s">
        <v>170</v>
      </c>
      <c r="C38" s="28"/>
      <c r="D38" s="28"/>
      <c r="E38" s="28"/>
      <c r="F38" s="28"/>
    </row>
    <row r="39" spans="1:6" x14ac:dyDescent="0.25">
      <c r="A39" s="23" t="s">
        <v>49</v>
      </c>
      <c r="B39" s="9" t="s">
        <v>171</v>
      </c>
      <c r="C39" s="28"/>
      <c r="D39" s="28"/>
      <c r="E39" s="28"/>
      <c r="F39" s="28"/>
    </row>
    <row r="40" spans="1:6" x14ac:dyDescent="0.25">
      <c r="A40" s="23" t="s">
        <v>172</v>
      </c>
      <c r="B40" s="9" t="s">
        <v>130</v>
      </c>
      <c r="C40" s="28">
        <v>4447</v>
      </c>
      <c r="D40" s="28">
        <v>5757</v>
      </c>
      <c r="E40" s="28">
        <v>20029</v>
      </c>
      <c r="F40" s="28">
        <v>23667</v>
      </c>
    </row>
    <row r="41" spans="1:6" x14ac:dyDescent="0.25">
      <c r="A41" s="23" t="s">
        <v>173</v>
      </c>
      <c r="B41" s="9" t="s">
        <v>131</v>
      </c>
      <c r="C41" s="28">
        <v>295804</v>
      </c>
      <c r="D41" s="28">
        <v>484323</v>
      </c>
      <c r="E41" s="28">
        <v>318773</v>
      </c>
      <c r="F41" s="28">
        <v>903223</v>
      </c>
    </row>
    <row r="42" spans="1:6" x14ac:dyDescent="0.25">
      <c r="A42" s="23" t="s">
        <v>174</v>
      </c>
      <c r="B42" s="9" t="s">
        <v>132</v>
      </c>
      <c r="C42" s="28">
        <v>14</v>
      </c>
      <c r="D42" s="28">
        <v>14</v>
      </c>
      <c r="E42" s="28"/>
      <c r="F42" s="28">
        <v>0</v>
      </c>
    </row>
    <row r="43" spans="1:6" x14ac:dyDescent="0.25">
      <c r="A43" s="23" t="s">
        <v>175</v>
      </c>
      <c r="B43" s="9" t="s">
        <v>133</v>
      </c>
      <c r="C43" s="28">
        <v>6820</v>
      </c>
      <c r="D43" s="28">
        <v>12478</v>
      </c>
      <c r="E43" s="28">
        <v>33242</v>
      </c>
      <c r="F43" s="28">
        <v>87016</v>
      </c>
    </row>
    <row r="44" spans="1:6" x14ac:dyDescent="0.25">
      <c r="A44" s="23" t="s">
        <v>176</v>
      </c>
      <c r="B44" s="9" t="s">
        <v>177</v>
      </c>
      <c r="C44" s="28"/>
      <c r="D44" s="28"/>
      <c r="E44" s="28"/>
      <c r="F44" s="28"/>
    </row>
    <row r="45" spans="1:6" x14ac:dyDescent="0.25">
      <c r="A45" s="23" t="s">
        <v>178</v>
      </c>
      <c r="B45" s="9" t="s">
        <v>179</v>
      </c>
      <c r="C45" s="28">
        <v>0</v>
      </c>
      <c r="D45" s="28">
        <v>0</v>
      </c>
      <c r="E45" s="28"/>
      <c r="F45" s="29">
        <v>0</v>
      </c>
    </row>
    <row r="46" spans="1:6" x14ac:dyDescent="0.25">
      <c r="A46" s="23" t="s">
        <v>180</v>
      </c>
      <c r="B46" s="9" t="s">
        <v>181</v>
      </c>
      <c r="C46" s="28"/>
      <c r="D46" s="28"/>
      <c r="E46" s="28"/>
      <c r="F46" s="28"/>
    </row>
    <row r="47" spans="1:6" x14ac:dyDescent="0.25">
      <c r="A47" s="23" t="s">
        <v>182</v>
      </c>
      <c r="B47" s="9" t="s">
        <v>183</v>
      </c>
      <c r="C47" s="28"/>
      <c r="D47" s="28"/>
      <c r="E47" s="28"/>
      <c r="F47" s="28"/>
    </row>
    <row r="48" spans="1:6" x14ac:dyDescent="0.25">
      <c r="A48" s="23" t="s">
        <v>106</v>
      </c>
      <c r="B48" s="9"/>
      <c r="C48" s="30"/>
      <c r="D48" s="30"/>
      <c r="E48" s="30"/>
      <c r="F48" s="30"/>
    </row>
    <row r="49" spans="1:6" x14ac:dyDescent="0.25">
      <c r="A49" s="23" t="s">
        <v>184</v>
      </c>
      <c r="B49" s="9" t="s">
        <v>185</v>
      </c>
      <c r="C49" s="28"/>
      <c r="D49" s="28"/>
      <c r="E49" s="28"/>
      <c r="F49" s="28"/>
    </row>
    <row r="50" spans="1:6" x14ac:dyDescent="0.25">
      <c r="A50" s="23" t="s">
        <v>186</v>
      </c>
      <c r="B50" s="9" t="s">
        <v>187</v>
      </c>
      <c r="C50" s="28"/>
      <c r="D50" s="28"/>
      <c r="E50" s="28"/>
      <c r="F50" s="28"/>
    </row>
    <row r="51" spans="1:6" x14ac:dyDescent="0.25">
      <c r="A51" s="23" t="s">
        <v>188</v>
      </c>
      <c r="B51" s="9" t="s">
        <v>189</v>
      </c>
      <c r="C51" s="28"/>
      <c r="D51" s="28"/>
      <c r="E51" s="28"/>
      <c r="F51" s="28"/>
    </row>
    <row r="52" spans="1:6" x14ac:dyDescent="0.25">
      <c r="A52" s="23" t="s">
        <v>190</v>
      </c>
      <c r="B52" s="9" t="s">
        <v>191</v>
      </c>
      <c r="C52" s="28"/>
      <c r="D52" s="28"/>
      <c r="E52" s="28"/>
      <c r="F52" s="28"/>
    </row>
    <row r="53" spans="1:6" x14ac:dyDescent="0.25">
      <c r="A53" s="23" t="s">
        <v>192</v>
      </c>
      <c r="B53" s="9" t="s">
        <v>193</v>
      </c>
      <c r="C53" s="28">
        <v>397</v>
      </c>
      <c r="D53" s="28">
        <v>1538</v>
      </c>
      <c r="E53" s="28">
        <v>468</v>
      </c>
      <c r="F53" s="28">
        <v>1817</v>
      </c>
    </row>
    <row r="54" spans="1:6" x14ac:dyDescent="0.25">
      <c r="A54" s="23" t="s">
        <v>194</v>
      </c>
      <c r="B54" s="9" t="s">
        <v>195</v>
      </c>
      <c r="C54" s="29">
        <v>1308</v>
      </c>
      <c r="D54" s="29">
        <v>1516</v>
      </c>
      <c r="E54" s="29">
        <v>155</v>
      </c>
      <c r="F54" s="29">
        <v>255</v>
      </c>
    </row>
    <row r="55" spans="1:6" x14ac:dyDescent="0.25">
      <c r="A55" s="23" t="s">
        <v>196</v>
      </c>
      <c r="B55" s="9" t="s">
        <v>197</v>
      </c>
      <c r="C55" s="31">
        <f>SUM(C40:C54)+C26+C8</f>
        <v>370483</v>
      </c>
      <c r="D55" s="31">
        <f>SUM(D40:D54)+D26+D8</f>
        <v>691109</v>
      </c>
      <c r="E55" s="31">
        <f>SUM(E40:E54)+E26+E8</f>
        <v>421944</v>
      </c>
      <c r="F55" s="31">
        <f>SUM(F40:F54)+F26+F8</f>
        <v>1152774</v>
      </c>
    </row>
    <row r="56" spans="1:6" x14ac:dyDescent="0.25">
      <c r="A56" s="23" t="s">
        <v>198</v>
      </c>
      <c r="B56" s="9" t="s">
        <v>199</v>
      </c>
      <c r="C56" s="28"/>
      <c r="D56" s="28">
        <v>17</v>
      </c>
      <c r="E56" s="28">
        <v>2052</v>
      </c>
      <c r="F56" s="28">
        <v>4393</v>
      </c>
    </row>
    <row r="57" spans="1:6" x14ac:dyDescent="0.25">
      <c r="A57" s="23" t="s">
        <v>106</v>
      </c>
      <c r="B57" s="9"/>
      <c r="C57" s="30"/>
      <c r="D57" s="30"/>
      <c r="E57" s="30"/>
      <c r="F57" s="30"/>
    </row>
    <row r="58" spans="1:6" x14ac:dyDescent="0.25">
      <c r="A58" s="23" t="s">
        <v>200</v>
      </c>
      <c r="B58" s="9" t="s">
        <v>201</v>
      </c>
      <c r="C58" s="28"/>
      <c r="D58" s="28"/>
      <c r="E58" s="28"/>
      <c r="F58" s="28"/>
    </row>
    <row r="59" spans="1:6" x14ac:dyDescent="0.25">
      <c r="A59" s="23" t="s">
        <v>202</v>
      </c>
      <c r="B59" s="9" t="s">
        <v>203</v>
      </c>
      <c r="C59" s="28"/>
      <c r="D59" s="28"/>
      <c r="E59" s="28"/>
      <c r="F59" s="28"/>
    </row>
    <row r="60" spans="1:6" x14ac:dyDescent="0.25">
      <c r="A60" s="23" t="s">
        <v>204</v>
      </c>
      <c r="B60" s="9" t="s">
        <v>205</v>
      </c>
      <c r="C60" s="28"/>
      <c r="D60" s="28">
        <v>17</v>
      </c>
      <c r="E60" s="28">
        <v>2052</v>
      </c>
      <c r="F60" s="28">
        <v>4393</v>
      </c>
    </row>
    <row r="61" spans="1:6" x14ac:dyDescent="0.25">
      <c r="A61" s="23" t="s">
        <v>206</v>
      </c>
      <c r="B61" s="9" t="s">
        <v>207</v>
      </c>
      <c r="C61" s="30"/>
      <c r="D61" s="30"/>
      <c r="E61" s="30"/>
      <c r="F61" s="30"/>
    </row>
    <row r="62" spans="1:6" x14ac:dyDescent="0.25">
      <c r="A62" s="23" t="s">
        <v>208</v>
      </c>
      <c r="B62" s="9" t="s">
        <v>209</v>
      </c>
      <c r="C62" s="28">
        <f>SUM(C64:C69)</f>
        <v>8545</v>
      </c>
      <c r="D62" s="28">
        <f>SUM(D64:D69)</f>
        <v>26112</v>
      </c>
      <c r="E62" s="28">
        <f>SUM(E64:E69)</f>
        <v>7159</v>
      </c>
      <c r="F62" s="28">
        <f>SUM(F64:F69)</f>
        <v>20679</v>
      </c>
    </row>
    <row r="63" spans="1:6" x14ac:dyDescent="0.25">
      <c r="A63" s="23" t="s">
        <v>106</v>
      </c>
      <c r="B63" s="9"/>
      <c r="C63" s="9"/>
      <c r="D63" s="9"/>
      <c r="E63" s="9"/>
      <c r="F63" s="9"/>
    </row>
    <row r="64" spans="1:6" x14ac:dyDescent="0.25">
      <c r="A64" s="23" t="s">
        <v>210</v>
      </c>
      <c r="B64" s="9" t="s">
        <v>211</v>
      </c>
      <c r="C64" s="9"/>
      <c r="D64" s="9"/>
      <c r="E64" s="9"/>
      <c r="F64" s="9"/>
    </row>
    <row r="65" spans="1:6" x14ac:dyDescent="0.25">
      <c r="A65" s="23" t="s">
        <v>212</v>
      </c>
      <c r="B65" s="9" t="s">
        <v>213</v>
      </c>
      <c r="C65" s="28">
        <v>1310</v>
      </c>
      <c r="D65" s="28">
        <v>3101</v>
      </c>
      <c r="E65" s="28">
        <v>2984</v>
      </c>
      <c r="F65" s="28">
        <v>6675</v>
      </c>
    </row>
    <row r="66" spans="1:6" x14ac:dyDescent="0.25">
      <c r="A66" s="23" t="s">
        <v>214</v>
      </c>
      <c r="B66" s="9" t="s">
        <v>215</v>
      </c>
      <c r="C66" s="28">
        <v>4869</v>
      </c>
      <c r="D66" s="28">
        <v>16244</v>
      </c>
      <c r="E66" s="28">
        <v>2020</v>
      </c>
      <c r="F66" s="28">
        <v>7059</v>
      </c>
    </row>
    <row r="67" spans="1:6" x14ac:dyDescent="0.25">
      <c r="A67" s="23" t="s">
        <v>216</v>
      </c>
      <c r="B67" s="9" t="s">
        <v>217</v>
      </c>
      <c r="C67" s="29">
        <v>40</v>
      </c>
      <c r="D67" s="29">
        <v>40</v>
      </c>
      <c r="E67" s="29">
        <v>42</v>
      </c>
      <c r="F67" s="29">
        <v>42</v>
      </c>
    </row>
    <row r="68" spans="1:6" x14ac:dyDescent="0.25">
      <c r="A68" s="23" t="s">
        <v>218</v>
      </c>
      <c r="B68" s="9" t="s">
        <v>219</v>
      </c>
      <c r="C68" s="28"/>
      <c r="D68" s="28"/>
      <c r="E68" s="28"/>
      <c r="F68" s="28"/>
    </row>
    <row r="69" spans="1:6" x14ac:dyDescent="0.25">
      <c r="A69" s="23" t="s">
        <v>220</v>
      </c>
      <c r="B69" s="9" t="s">
        <v>221</v>
      </c>
      <c r="C69" s="28">
        <v>2326</v>
      </c>
      <c r="D69" s="28">
        <v>6727</v>
      </c>
      <c r="E69" s="28">
        <v>2113</v>
      </c>
      <c r="F69" s="28">
        <v>6903</v>
      </c>
    </row>
    <row r="70" spans="1:6" x14ac:dyDescent="0.25">
      <c r="A70" s="23" t="s">
        <v>222</v>
      </c>
      <c r="B70" s="9" t="s">
        <v>223</v>
      </c>
      <c r="C70" s="30"/>
      <c r="D70" s="30"/>
      <c r="E70" s="30"/>
      <c r="F70" s="30"/>
    </row>
    <row r="71" spans="1:6" x14ac:dyDescent="0.25">
      <c r="A71" s="23" t="s">
        <v>106</v>
      </c>
      <c r="B71" s="9"/>
      <c r="C71" s="30"/>
      <c r="D71" s="30"/>
      <c r="E71" s="30"/>
      <c r="F71" s="30"/>
    </row>
    <row r="72" spans="1:6" x14ac:dyDescent="0.25">
      <c r="A72" s="23" t="s">
        <v>224</v>
      </c>
      <c r="B72" s="9" t="s">
        <v>225</v>
      </c>
      <c r="C72" s="30"/>
      <c r="D72" s="30"/>
      <c r="E72" s="30"/>
      <c r="F72" s="30"/>
    </row>
    <row r="73" spans="1:6" x14ac:dyDescent="0.25">
      <c r="A73" s="23" t="s">
        <v>226</v>
      </c>
      <c r="B73" s="9" t="s">
        <v>227</v>
      </c>
      <c r="C73" s="30"/>
      <c r="D73" s="30"/>
      <c r="E73" s="30"/>
      <c r="F73" s="30"/>
    </row>
    <row r="74" spans="1:6" x14ac:dyDescent="0.25">
      <c r="A74" s="23" t="s">
        <v>228</v>
      </c>
      <c r="B74" s="9" t="s">
        <v>229</v>
      </c>
      <c r="C74" s="30"/>
      <c r="D74" s="30"/>
      <c r="E74" s="30"/>
      <c r="F74" s="30"/>
    </row>
    <row r="75" spans="1:6" x14ac:dyDescent="0.25">
      <c r="A75" s="23" t="s">
        <v>230</v>
      </c>
      <c r="B75" s="9" t="s">
        <v>231</v>
      </c>
      <c r="C75" s="30"/>
      <c r="D75" s="30"/>
      <c r="E75" s="30"/>
      <c r="F75" s="30"/>
    </row>
    <row r="76" spans="1:6" x14ac:dyDescent="0.25">
      <c r="A76" s="23" t="s">
        <v>232</v>
      </c>
      <c r="B76" s="9" t="s">
        <v>233</v>
      </c>
      <c r="C76" s="30"/>
      <c r="D76" s="30"/>
      <c r="E76" s="30"/>
      <c r="F76" s="30"/>
    </row>
    <row r="77" spans="1:6" x14ac:dyDescent="0.25">
      <c r="A77" s="23" t="s">
        <v>234</v>
      </c>
      <c r="B77" s="9" t="s">
        <v>235</v>
      </c>
      <c r="C77" s="29">
        <v>3663</v>
      </c>
      <c r="D77" s="28">
        <v>9243</v>
      </c>
      <c r="E77" s="28">
        <v>4467</v>
      </c>
      <c r="F77" s="28">
        <v>6137</v>
      </c>
    </row>
    <row r="78" spans="1:6" x14ac:dyDescent="0.25">
      <c r="A78" s="23" t="s">
        <v>236</v>
      </c>
      <c r="B78" s="9" t="s">
        <v>237</v>
      </c>
      <c r="C78" s="28">
        <v>309323</v>
      </c>
      <c r="D78" s="28">
        <v>562732</v>
      </c>
      <c r="E78" s="28">
        <v>225891</v>
      </c>
      <c r="F78" s="28">
        <v>575985</v>
      </c>
    </row>
    <row r="79" spans="1:6" x14ac:dyDescent="0.25">
      <c r="A79" s="23" t="s">
        <v>238</v>
      </c>
      <c r="B79" s="9" t="s">
        <v>239</v>
      </c>
      <c r="C79" s="29">
        <v>88</v>
      </c>
      <c r="D79" s="29">
        <v>208</v>
      </c>
      <c r="E79" s="29">
        <v>8</v>
      </c>
      <c r="F79" s="28">
        <v>69</v>
      </c>
    </row>
    <row r="80" spans="1:6" x14ac:dyDescent="0.25">
      <c r="A80" s="23" t="s">
        <v>240</v>
      </c>
      <c r="B80" s="9" t="s">
        <v>241</v>
      </c>
      <c r="C80" s="28">
        <v>10256</v>
      </c>
      <c r="D80" s="28">
        <v>14078</v>
      </c>
      <c r="E80" s="28">
        <v>23854</v>
      </c>
      <c r="F80" s="28">
        <v>81506</v>
      </c>
    </row>
    <row r="81" spans="1:6" x14ac:dyDescent="0.25">
      <c r="A81" s="23" t="s">
        <v>242</v>
      </c>
      <c r="B81" s="9" t="s">
        <v>243</v>
      </c>
      <c r="C81" s="28"/>
      <c r="D81" s="28"/>
      <c r="E81" s="28"/>
      <c r="F81" s="28"/>
    </row>
    <row r="82" spans="1:6" x14ac:dyDescent="0.25">
      <c r="A82" s="23" t="s">
        <v>244</v>
      </c>
      <c r="B82" s="9" t="s">
        <v>245</v>
      </c>
      <c r="C82" s="28">
        <v>0</v>
      </c>
      <c r="D82" s="28">
        <v>0</v>
      </c>
      <c r="E82" s="28"/>
      <c r="F82" s="29">
        <v>0</v>
      </c>
    </row>
    <row r="83" spans="1:6" x14ac:dyDescent="0.25">
      <c r="A83" s="23" t="s">
        <v>246</v>
      </c>
      <c r="B83" s="9" t="s">
        <v>247</v>
      </c>
      <c r="C83" s="28"/>
      <c r="D83" s="28"/>
      <c r="E83" s="28"/>
      <c r="F83" s="28"/>
    </row>
    <row r="84" spans="1:6" x14ac:dyDescent="0.25">
      <c r="A84" s="23" t="s">
        <v>248</v>
      </c>
      <c r="B84" s="9" t="s">
        <v>249</v>
      </c>
      <c r="C84" s="28"/>
      <c r="D84" s="28"/>
      <c r="E84" s="28"/>
      <c r="F84" s="28"/>
    </row>
    <row r="85" spans="1:6" x14ac:dyDescent="0.25">
      <c r="A85" s="23" t="s">
        <v>106</v>
      </c>
      <c r="B85" s="9"/>
      <c r="C85" s="30"/>
      <c r="D85" s="30"/>
      <c r="E85" s="30"/>
      <c r="F85" s="30"/>
    </row>
    <row r="86" spans="1:6" x14ac:dyDescent="0.25">
      <c r="A86" s="23" t="s">
        <v>184</v>
      </c>
      <c r="B86" s="9" t="s">
        <v>250</v>
      </c>
      <c r="C86" s="28"/>
      <c r="D86" s="28"/>
      <c r="E86" s="28"/>
      <c r="F86" s="28"/>
    </row>
    <row r="87" spans="1:6" x14ac:dyDescent="0.25">
      <c r="A87" s="23" t="s">
        <v>186</v>
      </c>
      <c r="B87" s="9" t="s">
        <v>251</v>
      </c>
      <c r="C87" s="28"/>
      <c r="D87" s="28"/>
      <c r="E87" s="28"/>
      <c r="F87" s="28"/>
    </row>
    <row r="88" spans="1:6" x14ac:dyDescent="0.25">
      <c r="A88" s="23" t="s">
        <v>188</v>
      </c>
      <c r="B88" s="9" t="s">
        <v>252</v>
      </c>
      <c r="C88" s="28"/>
      <c r="D88" s="28"/>
      <c r="E88" s="28"/>
      <c r="F88" s="28"/>
    </row>
    <row r="89" spans="1:6" x14ac:dyDescent="0.25">
      <c r="A89" s="23" t="s">
        <v>190</v>
      </c>
      <c r="B89" s="9" t="s">
        <v>253</v>
      </c>
      <c r="C89" s="28"/>
      <c r="D89" s="28"/>
      <c r="E89" s="28"/>
      <c r="F89" s="28"/>
    </row>
    <row r="90" spans="1:6" x14ac:dyDescent="0.25">
      <c r="A90" s="23" t="s">
        <v>254</v>
      </c>
      <c r="B90" s="9" t="s">
        <v>255</v>
      </c>
      <c r="C90" s="29">
        <v>636</v>
      </c>
      <c r="D90" s="28">
        <v>1565</v>
      </c>
      <c r="E90" s="28">
        <v>3436</v>
      </c>
      <c r="F90" s="28">
        <v>3963</v>
      </c>
    </row>
    <row r="91" spans="1:6" x14ac:dyDescent="0.25">
      <c r="A91" s="23" t="s">
        <v>256</v>
      </c>
      <c r="B91" s="9" t="s">
        <v>257</v>
      </c>
      <c r="C91" s="28">
        <f>SUM(C93:C98)</f>
        <v>47909</v>
      </c>
      <c r="D91" s="28">
        <f>SUM(D93:D98)</f>
        <v>125148</v>
      </c>
      <c r="E91" s="28">
        <f>SUM(E93:E98)</f>
        <v>34959</v>
      </c>
      <c r="F91" s="29">
        <f>SUM(F93:F98)</f>
        <v>102548</v>
      </c>
    </row>
    <row r="92" spans="1:6" x14ac:dyDescent="0.25">
      <c r="A92" s="23" t="s">
        <v>106</v>
      </c>
      <c r="B92" s="9"/>
      <c r="C92" s="9"/>
      <c r="D92" s="9"/>
      <c r="E92" s="9"/>
      <c r="F92" s="9"/>
    </row>
    <row r="93" spans="1:6" x14ac:dyDescent="0.25">
      <c r="A93" s="23" t="s">
        <v>258</v>
      </c>
      <c r="B93" s="9" t="s">
        <v>259</v>
      </c>
      <c r="C93" s="28">
        <v>26334</v>
      </c>
      <c r="D93" s="28">
        <v>77567</v>
      </c>
      <c r="E93" s="28">
        <v>17958</v>
      </c>
      <c r="F93" s="28">
        <v>57991</v>
      </c>
    </row>
    <row r="94" spans="1:6" x14ac:dyDescent="0.25">
      <c r="A94" s="23" t="s">
        <v>260</v>
      </c>
      <c r="B94" s="9" t="s">
        <v>261</v>
      </c>
      <c r="C94" s="28"/>
      <c r="D94" s="28"/>
      <c r="E94" s="28"/>
      <c r="F94" s="28"/>
    </row>
    <row r="95" spans="1:6" x14ac:dyDescent="0.25">
      <c r="A95" s="23" t="s">
        <v>262</v>
      </c>
      <c r="B95" s="9" t="s">
        <v>263</v>
      </c>
      <c r="C95" s="28">
        <v>11831</v>
      </c>
      <c r="D95" s="28">
        <v>25666</v>
      </c>
      <c r="E95" s="28">
        <v>13062</v>
      </c>
      <c r="F95" s="28">
        <v>28286</v>
      </c>
    </row>
    <row r="96" spans="1:6" x14ac:dyDescent="0.25">
      <c r="A96" s="23" t="s">
        <v>264</v>
      </c>
      <c r="B96" s="9" t="s">
        <v>265</v>
      </c>
      <c r="C96" s="28">
        <v>4354</v>
      </c>
      <c r="D96" s="28">
        <v>13020</v>
      </c>
      <c r="E96" s="28">
        <v>762</v>
      </c>
      <c r="F96" s="28">
        <v>7432</v>
      </c>
    </row>
    <row r="97" spans="1:6" x14ac:dyDescent="0.25">
      <c r="A97" s="23" t="s">
        <v>266</v>
      </c>
      <c r="B97" s="9" t="s">
        <v>267</v>
      </c>
      <c r="C97" s="28">
        <v>5390</v>
      </c>
      <c r="D97" s="28">
        <v>8849</v>
      </c>
      <c r="E97" s="28">
        <v>3177</v>
      </c>
      <c r="F97" s="28">
        <v>8839</v>
      </c>
    </row>
    <row r="98" spans="1:6" x14ac:dyDescent="0.25">
      <c r="A98" s="23" t="s">
        <v>268</v>
      </c>
      <c r="B98" s="9" t="s">
        <v>269</v>
      </c>
      <c r="C98" s="28">
        <v>0</v>
      </c>
      <c r="D98" s="28">
        <v>46</v>
      </c>
      <c r="E98" s="28">
        <v>0</v>
      </c>
      <c r="F98" s="29">
        <v>0</v>
      </c>
    </row>
    <row r="99" spans="1:6" x14ac:dyDescent="0.25">
      <c r="A99" s="23" t="s">
        <v>270</v>
      </c>
      <c r="B99" s="9" t="s">
        <v>271</v>
      </c>
      <c r="C99" s="29">
        <v>649</v>
      </c>
      <c r="D99" s="28">
        <v>2031</v>
      </c>
      <c r="E99" s="29">
        <v>279</v>
      </c>
      <c r="F99" s="28">
        <v>914</v>
      </c>
    </row>
    <row r="100" spans="1:6" x14ac:dyDescent="0.25">
      <c r="A100" s="23" t="s">
        <v>272</v>
      </c>
      <c r="B100" s="9" t="s">
        <v>273</v>
      </c>
      <c r="C100" s="32">
        <f>SUM(C60:C62)+SUM(C77:C80)+C90+C91+C99+C82</f>
        <v>381069</v>
      </c>
      <c r="D100" s="32">
        <f>SUM(D60:D62)+SUM(D77:D80)+D90+D91+D99+D82</f>
        <v>741134</v>
      </c>
      <c r="E100" s="32">
        <f>SUM(E60:E62)+SUM(E77:E80)+E90+E91+E99+E82</f>
        <v>302105</v>
      </c>
      <c r="F100" s="32">
        <f>SUM(F60:F62)+SUM(F77:F80)+F90+F91+F99+F82</f>
        <v>796194</v>
      </c>
    </row>
    <row r="101" spans="1:6" x14ac:dyDescent="0.25">
      <c r="A101" s="23" t="s">
        <v>274</v>
      </c>
      <c r="B101" s="9" t="s">
        <v>275</v>
      </c>
      <c r="C101" s="29">
        <f>C55-C100</f>
        <v>-10586</v>
      </c>
      <c r="D101" s="29">
        <f>D55-D100</f>
        <v>-50025</v>
      </c>
      <c r="E101" s="29">
        <f>E55-E100</f>
        <v>119839</v>
      </c>
      <c r="F101" s="29">
        <f>F55-F100</f>
        <v>356580</v>
      </c>
    </row>
    <row r="102" spans="1:6" x14ac:dyDescent="0.25">
      <c r="A102" s="23" t="s">
        <v>276</v>
      </c>
      <c r="B102" s="9" t="s">
        <v>277</v>
      </c>
      <c r="C102" s="29">
        <v>301</v>
      </c>
      <c r="D102" s="29">
        <v>301</v>
      </c>
      <c r="E102" s="29">
        <v>39</v>
      </c>
      <c r="F102" s="29">
        <v>128</v>
      </c>
    </row>
    <row r="103" spans="1:6" x14ac:dyDescent="0.25">
      <c r="A103" s="23" t="s">
        <v>278</v>
      </c>
      <c r="B103" s="9" t="s">
        <v>279</v>
      </c>
      <c r="C103" s="29">
        <f>C101-C102</f>
        <v>-10887</v>
      </c>
      <c r="D103" s="29">
        <f>D101-D102</f>
        <v>-50326</v>
      </c>
      <c r="E103" s="29">
        <f>E101-E102</f>
        <v>119800</v>
      </c>
      <c r="F103" s="29">
        <f>F101-F102</f>
        <v>356452</v>
      </c>
    </row>
    <row r="104" spans="1:6" x14ac:dyDescent="0.25">
      <c r="A104" s="23" t="s">
        <v>280</v>
      </c>
      <c r="B104" s="9" t="s">
        <v>281</v>
      </c>
      <c r="C104" s="9"/>
      <c r="D104" s="9"/>
      <c r="E104" s="9"/>
      <c r="F104" s="9"/>
    </row>
    <row r="105" spans="1:6" ht="15.75" thickBot="1" x14ac:dyDescent="0.3">
      <c r="A105" s="33" t="s">
        <v>282</v>
      </c>
      <c r="B105" s="34" t="s">
        <v>283</v>
      </c>
      <c r="C105" s="35">
        <f>C103</f>
        <v>-10887</v>
      </c>
      <c r="D105" s="35">
        <f>D103</f>
        <v>-50326</v>
      </c>
      <c r="E105" s="35">
        <f>E103</f>
        <v>119800</v>
      </c>
      <c r="F105" s="35">
        <f>F103</f>
        <v>356452</v>
      </c>
    </row>
    <row r="106" spans="1:6" x14ac:dyDescent="0.25">
      <c r="A106" s="1"/>
      <c r="B106" s="1"/>
      <c r="C106" s="36"/>
      <c r="D106" s="36"/>
      <c r="E106" s="36"/>
      <c r="F106" s="36"/>
    </row>
    <row r="107" spans="1:6" x14ac:dyDescent="0.25">
      <c r="A107" s="1" t="s">
        <v>284</v>
      </c>
      <c r="B107" s="1" t="s">
        <v>285</v>
      </c>
      <c r="C107" s="36"/>
      <c r="D107" s="36"/>
      <c r="E107" s="37">
        <v>44658</v>
      </c>
      <c r="F107" s="36"/>
    </row>
    <row r="108" spans="1:6" x14ac:dyDescent="0.25">
      <c r="A108" s="1"/>
      <c r="B108" s="1" t="s">
        <v>113</v>
      </c>
      <c r="C108" s="1"/>
      <c r="D108" s="1" t="s">
        <v>114</v>
      </c>
      <c r="E108" s="1" t="s">
        <v>115</v>
      </c>
      <c r="F108" s="1"/>
    </row>
    <row r="109" spans="1:6" x14ac:dyDescent="0.25">
      <c r="A109" s="1" t="s">
        <v>286</v>
      </c>
      <c r="B109" s="1" t="s">
        <v>287</v>
      </c>
      <c r="C109" s="1"/>
      <c r="D109" s="1" t="s">
        <v>112</v>
      </c>
      <c r="E109" s="37">
        <f>E107</f>
        <v>44658</v>
      </c>
      <c r="F109" s="1"/>
    </row>
    <row r="110" spans="1:6" x14ac:dyDescent="0.25">
      <c r="A110" s="1"/>
      <c r="B110" s="1" t="s">
        <v>113</v>
      </c>
      <c r="C110" s="1"/>
      <c r="D110" s="1" t="s">
        <v>114</v>
      </c>
      <c r="E110" s="1" t="s">
        <v>115</v>
      </c>
      <c r="F110" s="1"/>
    </row>
    <row r="111" spans="1:6" x14ac:dyDescent="0.25">
      <c r="A111" s="1" t="s">
        <v>288</v>
      </c>
      <c r="B111" s="1" t="str">
        <f>B109</f>
        <v>Даулетбакова Г.А.</v>
      </c>
      <c r="C111" s="1"/>
      <c r="D111" s="1" t="s">
        <v>289</v>
      </c>
      <c r="E111" s="1"/>
      <c r="F111" s="1"/>
    </row>
    <row r="112" spans="1:6" x14ac:dyDescent="0.25">
      <c r="A112" s="1" t="s">
        <v>290</v>
      </c>
      <c r="B112" s="1" t="s">
        <v>113</v>
      </c>
      <c r="C112" s="1"/>
      <c r="D112" s="1" t="s">
        <v>114</v>
      </c>
      <c r="E112" s="1"/>
      <c r="F112" s="1"/>
    </row>
    <row r="113" spans="1:6" x14ac:dyDescent="0.25">
      <c r="A113" s="1" t="s">
        <v>291</v>
      </c>
      <c r="B113" s="1" t="s">
        <v>292</v>
      </c>
      <c r="C113" s="1"/>
      <c r="D113" s="1"/>
      <c r="E113" s="1"/>
      <c r="F113" s="1"/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2022-04-08T03:44:38Z</dcterms:created>
  <dcterms:modified xsi:type="dcterms:W3CDTF">2022-04-08T03:46:53Z</dcterms:modified>
</cp:coreProperties>
</file>