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3\"/>
    </mc:Choice>
  </mc:AlternateContent>
  <bookViews>
    <workbookView xWindow="0" yWindow="0" windowWidth="28800" windowHeight="11835" activeTab="3"/>
  </bookViews>
  <sheets>
    <sheet name="ОФП" sheetId="9" r:id="rId1"/>
    <sheet name="ОСУ" sheetId="10" r:id="rId2"/>
    <sheet name="ОДДС" sheetId="11" r:id="rId3"/>
    <sheet name="ОДК" sheetId="12" r:id="rId4"/>
  </sheets>
  <calcPr calcId="152511"/>
</workbook>
</file>

<file path=xl/calcChain.xml><?xml version="1.0" encoding="utf-8"?>
<calcChain xmlns="http://schemas.openxmlformats.org/spreadsheetml/2006/main">
  <c r="E51" i="11" l="1"/>
  <c r="E45" i="11"/>
  <c r="E20" i="11"/>
  <c r="E34" i="11" s="1"/>
  <c r="E39" i="11" s="1"/>
  <c r="E52" i="11" s="1"/>
  <c r="G20" i="12"/>
  <c r="E54" i="9" l="1"/>
  <c r="E55" i="9" s="1"/>
  <c r="E44" i="9"/>
  <c r="E37" i="9"/>
  <c r="E29" i="9"/>
  <c r="E18" i="9"/>
  <c r="E30" i="9" l="1"/>
  <c r="F21" i="12" l="1"/>
  <c r="G18" i="12"/>
  <c r="D51" i="11"/>
  <c r="D45" i="11"/>
  <c r="D20" i="11"/>
  <c r="D34" i="11" s="1"/>
  <c r="D39" i="11" s="1"/>
  <c r="D52" i="11" l="1"/>
  <c r="G21" i="12"/>
  <c r="F23" i="12"/>
  <c r="G23" i="12" s="1"/>
  <c r="D56" i="11" l="1"/>
  <c r="D11" i="10"/>
  <c r="D17" i="10" s="1"/>
  <c r="D22" i="10" s="1"/>
  <c r="D25" i="10" s="1"/>
  <c r="D27" i="10" s="1"/>
  <c r="D29" i="10" s="1"/>
  <c r="D54" i="9"/>
  <c r="D18" i="9"/>
  <c r="D29" i="9" l="1"/>
  <c r="D30" i="9" s="1"/>
  <c r="D37" i="9"/>
  <c r="D44" i="9"/>
  <c r="D55" i="9" l="1"/>
</calcChain>
</file>

<file path=xl/sharedStrings.xml><?xml version="1.0" encoding="utf-8"?>
<sst xmlns="http://schemas.openxmlformats.org/spreadsheetml/2006/main" count="199" uniqueCount="122">
  <si>
    <t>Активы</t>
  </si>
  <si>
    <t>Итого капитал</t>
  </si>
  <si>
    <t>Дополнительно оплаченный капитал</t>
  </si>
  <si>
    <t>Род А.И.</t>
  </si>
  <si>
    <t>Вознаграждения к получению</t>
  </si>
  <si>
    <t>Обязательства по аренде</t>
  </si>
  <si>
    <t>Прим.</t>
  </si>
  <si>
    <t>В тысячах тенге</t>
  </si>
  <si>
    <t>Внеоборотные активы</t>
  </si>
  <si>
    <t>Нематериальные активы</t>
  </si>
  <si>
    <t>Основные средства</t>
  </si>
  <si>
    <t>Разведочные и оценочные активы</t>
  </si>
  <si>
    <t>Авансы, выданные за долгосрочные активы</t>
  </si>
  <si>
    <t>Денежные средства, ограниченные в использовании</t>
  </si>
  <si>
    <t>Активы по отложенному подоходному налогу</t>
  </si>
  <si>
    <t>Активы в форме права пользования</t>
  </si>
  <si>
    <t>Долгосрочный НДС к возмещению</t>
  </si>
  <si>
    <t xml:space="preserve"> </t>
  </si>
  <si>
    <t>Оборотные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</si>
  <si>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</si>
  <si>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</si>
  <si>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</si>
  <si>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НДС к возмещению</t>
  </si>
  <si>
    <t>Прочие налоги к возмещению</t>
  </si>
  <si>
    <t>Прочие оборотные нефинансовые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</si>
  <si>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</si>
  <si>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</si>
  <si>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</si>
  <si>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</si>
  <si>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Акционерный капитал</t>
  </si>
  <si>
    <t>Накопленный убыток</t>
  </si>
  <si>
    <t>Долгосрочные обязательства</t>
  </si>
  <si>
    <t>Процентные займы</t>
  </si>
  <si>
    <t xml:space="preserve">Оценочные обязательства по Контракту, долгосрочная часть </t>
  </si>
  <si>
    <t>Обязательства по отложенному подоходному налогу</t>
  </si>
  <si>
    <t>Текущие обязательства</t>
  </si>
  <si>
    <t>Торговая кредиторская задолженность</t>
  </si>
  <si>
    <t>Обязательства по договорам c покупателями за электроэнергию и тестовую нефть</t>
  </si>
  <si>
    <t xml:space="preserve">Прочие налоги к уплате </t>
  </si>
  <si>
    <t>Текущая часть обязательств по аренде</t>
  </si>
  <si>
    <t>Прочие текущие обязательства</t>
  </si>
  <si>
    <t>Итого капитал и обязательства</t>
  </si>
  <si>
    <t>–</t>
  </si>
  <si>
    <r>
      <t xml:space="preserve">Оценочные обязательства по Контракту, </t>
    </r>
    <r>
      <rPr>
        <sz val="10"/>
        <color rgb="FF000000"/>
        <rFont val="Arial"/>
        <family val="2"/>
        <charset val="204"/>
      </rPr>
      <t>краткосрочная часть</t>
    </r>
  </si>
  <si>
    <t>-</t>
  </si>
  <si>
    <t>Генеральный директор</t>
  </si>
  <si>
    <t>________________________</t>
  </si>
  <si>
    <t>Главный бухгалтер</t>
  </si>
  <si>
    <t>Сайзинұлы Д.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</si>
  <si>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</si>
  <si>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</si>
  <si>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</si>
  <si>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</si>
  <si>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Расходы по реализации</t>
  </si>
  <si>
    <t>Прочие доходы</t>
  </si>
  <si>
    <t>Прочие расходы</t>
  </si>
  <si>
    <t xml:space="preserve">Убыток от операционной деятельности </t>
  </si>
  <si>
    <t>Финансовые доходы</t>
  </si>
  <si>
    <t>Финансовые затраты</t>
  </si>
  <si>
    <t>Курсовая разница, нетто</t>
  </si>
  <si>
    <t>Убыток до налогообложения</t>
  </si>
  <si>
    <t>Экономия по подоходному налогу</t>
  </si>
  <si>
    <t>Итого совокупный убыток за год, за вычетом подоходного налога</t>
  </si>
  <si>
    <t>Чистый убыток за период</t>
  </si>
  <si>
    <t>Прибыль/убыток на акцию</t>
  </si>
  <si>
    <t>Денежные потоки от операционной деятельности</t>
  </si>
  <si>
    <t>Корректировки на:</t>
  </si>
  <si>
    <t>Износ и амортизацию</t>
  </si>
  <si>
    <t xml:space="preserve">Резерв по неиспользованным отпускам </t>
  </si>
  <si>
    <t>Нереализованную курсовую разницу, нетто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</si>
  <si>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</si>
  <si>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</si>
  <si>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</t>
  </si>
  <si>
    <t>Прочие краткосрочные активы</t>
  </si>
  <si>
    <t>Увеличение/(уменьшение) операционных обязательств</t>
  </si>
  <si>
    <t>Торговая и прочая кредиторская задолженность</t>
  </si>
  <si>
    <t xml:space="preserve">Обязательства по договорам с покупателями </t>
  </si>
  <si>
    <t xml:space="preserve">Прочие текущие обязательства </t>
  </si>
  <si>
    <t>Денежные средства, полученные от операционной деятельности</t>
  </si>
  <si>
    <t xml:space="preserve">Проценты полученные </t>
  </si>
  <si>
    <t xml:space="preserve">Проценты уплаченные 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</si>
  <si>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</si>
  <si>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</si>
  <si>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</si>
  <si>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Приобретение активов по разведке и оценке 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</si>
  <si>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</si>
  <si>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</si>
  <si>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в уставный капитал</t>
  </si>
  <si>
    <t>Получение займов</t>
  </si>
  <si>
    <t>Погашение займов</t>
  </si>
  <si>
    <t>Чистые денежные потоки, полученные/(использованные в) от финансовой деятельности</t>
  </si>
  <si>
    <t>Чистое изменение денежных средств и их эквивалентах</t>
  </si>
  <si>
    <t>Влияние изменений в обменных курсах по денежным средствам и их эквивалентам</t>
  </si>
  <si>
    <t>Денежные средства и их эквиваленты на 1 января</t>
  </si>
  <si>
    <t>Акционер-ный</t>
  </si>
  <si>
    <t>капитал</t>
  </si>
  <si>
    <t>Дополни-тельно оплаченный капитал</t>
  </si>
  <si>
    <t>Накоплен-ный</t>
  </si>
  <si>
    <t>убыток</t>
  </si>
  <si>
    <t>Итого</t>
  </si>
  <si>
    <t xml:space="preserve">Чистый убыток за год </t>
  </si>
  <si>
    <t>Итого совокупный убыток за год</t>
  </si>
  <si>
    <t>Денежные средства и их эквиваленты на конец периода</t>
  </si>
  <si>
    <t>Налоги уплаченные</t>
  </si>
  <si>
    <t>Поступление от/(Размещение)</t>
  </si>
  <si>
    <t>АО "Кристалл Менеджмент"</t>
  </si>
  <si>
    <t>2022 года               (неаудировано)</t>
  </si>
  <si>
    <t xml:space="preserve">На 1 января 2022 года </t>
  </si>
  <si>
    <t>Промежуточная сокращенная консолидированная финансовая отчетность</t>
  </si>
  <si>
    <t>ПРОМЕЖУТОЧНЫЙ КОНСОЛИДИРОВАННЫЙ ОТЧЕТ О СОВОКУПНОМ ДОХОДЕ</t>
  </si>
  <si>
    <t>ПРОМЕЖУТОЧНЫЙ КОНСОЛИДИРОВАННЫЙ ОТЧЕТ О ФИНАНСОВОМ ПОЛОЖЕНИИ</t>
  </si>
  <si>
    <t>ПРОМЕЖУТОЧНЫЙ КОНСОЛИДИРОВАННЫЙ ОТЧЕТ О ДВИЖЕНИИ ДЕНЕЖНЫХ СРЕДСТВ</t>
  </si>
  <si>
    <t>ПРОМЕЖУТОЧНЫЙ КОНСОЛИДИРОВАННЫЙ ОТЧЕТ ОБ ИЗМЕНЕНИЯХ В СОБСТВЕННОМ КАПИТАЛЕ</t>
  </si>
  <si>
    <t>на 31 марта 2023 года</t>
  </si>
  <si>
    <t>31 декабря           2022 года (неаудировано)</t>
  </si>
  <si>
    <t>31 марта            2023 года (неаудировано)</t>
  </si>
  <si>
    <t>за 3 месяца, закончившихся 31 марта 2023 года</t>
  </si>
  <si>
    <t>За трехмесячный период, закончившийся 31 марта</t>
  </si>
  <si>
    <t>2023 года               (неаудировано)</t>
  </si>
  <si>
    <t>На 31 марта 2022 года</t>
  </si>
  <si>
    <t xml:space="preserve">На 1 января 2023 года </t>
  </si>
  <si>
    <t>На 31 марта 2023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</si>
</sst>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_-* #,##0.00_-;\-* #,##0.00_-;_-* &quot;-&quot;??_-;_-@_-"/>
    <numFmt numFmtId="170" formatCode="* #,##0_);* \(#,##0\);&quot;-&quot;??_);@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170" fontId="21" fillId="0" borderId="0" applyFill="0" applyBorder="0" applyProtection="0"/>
    <xf numFmtId="169" fontId="22" fillId="0" borderId="0" applyFont="0" applyFill="0" applyBorder="0" applyAlignment="0" applyProtection="0"/>
  </cellStyleXfs>
  <cellXfs count="131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2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Fill="1" applyBorder="1"/>
    <xf numFmtId="167" fontId="9" fillId="0" borderId="0" xfId="0" applyNumberFormat="1" applyFont="1" applyFill="1" applyBorder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6" fontId="2" fillId="0" borderId="0" xfId="0" applyNumberFormat="1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6" fontId="3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/>
    <xf numFmtId="168" fontId="0" fillId="0" borderId="1" xfId="0" applyNumberFormat="1" applyFont="1" applyBorder="1"/>
    <xf numFmtId="3" fontId="9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18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3" fontId="17" fillId="0" borderId="4" xfId="0" applyNumberFormat="1" applyFont="1" applyBorder="1" applyAlignment="1">
      <alignment vertical="center" wrapText="1"/>
    </xf>
    <xf numFmtId="166" fontId="2" fillId="0" borderId="4" xfId="0" applyNumberFormat="1" applyFont="1" applyBorder="1"/>
    <xf numFmtId="0" fontId="17" fillId="0" borderId="3" xfId="0" applyFont="1" applyBorder="1" applyAlignment="1">
      <alignment vertical="center" wrapText="1"/>
    </xf>
    <xf numFmtId="3" fontId="17" fillId="0" borderId="3" xfId="0" applyNumberFormat="1" applyFont="1" applyBorder="1" applyAlignment="1">
      <alignment vertical="center" wrapText="1"/>
    </xf>
    <xf numFmtId="166" fontId="2" fillId="0" borderId="3" xfId="0" applyNumberFormat="1" applyFont="1" applyBorder="1"/>
    <xf numFmtId="3" fontId="17" fillId="0" borderId="8" xfId="0" applyNumberFormat="1" applyFont="1" applyBorder="1" applyAlignment="1">
      <alignment vertical="center" wrapText="1"/>
    </xf>
    <xf numFmtId="166" fontId="23" fillId="0" borderId="4" xfId="0" applyNumberFormat="1" applyFont="1" applyBorder="1"/>
    <xf numFmtId="166" fontId="23" fillId="0" borderId="3" xfId="0" applyNumberFormat="1" applyFont="1" applyBorder="1"/>
    <xf numFmtId="3" fontId="9" fillId="0" borderId="9" xfId="0" applyNumberFormat="1" applyFont="1" applyBorder="1" applyAlignment="1">
      <alignment vertical="center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0"/>
  <sheetViews>
    <sheetView topLeftCell="A28" workbookViewId="0">
      <selection activeCell="D34" sqref="D34:E55"/>
    </sheetView>
  </sheetViews>
  <sheetFormatPr defaultRowHeight="15" x14ac:dyDescent="0.25"/>
  <cols>
    <col min="2" max="2" width="48.140625" customWidth="1"/>
    <col min="3" max="3" width="12.42578125" customWidth="1"/>
    <col min="4" max="4" width="29.42578125" customWidth="1"/>
    <col min="5" max="5" width="27.7109375" customWidth="1"/>
  </cols>
  <sheetData>
    <row r="1" spans="2:5" ht="15.75" x14ac:dyDescent="0.25">
      <c r="B1" s="20" t="s">
        <v>105</v>
      </c>
      <c r="C1" s="16"/>
      <c r="D1" s="16"/>
      <c r="E1" s="17" t="s">
        <v>108</v>
      </c>
    </row>
    <row r="3" spans="2:5" ht="18.75" x14ac:dyDescent="0.3">
      <c r="B3" s="19" t="s">
        <v>110</v>
      </c>
    </row>
    <row r="4" spans="2:5" ht="18.75" x14ac:dyDescent="0.3">
      <c r="B4" s="19"/>
    </row>
    <row r="5" spans="2:5" ht="15.75" x14ac:dyDescent="0.25">
      <c r="B5" s="20" t="s">
        <v>113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8" t="s">
        <v>7</v>
      </c>
      <c r="C7" s="11" t="s">
        <v>6</v>
      </c>
      <c r="D7" s="49" t="s">
        <v>115</v>
      </c>
      <c r="E7" s="49" t="s">
        <v>114</v>
      </c>
    </row>
    <row r="8" spans="2:5" x14ac:dyDescent="0.25">
      <c r="B8" s="35" t="s">
        <v>0</v>
      </c>
      <c r="C8" s="21"/>
      <c r="D8" s="3"/>
      <c r="E8" s="36"/>
    </row>
    <row r="9" spans="2:5" x14ac:dyDescent="0.25">
      <c r="B9" s="35" t="s">
        <v>8</v>
      </c>
      <c r="C9" s="21"/>
      <c r="D9" s="3"/>
      <c r="E9" s="36"/>
    </row>
    <row r="10" spans="2:5" x14ac:dyDescent="0.25">
      <c r="B10" s="36" t="s">
        <v>9</v>
      </c>
      <c r="C10" s="94">
        <v>5</v>
      </c>
      <c r="D10" s="40">
        <v>86657</v>
      </c>
      <c r="E10" s="42">
        <v>86657</v>
      </c>
    </row>
    <row r="11" spans="2:5" x14ac:dyDescent="0.25">
      <c r="B11" s="36" t="s">
        <v>10</v>
      </c>
      <c r="C11" s="95">
        <v>6</v>
      </c>
      <c r="D11" s="40">
        <v>17533489</v>
      </c>
      <c r="E11" s="42">
        <v>18055225</v>
      </c>
    </row>
    <row r="12" spans="2:5" x14ac:dyDescent="0.25">
      <c r="B12" s="36" t="s">
        <v>11</v>
      </c>
      <c r="C12" s="95">
        <v>7</v>
      </c>
      <c r="D12" s="40">
        <v>28720176</v>
      </c>
      <c r="E12" s="42">
        <v>28673711</v>
      </c>
    </row>
    <row r="13" spans="2:5" x14ac:dyDescent="0.25">
      <c r="B13" s="36" t="s">
        <v>12</v>
      </c>
      <c r="C13" s="22"/>
      <c r="D13" s="40">
        <v>1628910</v>
      </c>
      <c r="E13" s="102">
        <v>559208</v>
      </c>
    </row>
    <row r="14" spans="2:5" x14ac:dyDescent="0.25">
      <c r="B14" s="36" t="s">
        <v>13</v>
      </c>
      <c r="C14" s="22"/>
      <c r="D14" s="40">
        <v>352876</v>
      </c>
      <c r="E14" s="42">
        <v>352876</v>
      </c>
    </row>
    <row r="15" spans="2:5" x14ac:dyDescent="0.25">
      <c r="B15" s="36" t="s">
        <v>14</v>
      </c>
      <c r="C15" s="23"/>
      <c r="D15" s="40">
        <v>2106478</v>
      </c>
      <c r="E15" s="42">
        <v>2106478</v>
      </c>
    </row>
    <row r="16" spans="2:5" x14ac:dyDescent="0.25">
      <c r="B16" s="36" t="s">
        <v>15</v>
      </c>
      <c r="C16" s="23"/>
      <c r="D16" s="40">
        <v>119072</v>
      </c>
      <c r="E16" s="42">
        <v>128264</v>
      </c>
    </row>
    <row r="17" spans="2:5" x14ac:dyDescent="0.25">
      <c r="B17" s="36" t="s">
        <v>16</v>
      </c>
      <c r="C17" s="22"/>
      <c r="D17" s="47" t="s">
        <v>42</v>
      </c>
      <c r="E17" s="45" t="s">
        <v>42</v>
      </c>
    </row>
    <row r="18" spans="2:5" x14ac:dyDescent="0.25">
      <c r="B18" s="37"/>
      <c r="C18" s="24"/>
      <c r="D18" s="41">
        <f>SUM(D10:D17)</f>
        <v>50547658</v>
      </c>
      <c r="E18" s="43">
        <f>SUM(E10:E17)</f>
        <v>49962419</v>
      </c>
    </row>
    <row r="19" spans="2:5" x14ac:dyDescent="0.25">
      <c r="B19" s="35" t="s">
        <v>17</v>
      </c>
      <c r="C19" s="25"/>
      <c r="D19" s="40"/>
      <c r="E19" s="36"/>
    </row>
    <row r="20" spans="2:5" x14ac:dyDescent="0.25">
      <c r="B20" s="35" t="s">
        <v>18</v>
      </c>
      <c r="C20" s="21"/>
      <c r="D20" s="40"/>
      <c r="E20" s="36"/>
    </row>
    <row r="21" spans="2:5" x14ac:dyDescent="0.25">
      <c r="B21" s="36" t="s">
        <v>19</v>
      </c>
      <c r="C21" s="95">
        <v>8</v>
      </c>
      <c r="D21" s="40">
        <v>338483</v>
      </c>
      <c r="E21" s="42">
        <v>335072</v>
      </c>
    </row>
    <row r="22" spans="2:5" x14ac:dyDescent="0.25">
      <c r="B22" s="36" t="s">
        <v>20</v>
      </c>
      <c r="C22" s="22"/>
      <c r="D22" s="40">
        <v>471576</v>
      </c>
      <c r="E22" s="42">
        <v>279172</v>
      </c>
    </row>
    <row r="23" spans="2:5" x14ac:dyDescent="0.25">
      <c r="B23" s="36" t="s">
        <v>21</v>
      </c>
      <c r="C23" s="22"/>
      <c r="D23" s="40">
        <v>1064668</v>
      </c>
      <c r="E23" s="42">
        <v>47494</v>
      </c>
    </row>
    <row r="24" spans="2:5" x14ac:dyDescent="0.25">
      <c r="B24" s="36" t="s">
        <v>22</v>
      </c>
      <c r="C24" s="22"/>
      <c r="D24" s="40">
        <v>41129</v>
      </c>
      <c r="E24" s="42">
        <v>41203</v>
      </c>
    </row>
    <row r="25" spans="2:5" x14ac:dyDescent="0.25">
      <c r="B25" s="36" t="s">
        <v>23</v>
      </c>
      <c r="C25" s="22"/>
      <c r="D25" s="40">
        <v>125091</v>
      </c>
      <c r="E25" s="42">
        <v>117953</v>
      </c>
    </row>
    <row r="26" spans="2:5" x14ac:dyDescent="0.25">
      <c r="B26" s="36" t="s">
        <v>4</v>
      </c>
      <c r="C26" s="22"/>
      <c r="D26" s="40">
        <v>5219</v>
      </c>
      <c r="E26" s="42">
        <v>4477</v>
      </c>
    </row>
    <row r="27" spans="2:5" x14ac:dyDescent="0.25">
      <c r="B27" s="36" t="s">
        <v>24</v>
      </c>
      <c r="C27" s="22"/>
      <c r="D27" s="40">
        <v>4671</v>
      </c>
      <c r="E27" s="42">
        <v>9741</v>
      </c>
    </row>
    <row r="28" spans="2:5" x14ac:dyDescent="0.25">
      <c r="B28" s="36" t="s">
        <v>25</v>
      </c>
      <c r="C28" s="95">
        <v>9</v>
      </c>
      <c r="D28" s="40">
        <v>583777</v>
      </c>
      <c r="E28" s="42">
        <v>382265</v>
      </c>
    </row>
    <row r="29" spans="2:5" x14ac:dyDescent="0.25">
      <c r="B29" s="37"/>
      <c r="C29" s="24"/>
      <c r="D29" s="41">
        <f>SUM(D21:D28)</f>
        <v>2634614</v>
      </c>
      <c r="E29" s="43">
        <f>SUM(E21:E28)</f>
        <v>1217377</v>
      </c>
    </row>
    <row r="30" spans="2:5" x14ac:dyDescent="0.25">
      <c r="B30" s="38" t="s">
        <v>26</v>
      </c>
      <c r="C30" s="24"/>
      <c r="D30" s="41">
        <f>SUM(D18,D29)</f>
        <v>53182272</v>
      </c>
      <c r="E30" s="43">
        <f>SUM(E18,E29)</f>
        <v>51179796</v>
      </c>
    </row>
    <row r="31" spans="2:5" x14ac:dyDescent="0.25">
      <c r="B31" s="35" t="s">
        <v>17</v>
      </c>
      <c r="C31" s="25"/>
      <c r="D31" s="40"/>
      <c r="E31" s="36"/>
    </row>
    <row r="32" spans="2:5" x14ac:dyDescent="0.25">
      <c r="B32" s="35" t="s">
        <v>27</v>
      </c>
      <c r="C32" s="21"/>
      <c r="D32" s="40"/>
      <c r="E32" s="36"/>
    </row>
    <row r="33" spans="2:7" x14ac:dyDescent="0.25">
      <c r="B33" s="35" t="s">
        <v>28</v>
      </c>
      <c r="C33" s="22"/>
      <c r="D33" s="40"/>
      <c r="E33" s="36"/>
    </row>
    <row r="34" spans="2:7" x14ac:dyDescent="0.25">
      <c r="B34" s="36" t="s">
        <v>29</v>
      </c>
      <c r="C34" s="95">
        <v>10</v>
      </c>
      <c r="D34" s="40">
        <v>35670200</v>
      </c>
      <c r="E34" s="42">
        <v>35670200</v>
      </c>
    </row>
    <row r="35" spans="2:7" x14ac:dyDescent="0.25">
      <c r="B35" s="36" t="s">
        <v>2</v>
      </c>
      <c r="C35" s="22"/>
      <c r="D35" s="40">
        <v>1617749</v>
      </c>
      <c r="E35" s="42">
        <v>1617749</v>
      </c>
    </row>
    <row r="36" spans="2:7" x14ac:dyDescent="0.25">
      <c r="B36" s="39" t="s">
        <v>30</v>
      </c>
      <c r="C36" s="22"/>
      <c r="D36" s="40">
        <v>-10955777</v>
      </c>
      <c r="E36" s="44">
        <v>-10643506</v>
      </c>
      <c r="G36" s="100"/>
    </row>
    <row r="37" spans="2:7" x14ac:dyDescent="0.25">
      <c r="B37" s="38" t="s">
        <v>1</v>
      </c>
      <c r="C37" s="26"/>
      <c r="D37" s="41">
        <f>SUM(D33:D36)</f>
        <v>26332172</v>
      </c>
      <c r="E37" s="43">
        <f>SUM(E33:E36)</f>
        <v>26644443</v>
      </c>
    </row>
    <row r="38" spans="2:7" x14ac:dyDescent="0.25">
      <c r="B38" s="35" t="s">
        <v>17</v>
      </c>
      <c r="C38" s="27"/>
      <c r="D38" s="40"/>
      <c r="E38" s="36"/>
    </row>
    <row r="39" spans="2:7" x14ac:dyDescent="0.25">
      <c r="B39" s="35" t="s">
        <v>31</v>
      </c>
      <c r="C39" s="21"/>
      <c r="D39" s="40"/>
      <c r="E39" s="36"/>
    </row>
    <row r="40" spans="2:7" x14ac:dyDescent="0.25">
      <c r="B40" s="36" t="s">
        <v>32</v>
      </c>
      <c r="C40" s="97">
        <v>11</v>
      </c>
      <c r="D40" s="40">
        <v>1154428</v>
      </c>
      <c r="E40" s="42">
        <v>1470892</v>
      </c>
    </row>
    <row r="41" spans="2:7" x14ac:dyDescent="0.25">
      <c r="B41" s="36" t="s">
        <v>5</v>
      </c>
      <c r="C41" s="28"/>
      <c r="D41" s="40">
        <v>94116</v>
      </c>
      <c r="E41" s="42">
        <v>90053</v>
      </c>
    </row>
    <row r="42" spans="2:7" ht="25.5" x14ac:dyDescent="0.25">
      <c r="B42" s="36" t="s">
        <v>33</v>
      </c>
      <c r="C42" s="97">
        <v>12</v>
      </c>
      <c r="D42" s="40">
        <v>619009</v>
      </c>
      <c r="E42" s="42">
        <v>619009</v>
      </c>
    </row>
    <row r="43" spans="2:7" x14ac:dyDescent="0.25">
      <c r="B43" s="36" t="s">
        <v>34</v>
      </c>
      <c r="C43" s="28"/>
      <c r="D43" s="40">
        <v>2503670</v>
      </c>
      <c r="E43" s="42">
        <v>2503670</v>
      </c>
    </row>
    <row r="44" spans="2:7" x14ac:dyDescent="0.25">
      <c r="B44" s="37"/>
      <c r="C44" s="29"/>
      <c r="D44" s="41">
        <f>SUM(D40:D43)</f>
        <v>4371223</v>
      </c>
      <c r="E44" s="43">
        <f>SUM(E40:E43)</f>
        <v>4683624</v>
      </c>
    </row>
    <row r="45" spans="2:7" x14ac:dyDescent="0.25">
      <c r="B45" s="35" t="s">
        <v>17</v>
      </c>
      <c r="C45" s="30"/>
      <c r="D45" s="40"/>
      <c r="E45" s="36"/>
    </row>
    <row r="46" spans="2:7" x14ac:dyDescent="0.25">
      <c r="B46" s="35" t="s">
        <v>35</v>
      </c>
      <c r="C46" s="21"/>
      <c r="D46" s="40"/>
      <c r="E46" s="36"/>
    </row>
    <row r="47" spans="2:7" x14ac:dyDescent="0.25">
      <c r="B47" s="36" t="s">
        <v>32</v>
      </c>
      <c r="C47" s="95">
        <v>11</v>
      </c>
      <c r="D47" s="40">
        <v>19906207</v>
      </c>
      <c r="E47" s="42">
        <v>18721691</v>
      </c>
    </row>
    <row r="48" spans="2:7" x14ac:dyDescent="0.25">
      <c r="B48" s="36" t="s">
        <v>36</v>
      </c>
      <c r="C48" s="22"/>
      <c r="D48" s="40">
        <v>523006</v>
      </c>
      <c r="E48" s="42">
        <v>203436</v>
      </c>
    </row>
    <row r="49" spans="2:5" ht="25.5" x14ac:dyDescent="0.25">
      <c r="B49" s="36" t="s">
        <v>37</v>
      </c>
      <c r="C49" s="22"/>
      <c r="D49" s="40">
        <v>1717520</v>
      </c>
      <c r="E49" s="42">
        <v>693477</v>
      </c>
    </row>
    <row r="50" spans="2:5" x14ac:dyDescent="0.25">
      <c r="B50" s="36" t="s">
        <v>38</v>
      </c>
      <c r="C50" s="22"/>
      <c r="D50" s="40">
        <v>181459</v>
      </c>
      <c r="E50" s="42">
        <v>139202</v>
      </c>
    </row>
    <row r="51" spans="2:5" ht="25.5" x14ac:dyDescent="0.25">
      <c r="B51" s="36" t="s">
        <v>43</v>
      </c>
      <c r="C51" s="22"/>
      <c r="D51" s="48" t="s">
        <v>44</v>
      </c>
      <c r="E51" s="45" t="s">
        <v>44</v>
      </c>
    </row>
    <row r="52" spans="2:5" x14ac:dyDescent="0.25">
      <c r="B52" s="36" t="s">
        <v>39</v>
      </c>
      <c r="C52" s="28"/>
      <c r="D52" s="40">
        <v>38689</v>
      </c>
      <c r="E52" s="42">
        <v>51075</v>
      </c>
    </row>
    <row r="53" spans="2:5" x14ac:dyDescent="0.25">
      <c r="B53" s="36" t="s">
        <v>40</v>
      </c>
      <c r="C53" s="22"/>
      <c r="D53" s="40">
        <v>111996</v>
      </c>
      <c r="E53" s="42">
        <v>42848</v>
      </c>
    </row>
    <row r="54" spans="2:5" x14ac:dyDescent="0.25">
      <c r="B54" s="37"/>
      <c r="C54" s="31"/>
      <c r="D54" s="41">
        <f>SUM(D47:D53)</f>
        <v>22478877</v>
      </c>
      <c r="E54" s="43">
        <f>SUM(E47:E53)</f>
        <v>19851729</v>
      </c>
    </row>
    <row r="55" spans="2:5" x14ac:dyDescent="0.25">
      <c r="B55" s="38" t="s">
        <v>41</v>
      </c>
      <c r="C55" s="26"/>
      <c r="D55" s="41">
        <f>SUM(D37,D44,D54)</f>
        <v>53182272</v>
      </c>
      <c r="E55" s="43">
        <f>SUM(E37,E44,E54)</f>
        <v>51179796</v>
      </c>
    </row>
    <row r="56" spans="2:5" x14ac:dyDescent="0.25">
      <c r="B56" s="4"/>
      <c r="C56" s="4"/>
      <c r="D56" s="9"/>
    </row>
    <row r="57" spans="2:5" x14ac:dyDescent="0.25">
      <c r="B57" s="4"/>
      <c r="C57" s="4"/>
      <c r="D57" s="9"/>
      <c r="E57" s="10"/>
    </row>
    <row r="58" spans="2:5" x14ac:dyDescent="0.25">
      <c r="B58" s="4" t="s">
        <v>45</v>
      </c>
      <c r="C58" s="4" t="s">
        <v>46</v>
      </c>
      <c r="D58" s="2"/>
      <c r="E58" s="46" t="s">
        <v>48</v>
      </c>
    </row>
    <row r="60" spans="2:5" x14ac:dyDescent="0.25">
      <c r="B60" s="4" t="s">
        <v>47</v>
      </c>
      <c r="C60" t="s">
        <v>46</v>
      </c>
      <c r="E60" s="46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D9" sqref="D9:E29"/>
    </sheetView>
  </sheetViews>
  <sheetFormatPr defaultRowHeight="15" x14ac:dyDescent="0.25"/>
  <cols>
    <col min="2" max="2" width="42.5703125" customWidth="1"/>
    <col min="3" max="3" width="13.140625" customWidth="1"/>
    <col min="4" max="4" width="29.5703125" customWidth="1"/>
    <col min="5" max="5" width="24.42578125" customWidth="1"/>
  </cols>
  <sheetData>
    <row r="1" spans="2:5" ht="15.75" x14ac:dyDescent="0.25">
      <c r="B1" s="20" t="s">
        <v>105</v>
      </c>
      <c r="C1" s="20"/>
      <c r="D1" s="16"/>
      <c r="E1" s="17" t="s">
        <v>108</v>
      </c>
    </row>
    <row r="3" spans="2:5" ht="18.75" x14ac:dyDescent="0.3">
      <c r="B3" s="19" t="s">
        <v>109</v>
      </c>
      <c r="C3" s="19"/>
    </row>
    <row r="4" spans="2:5" ht="18.75" x14ac:dyDescent="0.3">
      <c r="B4" s="19"/>
      <c r="C4" s="19"/>
    </row>
    <row r="5" spans="2:5" ht="18.75" x14ac:dyDescent="0.3">
      <c r="B5" s="20" t="s">
        <v>116</v>
      </c>
      <c r="C5" s="19"/>
    </row>
    <row r="7" spans="2:5" ht="30" customHeight="1" x14ac:dyDescent="0.25">
      <c r="B7" s="112" t="s">
        <v>7</v>
      </c>
      <c r="C7" s="114" t="s">
        <v>6</v>
      </c>
      <c r="D7" s="111" t="s">
        <v>117</v>
      </c>
      <c r="E7" s="111"/>
    </row>
    <row r="8" spans="2:5" ht="26.25" x14ac:dyDescent="0.25">
      <c r="B8" s="113"/>
      <c r="C8" s="115"/>
      <c r="D8" s="49" t="s">
        <v>118</v>
      </c>
      <c r="E8" s="50" t="s">
        <v>106</v>
      </c>
    </row>
    <row r="9" spans="2:5" x14ac:dyDescent="0.25">
      <c r="B9" s="32" t="s">
        <v>49</v>
      </c>
      <c r="C9" s="98">
        <v>13</v>
      </c>
      <c r="D9" s="7">
        <v>2506467</v>
      </c>
      <c r="E9" s="57">
        <v>2130557</v>
      </c>
    </row>
    <row r="10" spans="2:5" x14ac:dyDescent="0.25">
      <c r="B10" s="52" t="s">
        <v>50</v>
      </c>
      <c r="C10" s="99">
        <v>14</v>
      </c>
      <c r="D10" s="53">
        <v>-1597198</v>
      </c>
      <c r="E10" s="58">
        <v>-1357967</v>
      </c>
    </row>
    <row r="11" spans="2:5" x14ac:dyDescent="0.25">
      <c r="B11" s="33" t="s">
        <v>51</v>
      </c>
      <c r="C11" s="14"/>
      <c r="D11" s="7">
        <f>D9+D10</f>
        <v>909269</v>
      </c>
      <c r="E11" s="57">
        <v>772590</v>
      </c>
    </row>
    <row r="12" spans="2:5" x14ac:dyDescent="0.25">
      <c r="B12" s="32" t="s">
        <v>17</v>
      </c>
      <c r="C12" s="15"/>
      <c r="D12" s="7"/>
      <c r="E12" s="57"/>
    </row>
    <row r="13" spans="2:5" x14ac:dyDescent="0.25">
      <c r="B13" s="32" t="s">
        <v>52</v>
      </c>
      <c r="C13" s="98">
        <v>15</v>
      </c>
      <c r="D13" s="7">
        <v>-192434</v>
      </c>
      <c r="E13" s="57">
        <v>-254331</v>
      </c>
    </row>
    <row r="14" spans="2:5" x14ac:dyDescent="0.25">
      <c r="B14" s="32" t="s">
        <v>53</v>
      </c>
      <c r="C14" s="98">
        <v>16</v>
      </c>
      <c r="D14" s="7">
        <v>-121988</v>
      </c>
      <c r="E14" s="57">
        <v>-123962</v>
      </c>
    </row>
    <row r="15" spans="2:5" x14ac:dyDescent="0.25">
      <c r="B15" s="32" t="s">
        <v>54</v>
      </c>
      <c r="C15" s="15"/>
      <c r="D15" s="7">
        <v>25</v>
      </c>
      <c r="E15" s="57">
        <v>12526</v>
      </c>
    </row>
    <row r="16" spans="2:5" x14ac:dyDescent="0.25">
      <c r="B16" s="52" t="s">
        <v>55</v>
      </c>
      <c r="C16" s="13"/>
      <c r="D16" s="53">
        <v>-20648</v>
      </c>
      <c r="E16" s="58">
        <v>-191176</v>
      </c>
    </row>
    <row r="17" spans="2:5" x14ac:dyDescent="0.25">
      <c r="B17" s="33" t="s">
        <v>56</v>
      </c>
      <c r="C17" s="14"/>
      <c r="D17" s="7">
        <f>SUM(D11:D16)</f>
        <v>574224</v>
      </c>
      <c r="E17" s="57">
        <v>215647</v>
      </c>
    </row>
    <row r="18" spans="2:5" x14ac:dyDescent="0.25">
      <c r="B18" s="32" t="s">
        <v>17</v>
      </c>
      <c r="C18" s="15"/>
      <c r="D18" s="8"/>
      <c r="E18" s="8"/>
    </row>
    <row r="19" spans="2:5" x14ac:dyDescent="0.25">
      <c r="B19" s="32" t="s">
        <v>57</v>
      </c>
      <c r="C19" s="15"/>
      <c r="D19" s="7">
        <v>25605</v>
      </c>
      <c r="E19" s="57">
        <v>21633</v>
      </c>
    </row>
    <row r="20" spans="2:5" x14ac:dyDescent="0.25">
      <c r="B20" s="32" t="s">
        <v>58</v>
      </c>
      <c r="C20" s="15"/>
      <c r="D20" s="7">
        <v>-912044</v>
      </c>
      <c r="E20" s="57">
        <v>-534289</v>
      </c>
    </row>
    <row r="21" spans="2:5" x14ac:dyDescent="0.25">
      <c r="B21" s="52" t="s">
        <v>59</v>
      </c>
      <c r="C21" s="55"/>
      <c r="D21" s="53">
        <v>-56</v>
      </c>
      <c r="E21" s="58">
        <v>-54765</v>
      </c>
    </row>
    <row r="22" spans="2:5" x14ac:dyDescent="0.25">
      <c r="B22" s="54" t="s">
        <v>60</v>
      </c>
      <c r="C22" s="15"/>
      <c r="D22" s="7">
        <f>SUM(D17:D21)</f>
        <v>-312271</v>
      </c>
      <c r="E22" s="57">
        <v>-351774</v>
      </c>
    </row>
    <row r="23" spans="2:5" x14ac:dyDescent="0.25">
      <c r="B23" s="32" t="s">
        <v>17</v>
      </c>
      <c r="C23" s="14"/>
      <c r="D23" s="7"/>
      <c r="E23" s="57"/>
    </row>
    <row r="24" spans="2:5" x14ac:dyDescent="0.25">
      <c r="B24" s="52" t="s">
        <v>61</v>
      </c>
      <c r="C24" s="56"/>
      <c r="D24" s="58">
        <v>0</v>
      </c>
      <c r="E24" s="58">
        <v>0</v>
      </c>
    </row>
    <row r="25" spans="2:5" x14ac:dyDescent="0.25">
      <c r="B25" s="33" t="s">
        <v>63</v>
      </c>
      <c r="C25" s="15"/>
      <c r="D25" s="7">
        <f>SUM(D22:D24)</f>
        <v>-312271</v>
      </c>
      <c r="E25" s="57">
        <v>-351774</v>
      </c>
    </row>
    <row r="26" spans="2:5" x14ac:dyDescent="0.25">
      <c r="B26" s="52"/>
      <c r="C26" s="56"/>
      <c r="D26" s="53"/>
      <c r="E26" s="58"/>
    </row>
    <row r="27" spans="2:5" ht="24" x14ac:dyDescent="0.25">
      <c r="B27" s="34" t="s">
        <v>62</v>
      </c>
      <c r="C27" s="12"/>
      <c r="D27" s="5">
        <f>D25</f>
        <v>-312271</v>
      </c>
      <c r="E27" s="6">
        <v>-351774</v>
      </c>
    </row>
    <row r="28" spans="2:5" x14ac:dyDescent="0.25">
      <c r="E28" s="105"/>
    </row>
    <row r="29" spans="2:5" x14ac:dyDescent="0.25">
      <c r="B29" s="59" t="s">
        <v>64</v>
      </c>
      <c r="C29" s="96">
        <v>10</v>
      </c>
      <c r="D29" s="60">
        <f>D27/35670200</f>
        <v>-8.754394424477575E-3</v>
      </c>
      <c r="E29" s="106">
        <v>-9.8618454620383409E-3</v>
      </c>
    </row>
    <row r="32" spans="2:5" x14ac:dyDescent="0.25">
      <c r="B32" s="4" t="s">
        <v>45</v>
      </c>
      <c r="C32" s="4" t="s">
        <v>46</v>
      </c>
      <c r="D32" s="2"/>
      <c r="E32" s="46" t="s">
        <v>48</v>
      </c>
    </row>
    <row r="34" spans="2:5" x14ac:dyDescent="0.25">
      <c r="B34" s="4" t="s">
        <v>47</v>
      </c>
      <c r="C34" t="s">
        <v>46</v>
      </c>
      <c r="E34" s="46" t="s">
        <v>3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D11" sqref="D11:E56"/>
    </sheetView>
  </sheetViews>
  <sheetFormatPr defaultRowHeight="15" x14ac:dyDescent="0.25"/>
  <cols>
    <col min="2" max="2" width="37.28515625" customWidth="1"/>
    <col min="3" max="3" width="12.85546875" customWidth="1"/>
    <col min="4" max="4" width="29" customWidth="1"/>
    <col min="5" max="5" width="25.140625" customWidth="1"/>
  </cols>
  <sheetData>
    <row r="1" spans="2:5" ht="15.75" x14ac:dyDescent="0.25">
      <c r="B1" s="20" t="s">
        <v>105</v>
      </c>
      <c r="C1" s="20"/>
      <c r="D1" s="16"/>
      <c r="E1" s="17" t="s">
        <v>108</v>
      </c>
    </row>
    <row r="3" spans="2:5" ht="18.75" x14ac:dyDescent="0.3">
      <c r="B3" s="19" t="s">
        <v>111</v>
      </c>
      <c r="C3" s="19"/>
    </row>
    <row r="4" spans="2:5" ht="18.75" x14ac:dyDescent="0.3">
      <c r="B4" s="19"/>
      <c r="C4" s="19"/>
    </row>
    <row r="5" spans="2:5" ht="18.75" x14ac:dyDescent="0.3">
      <c r="B5" s="20" t="s">
        <v>116</v>
      </c>
      <c r="C5" s="19"/>
    </row>
    <row r="7" spans="2:5" ht="27.75" customHeight="1" x14ac:dyDescent="0.25">
      <c r="B7" s="112" t="s">
        <v>7</v>
      </c>
      <c r="C7" s="114" t="s">
        <v>6</v>
      </c>
      <c r="D7" s="111" t="s">
        <v>117</v>
      </c>
      <c r="E7" s="111"/>
    </row>
    <row r="8" spans="2:5" ht="26.25" x14ac:dyDescent="0.25">
      <c r="B8" s="113"/>
      <c r="C8" s="115"/>
      <c r="D8" s="49" t="s">
        <v>118</v>
      </c>
      <c r="E8" s="50" t="s">
        <v>106</v>
      </c>
    </row>
    <row r="9" spans="2:5" x14ac:dyDescent="0.25">
      <c r="B9" s="35" t="s">
        <v>17</v>
      </c>
      <c r="C9" s="74"/>
      <c r="D9" s="35"/>
      <c r="E9" s="36"/>
    </row>
    <row r="10" spans="2:5" ht="25.5" x14ac:dyDescent="0.25">
      <c r="B10" s="35" t="s">
        <v>65</v>
      </c>
      <c r="C10" s="74"/>
      <c r="D10" s="36"/>
      <c r="E10" s="36"/>
    </row>
    <row r="11" spans="2:5" x14ac:dyDescent="0.25">
      <c r="B11" s="36" t="s">
        <v>60</v>
      </c>
      <c r="C11" s="74"/>
      <c r="D11" s="7">
        <v>-312271</v>
      </c>
      <c r="E11" s="7">
        <v>-351774</v>
      </c>
    </row>
    <row r="12" spans="2:5" x14ac:dyDescent="0.25">
      <c r="B12" s="35" t="s">
        <v>17</v>
      </c>
      <c r="C12" s="74"/>
      <c r="D12" s="36"/>
      <c r="E12" s="36"/>
    </row>
    <row r="13" spans="2:5" x14ac:dyDescent="0.25">
      <c r="B13" s="35" t="s">
        <v>66</v>
      </c>
      <c r="C13" s="74"/>
      <c r="D13" s="36"/>
      <c r="E13" s="36"/>
    </row>
    <row r="14" spans="2:5" x14ac:dyDescent="0.25">
      <c r="B14" s="36" t="s">
        <v>67</v>
      </c>
      <c r="C14" s="75">
        <v>6</v>
      </c>
      <c r="D14" s="40">
        <v>545613</v>
      </c>
      <c r="E14" s="40">
        <v>592257</v>
      </c>
    </row>
    <row r="15" spans="2:5" x14ac:dyDescent="0.25">
      <c r="B15" s="36" t="s">
        <v>68</v>
      </c>
      <c r="C15" s="75"/>
      <c r="D15" s="40">
        <v>18013</v>
      </c>
      <c r="E15" s="40">
        <v>15123</v>
      </c>
    </row>
    <row r="16" spans="2:5" ht="25.5" x14ac:dyDescent="0.25">
      <c r="B16" s="36" t="s">
        <v>69</v>
      </c>
      <c r="C16" s="75"/>
      <c r="D16" s="40">
        <v>32</v>
      </c>
      <c r="E16" s="40">
        <v>54787</v>
      </c>
    </row>
    <row r="17" spans="2:5" x14ac:dyDescent="0.25">
      <c r="B17" s="36" t="s">
        <v>70</v>
      </c>
      <c r="C17" s="75"/>
      <c r="D17" s="7">
        <v>-606</v>
      </c>
      <c r="E17" s="40">
        <v>0</v>
      </c>
    </row>
    <row r="18" spans="2:5" x14ac:dyDescent="0.25">
      <c r="B18" s="36" t="s">
        <v>57</v>
      </c>
      <c r="C18" s="75"/>
      <c r="D18" s="7">
        <v>-25605</v>
      </c>
      <c r="E18" s="7">
        <v>-21633</v>
      </c>
    </row>
    <row r="19" spans="2:5" ht="15.75" thickBot="1" x14ac:dyDescent="0.3">
      <c r="B19" s="36" t="s">
        <v>58</v>
      </c>
      <c r="C19" s="75"/>
      <c r="D19" s="40">
        <v>912044</v>
      </c>
      <c r="E19" s="40">
        <v>534289</v>
      </c>
    </row>
    <row r="20" spans="2:5" ht="38.25" x14ac:dyDescent="0.25">
      <c r="B20" s="76" t="s">
        <v>71</v>
      </c>
      <c r="C20" s="77"/>
      <c r="D20" s="78">
        <f>SUM(D11:D19)</f>
        <v>1137220</v>
      </c>
      <c r="E20" s="78">
        <f>SUM(E11:E19)</f>
        <v>823049</v>
      </c>
    </row>
    <row r="21" spans="2:5" x14ac:dyDescent="0.25">
      <c r="B21" s="35"/>
      <c r="C21" s="75"/>
      <c r="D21" s="36"/>
      <c r="E21" s="36"/>
    </row>
    <row r="22" spans="2:5" ht="25.5" x14ac:dyDescent="0.25">
      <c r="B22" s="35" t="s">
        <v>72</v>
      </c>
      <c r="C22" s="75"/>
      <c r="D22" s="36"/>
      <c r="E22" s="36"/>
    </row>
    <row r="23" spans="2:5" x14ac:dyDescent="0.25">
      <c r="B23" s="36" t="s">
        <v>19</v>
      </c>
      <c r="C23" s="75"/>
      <c r="D23" s="7">
        <v>-3411</v>
      </c>
      <c r="E23" s="7">
        <v>-2478</v>
      </c>
    </row>
    <row r="24" spans="2:5" ht="25.5" x14ac:dyDescent="0.25">
      <c r="B24" s="36" t="s">
        <v>20</v>
      </c>
      <c r="C24" s="75"/>
      <c r="D24" s="7">
        <v>-204789</v>
      </c>
      <c r="E24" s="7">
        <v>-65174</v>
      </c>
    </row>
    <row r="25" spans="2:5" x14ac:dyDescent="0.25">
      <c r="B25" s="36" t="s">
        <v>21</v>
      </c>
      <c r="C25" s="75"/>
      <c r="D25" s="7">
        <v>-1017174</v>
      </c>
      <c r="E25" s="7">
        <v>-82828</v>
      </c>
    </row>
    <row r="26" spans="2:5" x14ac:dyDescent="0.25">
      <c r="B26" s="36" t="s">
        <v>23</v>
      </c>
      <c r="C26" s="75"/>
      <c r="D26" s="7">
        <v>88234</v>
      </c>
      <c r="E26" s="7">
        <v>-58710</v>
      </c>
    </row>
    <row r="27" spans="2:5" x14ac:dyDescent="0.25">
      <c r="B27" s="36" t="s">
        <v>73</v>
      </c>
      <c r="C27" s="75"/>
      <c r="D27" s="7">
        <v>5068</v>
      </c>
      <c r="E27" s="7">
        <v>18561</v>
      </c>
    </row>
    <row r="28" spans="2:5" x14ac:dyDescent="0.25">
      <c r="B28" s="79" t="s">
        <v>17</v>
      </c>
      <c r="C28" s="75"/>
      <c r="D28" s="36"/>
      <c r="E28" s="36"/>
    </row>
    <row r="29" spans="2:5" ht="25.5" x14ac:dyDescent="0.25">
      <c r="B29" s="35" t="s">
        <v>74</v>
      </c>
      <c r="C29" s="75"/>
      <c r="D29" s="36"/>
      <c r="E29" s="36"/>
    </row>
    <row r="30" spans="2:5" ht="25.5" x14ac:dyDescent="0.25">
      <c r="B30" s="36" t="s">
        <v>75</v>
      </c>
      <c r="C30" s="75"/>
      <c r="D30" s="86">
        <v>319591</v>
      </c>
      <c r="E30" s="86">
        <v>20115</v>
      </c>
    </row>
    <row r="31" spans="2:5" ht="25.5" x14ac:dyDescent="0.25">
      <c r="B31" s="36" t="s">
        <v>76</v>
      </c>
      <c r="C31" s="75"/>
      <c r="D31" s="86">
        <v>1024043</v>
      </c>
      <c r="E31" s="86">
        <v>67063</v>
      </c>
    </row>
    <row r="32" spans="2:5" x14ac:dyDescent="0.25">
      <c r="B32" s="36" t="s">
        <v>38</v>
      </c>
      <c r="C32" s="75"/>
      <c r="D32" s="86">
        <v>-48288</v>
      </c>
      <c r="E32" s="86">
        <v>212568</v>
      </c>
    </row>
    <row r="33" spans="1:6" ht="15.75" thickBot="1" x14ac:dyDescent="0.3">
      <c r="B33" s="80" t="s">
        <v>77</v>
      </c>
      <c r="C33" s="81"/>
      <c r="D33" s="88">
        <v>51135</v>
      </c>
      <c r="E33" s="88">
        <v>70456</v>
      </c>
    </row>
    <row r="34" spans="1:6" ht="25.5" x14ac:dyDescent="0.25">
      <c r="B34" s="35" t="s">
        <v>78</v>
      </c>
      <c r="C34" s="75"/>
      <c r="D34" s="40">
        <f>SUM(D20:D33)</f>
        <v>1351629</v>
      </c>
      <c r="E34" s="40">
        <f>SUM(E20:E33)</f>
        <v>1002622</v>
      </c>
    </row>
    <row r="35" spans="1:6" x14ac:dyDescent="0.25">
      <c r="B35" s="36" t="s">
        <v>17</v>
      </c>
      <c r="C35" s="75"/>
      <c r="D35" s="36"/>
      <c r="E35" s="36"/>
    </row>
    <row r="36" spans="1:6" x14ac:dyDescent="0.25">
      <c r="B36" s="36" t="s">
        <v>79</v>
      </c>
      <c r="C36" s="75"/>
      <c r="D36" s="40">
        <v>20110</v>
      </c>
      <c r="E36" s="40">
        <v>18726</v>
      </c>
    </row>
    <row r="37" spans="1:6" x14ac:dyDescent="0.25">
      <c r="B37" s="39" t="s">
        <v>80</v>
      </c>
      <c r="C37" s="85"/>
      <c r="D37" s="7">
        <v>-913135</v>
      </c>
      <c r="E37" s="7">
        <v>-508265</v>
      </c>
    </row>
    <row r="38" spans="1:6" ht="15.75" thickBot="1" x14ac:dyDescent="0.3">
      <c r="B38" s="39" t="s">
        <v>103</v>
      </c>
      <c r="C38" s="85"/>
      <c r="D38" s="107">
        <v>0</v>
      </c>
      <c r="E38" s="82">
        <v>0</v>
      </c>
    </row>
    <row r="39" spans="1:6" ht="39" thickBot="1" x14ac:dyDescent="0.3">
      <c r="A39" s="108"/>
      <c r="B39" s="83" t="s">
        <v>81</v>
      </c>
      <c r="C39" s="84"/>
      <c r="D39" s="87">
        <f>SUM(D34:D38)</f>
        <v>458604</v>
      </c>
      <c r="E39" s="82">
        <f>SUM(E34:E38)</f>
        <v>513083</v>
      </c>
      <c r="F39" s="108"/>
    </row>
    <row r="40" spans="1:6" x14ac:dyDescent="0.25">
      <c r="B40" s="35" t="s">
        <v>17</v>
      </c>
      <c r="C40" s="75"/>
      <c r="D40" s="35"/>
      <c r="E40" s="35"/>
    </row>
    <row r="41" spans="1:6" ht="25.5" x14ac:dyDescent="0.25">
      <c r="B41" s="35" t="s">
        <v>82</v>
      </c>
      <c r="C41" s="75"/>
      <c r="D41" s="35"/>
      <c r="E41" s="35"/>
    </row>
    <row r="42" spans="1:6" x14ac:dyDescent="0.25">
      <c r="B42" s="36" t="s">
        <v>83</v>
      </c>
      <c r="C42" s="75"/>
      <c r="D42" s="7">
        <v>-1087459</v>
      </c>
      <c r="E42" s="7">
        <v>-578516</v>
      </c>
    </row>
    <row r="43" spans="1:6" ht="25.5" x14ac:dyDescent="0.25">
      <c r="B43" s="36" t="s">
        <v>84</v>
      </c>
      <c r="C43" s="75"/>
      <c r="D43" s="86">
        <v>-42788</v>
      </c>
      <c r="E43" s="86">
        <v>-405728</v>
      </c>
    </row>
    <row r="44" spans="1:6" ht="15.75" thickBot="1" x14ac:dyDescent="0.3">
      <c r="B44" s="36" t="s">
        <v>104</v>
      </c>
      <c r="C44" s="75"/>
      <c r="D44" s="82">
        <v>0</v>
      </c>
      <c r="E44" s="82">
        <v>513000</v>
      </c>
    </row>
    <row r="45" spans="1:6" ht="39" thickBot="1" x14ac:dyDescent="0.3">
      <c r="B45" s="83" t="s">
        <v>85</v>
      </c>
      <c r="C45" s="84"/>
      <c r="D45" s="87">
        <f>SUM(D42:D44)</f>
        <v>-1130247</v>
      </c>
      <c r="E45" s="87">
        <f>SUM(E42:E44)</f>
        <v>-471244</v>
      </c>
    </row>
    <row r="46" spans="1:6" x14ac:dyDescent="0.25">
      <c r="B46" s="35" t="s">
        <v>17</v>
      </c>
      <c r="C46" s="75"/>
      <c r="D46" s="35"/>
      <c r="E46" s="35"/>
    </row>
    <row r="47" spans="1:6" ht="25.5" x14ac:dyDescent="0.25">
      <c r="B47" s="35" t="s">
        <v>86</v>
      </c>
      <c r="C47" s="75"/>
      <c r="D47" s="35"/>
      <c r="E47" s="35"/>
    </row>
    <row r="48" spans="1:6" x14ac:dyDescent="0.25">
      <c r="B48" s="36" t="s">
        <v>87</v>
      </c>
      <c r="C48" s="75"/>
      <c r="D48" s="47" t="s">
        <v>42</v>
      </c>
      <c r="E48" s="47" t="s">
        <v>42</v>
      </c>
    </row>
    <row r="49" spans="1:7" x14ac:dyDescent="0.25">
      <c r="B49" s="36" t="s">
        <v>88</v>
      </c>
      <c r="C49" s="75"/>
      <c r="D49" s="86">
        <v>1000000</v>
      </c>
      <c r="E49" s="86">
        <v>16940000</v>
      </c>
    </row>
    <row r="50" spans="1:7" ht="15.75" thickBot="1" x14ac:dyDescent="0.3">
      <c r="B50" s="36" t="s">
        <v>89</v>
      </c>
      <c r="C50" s="75"/>
      <c r="D50" s="88">
        <v>-126795</v>
      </c>
      <c r="E50" s="88">
        <v>-17002554</v>
      </c>
    </row>
    <row r="51" spans="1:7" ht="39" thickBot="1" x14ac:dyDescent="0.3">
      <c r="B51" s="83" t="s">
        <v>90</v>
      </c>
      <c r="C51" s="84"/>
      <c r="D51" s="87">
        <f>SUM(D48:D50)</f>
        <v>873205</v>
      </c>
      <c r="E51" s="87">
        <f>SUM(E48:E50)</f>
        <v>-62554</v>
      </c>
    </row>
    <row r="52" spans="1:7" ht="25.5" x14ac:dyDescent="0.25">
      <c r="B52" s="35" t="s">
        <v>91</v>
      </c>
      <c r="C52" s="75"/>
      <c r="D52" s="103">
        <f>D39+D45+D51</f>
        <v>201562</v>
      </c>
      <c r="E52" s="103">
        <f>E39+E45+E51</f>
        <v>-20715</v>
      </c>
    </row>
    <row r="53" spans="1:7" x14ac:dyDescent="0.25">
      <c r="B53" s="35" t="s">
        <v>17</v>
      </c>
      <c r="C53" s="74"/>
      <c r="D53" s="104"/>
      <c r="E53" s="104"/>
    </row>
    <row r="54" spans="1:7" ht="38.25" x14ac:dyDescent="0.25">
      <c r="B54" s="36" t="s">
        <v>92</v>
      </c>
      <c r="C54" s="75"/>
      <c r="D54" s="86">
        <v>-50</v>
      </c>
      <c r="E54" s="86">
        <v>5554</v>
      </c>
    </row>
    <row r="55" spans="1:7" ht="26.25" thickBot="1" x14ac:dyDescent="0.3">
      <c r="B55" s="39" t="s">
        <v>93</v>
      </c>
      <c r="C55" s="85"/>
      <c r="D55" s="107">
        <v>382265</v>
      </c>
      <c r="E55" s="82">
        <v>1300613</v>
      </c>
      <c r="G55" s="101"/>
    </row>
    <row r="56" spans="1:7" ht="26.25" thickBot="1" x14ac:dyDescent="0.3">
      <c r="A56" s="108"/>
      <c r="B56" s="83" t="s">
        <v>102</v>
      </c>
      <c r="C56" s="84"/>
      <c r="D56" s="87">
        <f>D55+D54+D52</f>
        <v>583777</v>
      </c>
      <c r="E56" s="130">
        <v>1285452</v>
      </c>
      <c r="F56" s="108"/>
    </row>
    <row r="57" spans="1:7" x14ac:dyDescent="0.25">
      <c r="D57" s="101"/>
    </row>
    <row r="58" spans="1:7" x14ac:dyDescent="0.25">
      <c r="D58" s="101"/>
    </row>
    <row r="59" spans="1:7" x14ac:dyDescent="0.25">
      <c r="B59" s="4" t="s">
        <v>45</v>
      </c>
      <c r="C59" s="4" t="s">
        <v>46</v>
      </c>
      <c r="D59" s="2"/>
      <c r="E59" s="46" t="s">
        <v>48</v>
      </c>
    </row>
    <row r="61" spans="1:7" x14ac:dyDescent="0.25">
      <c r="B61" s="4" t="s">
        <v>47</v>
      </c>
      <c r="C61" t="s">
        <v>46</v>
      </c>
      <c r="E61" s="46" t="s">
        <v>3</v>
      </c>
    </row>
    <row r="63" spans="1:7" x14ac:dyDescent="0.25">
      <c r="D63" s="100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G28" sqref="G28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20" t="s">
        <v>105</v>
      </c>
      <c r="C1" s="20"/>
      <c r="D1" s="16"/>
      <c r="G1" s="17" t="s">
        <v>108</v>
      </c>
    </row>
    <row r="3" spans="2:7" ht="18.75" x14ac:dyDescent="0.3">
      <c r="B3" s="19" t="s">
        <v>112</v>
      </c>
      <c r="C3" s="19"/>
    </row>
    <row r="4" spans="2:7" ht="18.75" x14ac:dyDescent="0.3">
      <c r="B4" s="19"/>
      <c r="C4" s="19"/>
    </row>
    <row r="5" spans="2:7" ht="18.75" x14ac:dyDescent="0.3">
      <c r="B5" s="20" t="s">
        <v>116</v>
      </c>
      <c r="C5" s="19"/>
    </row>
    <row r="7" spans="2:7" x14ac:dyDescent="0.25">
      <c r="B7" s="116" t="s">
        <v>7</v>
      </c>
      <c r="C7" s="61"/>
      <c r="D7" s="61" t="s">
        <v>94</v>
      </c>
      <c r="E7" s="118" t="s">
        <v>96</v>
      </c>
      <c r="F7" s="61" t="s">
        <v>97</v>
      </c>
      <c r="G7" s="120" t="s">
        <v>99</v>
      </c>
    </row>
    <row r="8" spans="2:7" x14ac:dyDescent="0.25">
      <c r="B8" s="116"/>
      <c r="C8" s="61"/>
      <c r="D8" s="61" t="s">
        <v>95</v>
      </c>
      <c r="E8" s="118"/>
      <c r="F8" s="61" t="s">
        <v>98</v>
      </c>
      <c r="G8" s="120"/>
    </row>
    <row r="9" spans="2:7" ht="15.75" thickBot="1" x14ac:dyDescent="0.3">
      <c r="B9" s="117"/>
      <c r="C9" s="63" t="s">
        <v>6</v>
      </c>
      <c r="D9" s="64"/>
      <c r="E9" s="119"/>
      <c r="F9" s="64"/>
      <c r="G9" s="121"/>
    </row>
    <row r="10" spans="2:7" x14ac:dyDescent="0.25">
      <c r="B10" s="65" t="s">
        <v>17</v>
      </c>
      <c r="C10" s="32"/>
      <c r="D10" s="32"/>
      <c r="E10" s="32"/>
      <c r="F10" s="32"/>
      <c r="G10" s="32"/>
    </row>
    <row r="11" spans="2:7" ht="15.75" thickBot="1" x14ac:dyDescent="0.3">
      <c r="B11" s="66" t="s">
        <v>107</v>
      </c>
      <c r="C11" s="67"/>
      <c r="D11" s="122">
        <v>35670200</v>
      </c>
      <c r="E11" s="122">
        <v>1617749</v>
      </c>
      <c r="F11" s="123">
        <v>-9166576</v>
      </c>
      <c r="G11" s="122">
        <v>28121373</v>
      </c>
    </row>
    <row r="12" spans="2:7" x14ac:dyDescent="0.25">
      <c r="B12" s="68" t="s">
        <v>17</v>
      </c>
      <c r="C12" s="69"/>
      <c r="D12" s="32"/>
      <c r="E12" s="32"/>
      <c r="F12" s="32"/>
      <c r="G12" s="32"/>
    </row>
    <row r="13" spans="2:7" ht="15.75" thickBot="1" x14ac:dyDescent="0.3">
      <c r="B13" s="68" t="s">
        <v>100</v>
      </c>
      <c r="C13" s="69"/>
      <c r="D13" s="32" t="s">
        <v>42</v>
      </c>
      <c r="E13" s="32" t="s">
        <v>42</v>
      </c>
      <c r="F13" s="123">
        <v>-351774</v>
      </c>
      <c r="G13" s="123">
        <v>-351774</v>
      </c>
    </row>
    <row r="14" spans="2:7" ht="15.75" thickBot="1" x14ac:dyDescent="0.3">
      <c r="B14" s="70" t="s">
        <v>101</v>
      </c>
      <c r="C14" s="71"/>
      <c r="D14" s="124" t="s">
        <v>42</v>
      </c>
      <c r="E14" s="124" t="s">
        <v>42</v>
      </c>
      <c r="F14" s="123">
        <v>-351774</v>
      </c>
      <c r="G14" s="123">
        <v>-351774</v>
      </c>
    </row>
    <row r="15" spans="2:7" ht="15.75" thickBot="1" x14ac:dyDescent="0.3">
      <c r="B15" s="68" t="s">
        <v>17</v>
      </c>
      <c r="C15" s="69"/>
      <c r="D15" s="32"/>
      <c r="E15" s="32"/>
      <c r="F15" s="32"/>
      <c r="G15" s="32"/>
    </row>
    <row r="16" spans="2:7" ht="15.75" thickBot="1" x14ac:dyDescent="0.3">
      <c r="B16" s="70" t="s">
        <v>119</v>
      </c>
      <c r="C16" s="71"/>
      <c r="D16" s="125">
        <v>35670200</v>
      </c>
      <c r="E16" s="125">
        <v>1617749</v>
      </c>
      <c r="F16" s="126">
        <v>-9518350</v>
      </c>
      <c r="G16" s="127">
        <v>27769599</v>
      </c>
    </row>
    <row r="17" spans="1:8" x14ac:dyDescent="0.25">
      <c r="B17" s="89"/>
      <c r="C17" s="90"/>
      <c r="D17" s="91"/>
      <c r="E17" s="91"/>
      <c r="F17" s="91"/>
      <c r="G17" s="91"/>
    </row>
    <row r="18" spans="1:8" ht="15.75" thickBot="1" x14ac:dyDescent="0.3">
      <c r="B18" s="66" t="s">
        <v>120</v>
      </c>
      <c r="C18" s="67"/>
      <c r="D18" s="92">
        <v>35670200</v>
      </c>
      <c r="E18" s="92">
        <v>1617749</v>
      </c>
      <c r="F18" s="128">
        <v>-10643506</v>
      </c>
      <c r="G18" s="92">
        <f>SUM(D18:F18)</f>
        <v>26644443</v>
      </c>
    </row>
    <row r="19" spans="1:8" x14ac:dyDescent="0.25">
      <c r="B19" s="68" t="s">
        <v>17</v>
      </c>
      <c r="C19" s="62"/>
      <c r="D19" s="33"/>
      <c r="E19" s="33"/>
      <c r="F19" s="33"/>
      <c r="G19" s="33"/>
    </row>
    <row r="20" spans="1:8" ht="15.75" thickBot="1" x14ac:dyDescent="0.3">
      <c r="B20" s="109" t="s">
        <v>100</v>
      </c>
      <c r="C20" s="110"/>
      <c r="D20" s="54" t="s">
        <v>42</v>
      </c>
      <c r="E20" s="54" t="s">
        <v>42</v>
      </c>
      <c r="F20" s="128">
        <v>-312271</v>
      </c>
      <c r="G20" s="128">
        <f>F20</f>
        <v>-312271</v>
      </c>
    </row>
    <row r="21" spans="1:8" ht="15.75" thickBot="1" x14ac:dyDescent="0.3">
      <c r="A21" s="108"/>
      <c r="B21" s="70" t="s">
        <v>101</v>
      </c>
      <c r="C21" s="72"/>
      <c r="D21" s="51" t="s">
        <v>42</v>
      </c>
      <c r="E21" s="51" t="s">
        <v>42</v>
      </c>
      <c r="F21" s="129">
        <f>SUM(F20:F20)</f>
        <v>-312271</v>
      </c>
      <c r="G21" s="129">
        <f>SUM(D21:F21)</f>
        <v>-312271</v>
      </c>
      <c r="H21" s="108"/>
    </row>
    <row r="22" spans="1:8" ht="15.75" thickBot="1" x14ac:dyDescent="0.3">
      <c r="B22" s="68" t="s">
        <v>17</v>
      </c>
      <c r="C22" s="62"/>
      <c r="D22" s="33"/>
      <c r="E22" s="33"/>
      <c r="F22" s="33"/>
      <c r="G22" s="33"/>
    </row>
    <row r="23" spans="1:8" ht="15.75" thickBot="1" x14ac:dyDescent="0.3">
      <c r="B23" s="93" t="s">
        <v>121</v>
      </c>
      <c r="C23" s="72"/>
      <c r="D23" s="73">
        <v>35670200</v>
      </c>
      <c r="E23" s="73">
        <v>1617749</v>
      </c>
      <c r="F23" s="129">
        <f>F18+F21</f>
        <v>-10955777</v>
      </c>
      <c r="G23" s="129">
        <f>SUM(D23:F23)</f>
        <v>26332172</v>
      </c>
    </row>
    <row r="26" spans="1:8" x14ac:dyDescent="0.25">
      <c r="B26" s="4" t="s">
        <v>45</v>
      </c>
      <c r="C26" s="4" t="s">
        <v>46</v>
      </c>
      <c r="D26" s="2"/>
      <c r="E26" s="46" t="s">
        <v>48</v>
      </c>
    </row>
    <row r="28" spans="1:8" x14ac:dyDescent="0.25">
      <c r="B28" s="4" t="s">
        <v>47</v>
      </c>
      <c r="C28" t="s">
        <v>46</v>
      </c>
      <c r="E28" s="46" t="s">
        <v>3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2023-05-13T06:20:20Z</cp:lastPrinted>
  <dcterms:created xsi:type="dcterms:W3CDTF">2018-04-28T08:45:52Z</dcterms:created>
  <dcterms:modified xsi:type="dcterms:W3CDTF">2023-05-13T11:25:54Z</dcterms:modified>
</cp:coreProperties>
</file>