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7100" windowHeight="9600" activeTab="1"/>
  </bookViews>
  <sheets>
    <sheet name="Баланс" sheetId="1" r:id="rId1"/>
    <sheet name="ОПиУ" sheetId="2" r:id="rId2"/>
    <sheet name="ДДС" sheetId="5" state="hidden" r:id="rId3"/>
    <sheet name="Капитал" sheetId="4" state="hidden" r:id="rId4"/>
  </sheets>
  <definedNames>
    <definedName name="_xlnm.Print_Area" localSheetId="0">Баланс!$A$1:$D$83</definedName>
    <definedName name="_xlnm.Print_Area" localSheetId="2">ДДС!$A$1:$D$89</definedName>
  </definedNames>
  <calcPr calcId="144525"/>
</workbook>
</file>

<file path=xl/calcChain.xml><?xml version="1.0" encoding="utf-8"?>
<calcChain xmlns="http://schemas.openxmlformats.org/spreadsheetml/2006/main">
  <c r="E50" i="4" l="1"/>
  <c r="D61" i="5" l="1"/>
  <c r="D78" i="5" s="1"/>
  <c r="D76" i="5"/>
  <c r="D69" i="5"/>
  <c r="D63" i="5"/>
  <c r="D48" i="5"/>
  <c r="D33" i="5"/>
  <c r="D23" i="5"/>
  <c r="D15" i="5"/>
  <c r="C22" i="5"/>
  <c r="F43" i="1" l="1"/>
  <c r="I49" i="4" l="1"/>
  <c r="D50" i="4" l="1"/>
  <c r="F50" i="4"/>
  <c r="H50" i="4"/>
  <c r="G20" i="4"/>
  <c r="C35" i="5"/>
  <c r="D25" i="1" l="1"/>
  <c r="D42" i="1"/>
  <c r="D54" i="1"/>
  <c r="D64" i="1"/>
  <c r="D74" i="1"/>
  <c r="D75" i="1" l="1"/>
  <c r="D43" i="1"/>
  <c r="C15" i="5"/>
  <c r="C48" i="5"/>
  <c r="C61" i="5" s="1"/>
  <c r="C63" i="5"/>
  <c r="C69" i="5"/>
  <c r="C76" i="5" l="1"/>
  <c r="C23" i="5"/>
  <c r="C33" i="5" s="1"/>
  <c r="C78" i="5" l="1"/>
  <c r="C80" i="5" s="1"/>
  <c r="E28" i="1"/>
  <c r="I27" i="4" l="1"/>
  <c r="I28" i="4"/>
  <c r="I29" i="4"/>
  <c r="I30" i="4"/>
  <c r="I31" i="4"/>
  <c r="I32" i="4"/>
  <c r="I33" i="4"/>
  <c r="D79" i="4" l="1"/>
  <c r="F79" i="4"/>
  <c r="E48" i="4" l="1"/>
  <c r="E79" i="4" s="1"/>
  <c r="I26" i="4"/>
  <c r="I22" i="4" s="1"/>
  <c r="C25" i="1"/>
  <c r="I71" i="4"/>
  <c r="C64" i="4"/>
  <c r="I64" i="4" s="1"/>
  <c r="I21" i="4"/>
  <c r="G19" i="4"/>
  <c r="G48" i="4" s="1"/>
  <c r="G50" i="4" s="1"/>
  <c r="C19" i="4"/>
  <c r="I17" i="4"/>
  <c r="I19" i="4" s="1"/>
  <c r="C17" i="2"/>
  <c r="C22" i="2" s="1"/>
  <c r="C74" i="1"/>
  <c r="C64" i="1"/>
  <c r="C54" i="1"/>
  <c r="C42" i="1"/>
  <c r="C28" i="2" l="1"/>
  <c r="C30" i="2" s="1"/>
  <c r="C75" i="1"/>
  <c r="C48" i="4"/>
  <c r="C50" i="4" s="1"/>
  <c r="I20" i="4"/>
  <c r="C43" i="1"/>
  <c r="C32" i="2" l="1"/>
  <c r="C33" i="2" s="1"/>
  <c r="C49" i="2" s="1"/>
  <c r="C79" i="4"/>
  <c r="I48" i="4"/>
  <c r="I50" i="4" s="1"/>
  <c r="C48" i="2" l="1"/>
  <c r="G52" i="4"/>
  <c r="G51" i="4" s="1"/>
  <c r="G79" i="4" s="1"/>
  <c r="I79" i="4" s="1"/>
  <c r="I52" i="4" l="1"/>
  <c r="I51" i="4"/>
</calcChain>
</file>

<file path=xl/sharedStrings.xml><?xml version="1.0" encoding="utf-8"?>
<sst xmlns="http://schemas.openxmlformats.org/spreadsheetml/2006/main" count="348" uniqueCount="236">
  <si>
    <t>к приказу Министра финансов</t>
  </si>
  <si>
    <t>Республики Казахстан</t>
  </si>
  <si>
    <t>от 20 августа 2010 года № 422</t>
  </si>
  <si>
    <t>тыс.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</si>
  <si>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</si>
  <si>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</si>
  <si>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</si>
  <si>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</si>
  <si>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</si>
  <si>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</si>
  <si>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</si>
  <si>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</si>
  <si>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</si>
  <si>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</si>
  <si>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</si>
  <si>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</si>
  <si>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</si>
  <si>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</si>
  <si>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</si>
  <si>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</si>
  <si>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</si>
  <si>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</si>
  <si>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</si>
  <si>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</si>
  <si>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</si>
  <si>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</si>
  <si>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</si>
  <si>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</si>
  <si>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</si>
  <si>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</si>
  <si>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</si>
  <si>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Итого долгосрочных активов (сумма строк с 110 по 123)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</si>
  <si>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</si>
  <si>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</si>
  <si>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</si>
  <si>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</si>
  <si>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</si>
  <si>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</si>
  <si>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</si>
  <si>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</si>
  <si>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</si>
  <si>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</si>
  <si>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</si>
  <si>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</si>
  <si>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</si>
  <si>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</si>
  <si>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</si>
  <si>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</si>
  <si>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</si>
  <si>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</si>
  <si>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</si>
  <si>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</si>
  <si>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</si>
  <si>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</si>
  <si>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</si>
  <si>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</si>
  <si>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</si>
  <si>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</si>
  <si>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</si>
  <si>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</si>
  <si>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Место печати</t>
  </si>
  <si>
    <t>БУХГАЛТЕРСКИЙ БАЛАНС</t>
  </si>
  <si>
    <t xml:space="preserve">Наименование организации </t>
  </si>
  <si>
    <t>АО "Досжан темир жолы (ДТЖ)"</t>
  </si>
  <si>
    <t>Вид деятельности организации</t>
  </si>
  <si>
    <t>Организационно-правовая форма</t>
  </si>
  <si>
    <t>Акционерное общество</t>
  </si>
  <si>
    <t>Юридический адрес организации</t>
  </si>
  <si>
    <t>Приложение 1</t>
  </si>
  <si>
    <t>                                               (фамилия, имя, отчество)          (подпись)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</si>
  <si>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</si>
  <si>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</si>
  <si>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</si>
  <si>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</si>
  <si>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</si>
  <si>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</si>
  <si>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</si>
  <si>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</si>
  <si>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</si>
  <si>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</si>
  <si>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</si>
  <si>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</si>
  <si>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</si>
  <si>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</si>
  <si>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</si>
  <si>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</si>
  <si>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</si>
  <si>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</si>
  <si>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</si>
  <si>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</si>
  <si>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</si>
  <si>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</si>
  <si>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</si>
  <si>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</si>
  <si>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</si>
  <si>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</si>
  <si>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</si>
  <si>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</si>
  <si>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</si>
  <si>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</si>
  <si>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</si>
  <si>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</si>
  <si>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</si>
  <si>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</si>
  <si>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</si>
  <si>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</si>
  <si>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</si>
  <si>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</si>
  <si>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</si>
  <si>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</si>
  <si>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</si>
  <si>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</si>
  <si>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</si>
  <si>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</si>
  <si>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ОТЧЕТ О ПРИБЫЛЯХ И УБЫТКАХ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</si>
  <si>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</si>
  <si>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</si>
  <si>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</si>
  <si>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</si>
  <si>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</si>
  <si>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</si>
  <si>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</si>
  <si>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</si>
  <si>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</si>
  <si>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</si>
  <si>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</si>
  <si>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</si>
  <si>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</si>
  <si>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</si>
  <si>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</si>
  <si>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</si>
  <si>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</si>
  <si>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</si>
  <si>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</si>
  <si>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</si>
  <si>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</si>
  <si>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</si>
  <si>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</si>
  <si>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</si>
  <si>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</si>
  <si>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</si>
  <si>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</si>
  <si>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</si>
  <si>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071)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</si>
  <si>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</si>
  <si>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</si>
  <si>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</si>
  <si>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</si>
  <si>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</si>
  <si>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</si>
  <si>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</si>
  <si>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</si>
  <si>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</si>
  <si>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</si>
  <si>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</si>
  <si>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</si>
  <si>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</si>
  <si>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</si>
  <si>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</si>
  <si>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</si>
  <si>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</si>
  <si>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</si>
  <si>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</si>
  <si>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</si>
  <si>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</si>
  <si>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</si>
  <si>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</si>
  <si>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</si>
  <si>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</si>
  <si>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</si>
  <si>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Итого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</si>
  <si>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</si>
  <si>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</si>
  <si>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</si>
  <si>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</si>
  <si>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</si>
  <si>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</si>
  <si>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</si>
  <si>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</si>
  <si>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</si>
  <si>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</si>
  <si>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</si>
  <si>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</si>
  <si>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</si>
  <si>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</si>
  <si>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</si>
  <si>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</si>
  <si>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</si>
  <si>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</si>
  <si>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</si>
  <si>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</si>
  <si>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</si>
  <si>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</si>
  <si>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</si>
  <si>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</si>
  <si>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Сальдо на 1 января отчетного года (строка 100 + строка 200 + строка 300)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</si>
  <si>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</si>
  <si>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</si>
  <si>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</si>
  <si>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</si>
  <si>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</si>
  <si>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</si>
  <si>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</si>
  <si>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 xml:space="preserve">ОТЧЕТ ОБ ИЗМЕНЕНИЯХ В  КАПИТАЛЕ </t>
  </si>
  <si>
    <t>Прочие долгосрочные активы (незавершенное стр-во)</t>
  </si>
  <si>
    <t>прочие выплаты (незавершенное стр-во)</t>
  </si>
  <si>
    <t>ОТЧЕТ О ДВИЖЕНИИ ДЕНЕЖНЫХ СРЕДСТВ (прямой метод)</t>
  </si>
  <si>
    <t>,</t>
  </si>
  <si>
    <t xml:space="preserve">г.Алматы ул.Желтоксан 118                                                                                                                                                                  </t>
  </si>
  <si>
    <t xml:space="preserve">г.Алматы ул.Желтоксан, 118                                                                                                                                                   </t>
  </si>
  <si>
    <t xml:space="preserve">г.Алматы ул.Желтоксан, 118                                                                                                                                         </t>
  </si>
  <si>
    <t xml:space="preserve">г.Алматы ул.Желтоксан, 118                                                                                                                                                                </t>
  </si>
  <si>
    <t>Прочие взносы</t>
  </si>
  <si>
    <r>
      <t>Руководитель</t>
    </r>
    <r>
      <rPr>
        <sz val="10"/>
        <color rgb="FF000000"/>
        <rFont val="Times New Roman"/>
        <family val="1"/>
        <charset val="204"/>
      </rPr>
      <t xml:space="preserve">                    </t>
    </r>
    <r>
      <rPr>
        <u/>
        <sz val="10"/>
        <color rgb="FF000000"/>
        <rFont val="Times New Roman"/>
        <family val="1"/>
        <charset val="204"/>
      </rPr>
      <t xml:space="preserve">Боканов К.И.                   </t>
    </r>
    <r>
      <rPr>
        <sz val="10"/>
        <color rgb="FF000000"/>
        <rFont val="Times New Roman"/>
        <family val="1"/>
        <charset val="204"/>
      </rPr>
      <t xml:space="preserve">         ________________</t>
    </r>
  </si>
  <si>
    <t>Прочие поступления</t>
  </si>
  <si>
    <t>вознагр.в стр.24</t>
  </si>
  <si>
    <t>стр.27</t>
  </si>
  <si>
    <t>внутр перемещ.на Visor Capital</t>
  </si>
  <si>
    <t>прочие выплаты стр.27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</si>
  <si>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                   </t>
    </r>
    <r>
      <rPr>
        <u/>
        <sz val="10"/>
        <color indexed="8"/>
        <rFont val="Times New Roman"/>
        <family val="1"/>
        <charset val="204"/>
      </rPr>
      <t xml:space="preserve">Боканов К.И.                   </t>
    </r>
    <r>
      <rPr>
        <sz val="10"/>
        <color indexed="8"/>
        <rFont val="Times New Roman"/>
        <family val="1"/>
        <charset val="204"/>
      </rPr>
      <t xml:space="preserve">         ________________</t>
    </r>
  </si>
  <si>
    <t>в т.ч.:</t>
  </si>
  <si>
    <r>
      <t>Руководитель</t>
    </r>
    <r>
      <rPr>
        <sz val="10"/>
        <color rgb="FF000000"/>
        <rFont val="Times New Roman"/>
        <family val="1"/>
        <charset val="204"/>
      </rPr>
      <t xml:space="preserve">      </t>
    </r>
    <r>
      <rPr>
        <u/>
        <sz val="10"/>
        <color rgb="FF000000"/>
        <rFont val="Times New Roman"/>
        <family val="1"/>
        <charset val="204"/>
      </rPr>
      <t xml:space="preserve">Боканов К.И.                  </t>
    </r>
    <r>
      <rPr>
        <sz val="10"/>
        <color rgb="FF000000"/>
        <rFont val="Times New Roman"/>
        <family val="1"/>
        <charset val="204"/>
      </rPr>
      <t xml:space="preserve">         ________________</t>
    </r>
  </si>
  <si>
    <t>                                      (фамилия, имя, отчество)          (подпись)</t>
  </si>
  <si>
    <r>
      <t>гл. бухгалтер</t>
    </r>
    <r>
      <rPr>
        <sz val="10"/>
        <color rgb="FF000000"/>
        <rFont val="Times New Roman"/>
        <family val="1"/>
        <charset val="204"/>
      </rPr>
      <t xml:space="preserve">       Махмутова Р.Х.</t>
    </r>
    <r>
      <rPr>
        <u/>
        <sz val="10"/>
        <color rgb="FF000000"/>
        <rFont val="Times New Roman"/>
        <family val="1"/>
        <charset val="204"/>
      </rPr>
      <t xml:space="preserve">                  </t>
    </r>
    <r>
      <rPr>
        <sz val="10"/>
        <color rgb="FF000000"/>
        <rFont val="Times New Roman"/>
        <family val="1"/>
        <charset val="204"/>
      </rPr>
      <t>_______________</t>
    </r>
  </si>
  <si>
    <t>Строительство и эксплуатация железной дороги Шар-НУК</t>
  </si>
  <si>
    <t>Строительство и эксплуатация железной дороги Шар- НУК</t>
  </si>
  <si>
    <r>
      <t xml:space="preserve">Главный бухгалтер       </t>
    </r>
    <r>
      <rPr>
        <sz val="10"/>
        <color indexed="8"/>
        <rFont val="Times New Roman"/>
        <family val="1"/>
        <charset val="204"/>
      </rPr>
      <t xml:space="preserve">      Махмутова Р.Х.</t>
    </r>
    <r>
      <rPr>
        <u/>
        <sz val="10"/>
        <color indexed="8"/>
        <rFont val="Times New Roman"/>
        <family val="1"/>
        <charset val="204"/>
      </rPr>
      <t xml:space="preserve">.                        </t>
    </r>
    <r>
      <rPr>
        <sz val="10"/>
        <color indexed="8"/>
        <rFont val="Times New Roman"/>
        <family val="1"/>
        <charset val="204"/>
      </rPr>
      <t xml:space="preserve"> ________________</t>
    </r>
  </si>
  <si>
    <r>
      <t xml:space="preserve">Главный бухгалтер      </t>
    </r>
    <r>
      <rPr>
        <sz val="10"/>
        <color rgb="FF000000"/>
        <rFont val="Times New Roman"/>
        <family val="1"/>
        <charset val="204"/>
      </rPr>
      <t xml:space="preserve">      Махмутова Р.Х.</t>
    </r>
    <r>
      <rPr>
        <u/>
        <sz val="10"/>
        <color rgb="FF000000"/>
        <rFont val="Times New Roman"/>
        <family val="1"/>
        <charset val="204"/>
      </rPr>
      <t xml:space="preserve">.                        </t>
    </r>
    <r>
      <rPr>
        <sz val="10"/>
        <color rgb="FF000000"/>
        <rFont val="Times New Roman"/>
        <family val="1"/>
        <charset val="204"/>
      </rPr>
      <t xml:space="preserve"> ________________</t>
    </r>
  </si>
  <si>
    <r>
      <t xml:space="preserve">Главный бухгалтер      </t>
    </r>
    <r>
      <rPr>
        <sz val="10"/>
        <color rgb="FF000000"/>
        <rFont val="Times New Roman"/>
        <family val="1"/>
        <charset val="204"/>
      </rPr>
      <t xml:space="preserve">      </t>
    </r>
    <r>
      <rPr>
        <u/>
        <sz val="10"/>
        <color rgb="FF000000"/>
        <rFont val="Times New Roman"/>
        <family val="1"/>
        <charset val="204"/>
      </rPr>
      <t xml:space="preserve">Махмутова Р.Х.                     </t>
    </r>
    <r>
      <rPr>
        <sz val="10"/>
        <color rgb="FF000000"/>
        <rFont val="Times New Roman"/>
        <family val="1"/>
        <charset val="204"/>
      </rPr>
      <t xml:space="preserve"> ________________</t>
    </r>
  </si>
  <si>
    <t>тыс.тенге</t>
  </si>
  <si>
    <t>Сальдо на 30 сентября отчетного года (строка 500 + строка 600 + строка 700)</t>
  </si>
  <si>
    <t xml:space="preserve">       за период, заканчивающийся  31  декабря 2013 года</t>
  </si>
  <si>
    <t xml:space="preserve">1. 17 504 858 - на карточки,п/о;                                                                                                                                                                                                                               </t>
  </si>
  <si>
    <t xml:space="preserve">    за период, заканчивающийся на  31  декабря 2013 года</t>
  </si>
  <si>
    <t>за период, заканчивающийся на 31 декабря 2013 года</t>
  </si>
  <si>
    <t xml:space="preserve">                                                                по состоянию на 31  декабря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</si>
</sst>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"/>
  </numFmts>
  <fonts count="2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horizontal="left"/>
    </xf>
  </cellStyleXfs>
  <cellXfs count="17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6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wrapText="1"/>
    </xf>
    <xf numFmtId="0" fontId="5" fillId="0" borderId="0" xfId="0" applyFont="1" applyBorder="1"/>
    <xf numFmtId="0" fontId="7" fillId="0" borderId="0" xfId="2" applyFont="1" applyBorder="1" applyAlignme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1" applyFont="1" applyAlignment="1" applyProtection="1">
      <alignment horizontal="right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5" xfId="2" applyFont="1" applyBorder="1" applyAlignment="1">
      <alignment wrapText="1"/>
    </xf>
    <xf numFmtId="0" fontId="7" fillId="0" borderId="6" xfId="2" applyFont="1" applyBorder="1" applyAlignme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2" applyFont="1" applyBorder="1" applyAlignment="1">
      <alignment horizontal="left" vertical="center"/>
    </xf>
    <xf numFmtId="0" fontId="13" fillId="0" borderId="0" xfId="2" applyFont="1" applyBorder="1" applyAlignment="1"/>
    <xf numFmtId="0" fontId="6" fillId="0" borderId="0" xfId="2" applyFont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0" xfId="0" applyFont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3" fontId="14" fillId="0" borderId="4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3" fontId="1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6" fillId="0" borderId="0" xfId="1" applyFont="1" applyAlignment="1" applyProtection="1">
      <alignment horizontal="right"/>
    </xf>
    <xf numFmtId="0" fontId="17" fillId="0" borderId="0" xfId="0" applyFont="1" applyAlignment="1">
      <alignment horizontal="center" vertical="center" wrapText="1"/>
    </xf>
    <xf numFmtId="3" fontId="5" fillId="0" borderId="0" xfId="0" applyNumberFormat="1" applyFont="1"/>
    <xf numFmtId="0" fontId="7" fillId="2" borderId="4" xfId="0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3" fontId="14" fillId="2" borderId="4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7" fillId="2" borderId="12" xfId="0" applyFont="1" applyFill="1" applyBorder="1" applyAlignment="1">
      <alignment horizontal="center" vertical="top" wrapText="1"/>
    </xf>
    <xf numFmtId="3" fontId="7" fillId="2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3" fontId="7" fillId="2" borderId="14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7" fillId="2" borderId="1" xfId="0" applyFont="1" applyFill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top"/>
    </xf>
    <xf numFmtId="0" fontId="5" fillId="0" borderId="3" xfId="0" applyFont="1" applyBorder="1"/>
    <xf numFmtId="3" fontId="19" fillId="2" borderId="0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6" fillId="0" borderId="6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14" fillId="0" borderId="3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3" fontId="7" fillId="0" borderId="12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 vertical="top" wrapText="1"/>
    </xf>
    <xf numFmtId="0" fontId="20" fillId="0" borderId="0" xfId="0" applyFont="1"/>
    <xf numFmtId="0" fontId="15" fillId="0" borderId="0" xfId="0" applyFont="1"/>
    <xf numFmtId="3" fontId="20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4" fontId="20" fillId="0" borderId="0" xfId="0" applyNumberFormat="1" applyFont="1"/>
    <xf numFmtId="0" fontId="7" fillId="0" borderId="8" xfId="0" applyFont="1" applyBorder="1" applyAlignment="1">
      <alignment horizontal="centerContinuous" vertical="top" wrapText="1"/>
    </xf>
    <xf numFmtId="0" fontId="14" fillId="0" borderId="8" xfId="0" applyFont="1" applyBorder="1" applyAlignment="1">
      <alignment horizontal="centerContinuous" vertical="top" wrapText="1"/>
    </xf>
    <xf numFmtId="0" fontId="14" fillId="0" borderId="7" xfId="0" applyFont="1" applyBorder="1" applyAlignment="1">
      <alignment horizontal="centerContinuous" vertical="top" wrapText="1"/>
    </xf>
    <xf numFmtId="0" fontId="20" fillId="3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top" wrapText="1"/>
    </xf>
    <xf numFmtId="3" fontId="6" fillId="2" borderId="0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6" fillId="0" borderId="6" xfId="2" applyFont="1" applyBorder="1" applyAlignment="1">
      <alignment vertical="center"/>
    </xf>
    <xf numFmtId="0" fontId="5" fillId="2" borderId="1" xfId="0" applyFont="1" applyFill="1" applyBorder="1"/>
    <xf numFmtId="3" fontId="1" fillId="0" borderId="11" xfId="0" applyNumberFormat="1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6" fillId="0" borderId="6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3" fontId="7" fillId="3" borderId="4" xfId="0" applyNumberFormat="1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3" fontId="2" fillId="0" borderId="18" xfId="0" applyNumberFormat="1" applyFont="1" applyBorder="1" applyAlignment="1">
      <alignment horizontal="center" vertical="top" wrapText="1"/>
    </xf>
    <xf numFmtId="3" fontId="1" fillId="0" borderId="17" xfId="0" applyNumberFormat="1" applyFont="1" applyBorder="1" applyAlignment="1">
      <alignment horizontal="center" vertical="top" wrapText="1"/>
    </xf>
    <xf numFmtId="3" fontId="1" fillId="0" borderId="19" xfId="0" applyNumberFormat="1" applyFont="1" applyBorder="1" applyAlignment="1">
      <alignment horizontal="center" vertical="top" wrapText="1"/>
    </xf>
    <xf numFmtId="0" fontId="22" fillId="0" borderId="0" xfId="0" applyFont="1"/>
    <xf numFmtId="3" fontId="0" fillId="0" borderId="10" xfId="0" applyNumberFormat="1" applyBorder="1"/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top" wrapText="1"/>
    </xf>
    <xf numFmtId="0" fontId="0" fillId="0" borderId="10" xfId="0" applyBorder="1"/>
    <xf numFmtId="3" fontId="1" fillId="0" borderId="10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readingOrder="1"/>
    </xf>
    <xf numFmtId="0" fontId="23" fillId="0" borderId="0" xfId="0" applyFont="1" applyAlignment="1">
      <alignment horizontal="centerContinuous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2" applyFont="1" applyBorder="1" applyAlignment="1"/>
    <xf numFmtId="0" fontId="23" fillId="0" borderId="0" xfId="2" applyFont="1" applyBorder="1" applyAlignment="1"/>
    <xf numFmtId="0" fontId="23" fillId="0" borderId="2" xfId="0" applyFont="1" applyBorder="1" applyAlignment="1">
      <alignment horizontal="centerContinuous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/>
    <xf numFmtId="0" fontId="13" fillId="0" borderId="0" xfId="2" applyFont="1" applyBorder="1" applyAlignment="1"/>
    <xf numFmtId="3" fontId="7" fillId="0" borderId="4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3" fontId="7" fillId="0" borderId="12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Continuous" vertical="top" wrapText="1"/>
    </xf>
    <xf numFmtId="3" fontId="20" fillId="3" borderId="4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24" fillId="0" borderId="0" xfId="1" applyFont="1" applyAlignment="1" applyProtection="1">
      <alignment horizontal="right"/>
    </xf>
    <xf numFmtId="0" fontId="6" fillId="0" borderId="6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6" fillId="0" borderId="6" xfId="2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14" fillId="0" borderId="9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820085.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l:30820085.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l:30820085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7" zoomScaleNormal="100" workbookViewId="0">
      <selection activeCell="A7" sqref="A7"/>
    </sheetView>
  </sheetViews>
  <sheetFormatPr defaultColWidth="21" defaultRowHeight="24.95" customHeight="1"/>
  <cols>
    <col min="1" max="1" width="51" style="7" customWidth="1"/>
    <col min="2" max="2" width="12.5703125" style="7" customWidth="1"/>
    <col min="3" max="3" width="18.5703125" style="7" customWidth="1"/>
    <col min="4" max="4" width="19.28515625" style="7" customWidth="1"/>
    <col min="5" max="16384" width="21" style="7"/>
  </cols>
  <sheetData>
    <row r="1" spans="1:7" ht="13.5" customHeight="1">
      <c r="D1" s="40" t="s">
        <v>68</v>
      </c>
    </row>
    <row r="2" spans="1:7" ht="10.5" customHeight="1">
      <c r="D2" s="41" t="s">
        <v>0</v>
      </c>
    </row>
    <row r="3" spans="1:7" ht="9.75" customHeight="1">
      <c r="D3" s="40" t="s">
        <v>1</v>
      </c>
    </row>
    <row r="4" spans="1:7" ht="12" customHeight="1">
      <c r="D4" s="40" t="s">
        <v>2</v>
      </c>
    </row>
    <row r="5" spans="1:7" ht="21" customHeight="1">
      <c r="A5" s="19"/>
      <c r="B5" s="19" t="s">
        <v>61</v>
      </c>
      <c r="C5" s="19"/>
      <c r="D5" s="20"/>
    </row>
    <row r="6" spans="1:7" ht="21" customHeight="1">
      <c r="A6" s="158" t="s">
        <v>235</v>
      </c>
      <c r="B6" s="159"/>
      <c r="C6" s="159"/>
      <c r="D6" s="42"/>
    </row>
    <row r="7" spans="1:7" ht="21" customHeight="1">
      <c r="A7" s="95"/>
      <c r="B7" s="96"/>
      <c r="C7" s="96"/>
      <c r="D7" s="96"/>
    </row>
    <row r="8" spans="1:7" ht="16.5" customHeight="1">
      <c r="A8" s="8" t="s">
        <v>62</v>
      </c>
      <c r="B8" s="160" t="s">
        <v>63</v>
      </c>
      <c r="C8" s="160"/>
      <c r="D8" s="17"/>
      <c r="E8" s="9"/>
      <c r="F8" s="9"/>
      <c r="G8" s="10"/>
    </row>
    <row r="9" spans="1:7" ht="17.25" customHeight="1">
      <c r="A9" s="8" t="s">
        <v>64</v>
      </c>
      <c r="B9" s="156" t="s">
        <v>224</v>
      </c>
      <c r="C9" s="156"/>
      <c r="D9" s="157"/>
      <c r="E9" s="9"/>
      <c r="F9" s="9"/>
      <c r="G9" s="10"/>
    </row>
    <row r="10" spans="1:7" ht="15.75" customHeight="1">
      <c r="A10" s="8" t="s">
        <v>65</v>
      </c>
      <c r="B10" s="154" t="s">
        <v>66</v>
      </c>
      <c r="C10" s="154"/>
      <c r="D10" s="18"/>
      <c r="E10" s="11"/>
      <c r="F10" s="11"/>
      <c r="G10" s="10"/>
    </row>
    <row r="11" spans="1:7" ht="16.5" customHeight="1">
      <c r="A11" s="8" t="s">
        <v>67</v>
      </c>
      <c r="B11" s="155" t="s">
        <v>208</v>
      </c>
      <c r="C11" s="155"/>
      <c r="D11" s="11"/>
      <c r="E11" s="11"/>
      <c r="F11" s="11"/>
      <c r="G11" s="10"/>
    </row>
    <row r="12" spans="1:7" ht="16.5" customHeight="1" thickBot="1">
      <c r="A12" s="8"/>
      <c r="B12" s="25"/>
      <c r="C12" s="25"/>
      <c r="D12" s="24" t="s">
        <v>3</v>
      </c>
      <c r="E12" s="11"/>
      <c r="F12" s="11"/>
      <c r="G12" s="10"/>
    </row>
    <row r="13" spans="1:7" ht="26.25" customHeight="1" thickBot="1">
      <c r="A13" s="2" t="s">
        <v>4</v>
      </c>
      <c r="B13" s="26" t="s">
        <v>5</v>
      </c>
      <c r="C13" s="26" t="s">
        <v>6</v>
      </c>
      <c r="D13" s="26" t="s">
        <v>7</v>
      </c>
    </row>
    <row r="14" spans="1:7" ht="23.1" customHeight="1" thickBot="1">
      <c r="A14" s="4" t="s">
        <v>8</v>
      </c>
      <c r="B14" s="50"/>
      <c r="C14" s="51"/>
      <c r="D14" s="51"/>
    </row>
    <row r="15" spans="1:7" ht="23.1" customHeight="1" thickBot="1">
      <c r="A15" s="49" t="s">
        <v>9</v>
      </c>
      <c r="B15" s="57">
        <v>10</v>
      </c>
      <c r="C15" s="58">
        <v>2801575</v>
      </c>
      <c r="D15" s="55">
        <v>6275647</v>
      </c>
    </row>
    <row r="16" spans="1:7" ht="23.1" customHeight="1" thickBot="1">
      <c r="A16" s="49" t="s">
        <v>10</v>
      </c>
      <c r="B16" s="57">
        <v>11</v>
      </c>
      <c r="C16" s="56"/>
      <c r="D16" s="55"/>
    </row>
    <row r="17" spans="1:6" ht="23.1" customHeight="1" thickBot="1">
      <c r="A17" s="49" t="s">
        <v>11</v>
      </c>
      <c r="B17" s="57">
        <v>12</v>
      </c>
      <c r="C17" s="55"/>
      <c r="D17" s="55"/>
    </row>
    <row r="18" spans="1:6" ht="26.25" customHeight="1" thickBot="1">
      <c r="A18" s="4" t="s">
        <v>12</v>
      </c>
      <c r="B18" s="57">
        <v>13</v>
      </c>
      <c r="C18" s="45"/>
      <c r="D18" s="45"/>
    </row>
    <row r="19" spans="1:6" ht="23.1" customHeight="1" thickBot="1">
      <c r="A19" s="4" t="s">
        <v>13</v>
      </c>
      <c r="B19" s="44">
        <v>14</v>
      </c>
      <c r="C19" s="45"/>
      <c r="D19" s="45"/>
    </row>
    <row r="20" spans="1:6" ht="23.1" customHeight="1" thickBot="1">
      <c r="A20" s="4" t="s">
        <v>14</v>
      </c>
      <c r="B20" s="44">
        <v>15</v>
      </c>
      <c r="C20" s="45"/>
      <c r="D20" s="45"/>
    </row>
    <row r="21" spans="1:6" ht="23.1" customHeight="1" thickBot="1">
      <c r="A21" s="4" t="s">
        <v>15</v>
      </c>
      <c r="B21" s="44">
        <v>16</v>
      </c>
      <c r="C21" s="45">
        <v>410724</v>
      </c>
      <c r="D21" s="45">
        <v>180195</v>
      </c>
    </row>
    <row r="22" spans="1:6" ht="23.1" customHeight="1" thickBot="1">
      <c r="A22" s="4" t="s">
        <v>16</v>
      </c>
      <c r="B22" s="44">
        <v>17</v>
      </c>
      <c r="C22" s="45">
        <v>0</v>
      </c>
      <c r="D22" s="45">
        <v>11</v>
      </c>
    </row>
    <row r="23" spans="1:6" ht="23.1" customHeight="1" thickBot="1">
      <c r="A23" s="4" t="s">
        <v>17</v>
      </c>
      <c r="B23" s="44">
        <v>18</v>
      </c>
      <c r="C23" s="45">
        <v>242832</v>
      </c>
      <c r="D23" s="45">
        <v>162405</v>
      </c>
    </row>
    <row r="24" spans="1:6" ht="23.1" customHeight="1" thickBot="1">
      <c r="A24" s="4" t="s">
        <v>18</v>
      </c>
      <c r="B24" s="44">
        <v>19</v>
      </c>
      <c r="C24" s="45">
        <v>161503</v>
      </c>
      <c r="D24" s="45">
        <v>268491</v>
      </c>
    </row>
    <row r="25" spans="1:6" ht="23.1" customHeight="1" thickBot="1">
      <c r="A25" s="35" t="s">
        <v>19</v>
      </c>
      <c r="B25" s="46">
        <v>100</v>
      </c>
      <c r="C25" s="47">
        <f>SUM(C15:C24)</f>
        <v>3616634</v>
      </c>
      <c r="D25" s="47">
        <f>SUM(D15:D24)</f>
        <v>6886749</v>
      </c>
      <c r="F25" s="43"/>
    </row>
    <row r="26" spans="1:6" ht="26.25" customHeight="1" thickBot="1">
      <c r="A26" s="4" t="s">
        <v>20</v>
      </c>
      <c r="B26" s="44">
        <v>101</v>
      </c>
      <c r="C26" s="45"/>
      <c r="D26" s="45"/>
    </row>
    <row r="27" spans="1:6" ht="23.1" customHeight="1" thickBot="1">
      <c r="A27" s="4" t="s">
        <v>21</v>
      </c>
      <c r="B27" s="44"/>
      <c r="C27" s="55"/>
      <c r="D27" s="61"/>
      <c r="E27" s="10"/>
      <c r="F27" s="10"/>
    </row>
    <row r="28" spans="1:6" ht="23.1" customHeight="1" thickBot="1">
      <c r="A28" s="4" t="s">
        <v>10</v>
      </c>
      <c r="B28" s="44">
        <v>110</v>
      </c>
      <c r="C28" s="59"/>
      <c r="D28" s="61"/>
      <c r="E28" s="60">
        <f>5613820+457810</f>
        <v>6071630</v>
      </c>
      <c r="F28" s="10"/>
    </row>
    <row r="29" spans="1:6" ht="23.1" customHeight="1" thickBot="1">
      <c r="A29" s="4" t="s">
        <v>11</v>
      </c>
      <c r="B29" s="44">
        <v>111</v>
      </c>
      <c r="C29" s="45"/>
      <c r="D29" s="61"/>
      <c r="E29" s="10"/>
      <c r="F29" s="10"/>
    </row>
    <row r="30" spans="1:6" ht="29.25" customHeight="1" thickBot="1">
      <c r="A30" s="4" t="s">
        <v>12</v>
      </c>
      <c r="B30" s="44">
        <v>112</v>
      </c>
      <c r="C30" s="45"/>
      <c r="D30" s="45"/>
    </row>
    <row r="31" spans="1:6" ht="23.1" customHeight="1" thickBot="1">
      <c r="A31" s="4" t="s">
        <v>13</v>
      </c>
      <c r="B31" s="44">
        <v>113</v>
      </c>
      <c r="C31" s="45"/>
      <c r="D31" s="45"/>
    </row>
    <row r="32" spans="1:6" ht="23.1" customHeight="1" thickBot="1">
      <c r="A32" s="4" t="s">
        <v>22</v>
      </c>
      <c r="B32" s="44">
        <v>114</v>
      </c>
      <c r="C32" s="45">
        <v>230000</v>
      </c>
      <c r="D32" s="45"/>
    </row>
    <row r="33" spans="1:6" ht="23.1" customHeight="1" thickBot="1">
      <c r="A33" s="4" t="s">
        <v>23</v>
      </c>
      <c r="B33" s="44">
        <v>115</v>
      </c>
      <c r="C33" s="45">
        <v>22424</v>
      </c>
      <c r="D33" s="45">
        <v>26669</v>
      </c>
    </row>
    <row r="34" spans="1:6" ht="23.1" customHeight="1" thickBot="1">
      <c r="A34" s="4" t="s">
        <v>24</v>
      </c>
      <c r="B34" s="44">
        <v>116</v>
      </c>
      <c r="C34" s="45"/>
      <c r="D34" s="45"/>
    </row>
    <row r="35" spans="1:6" ht="23.1" customHeight="1" thickBot="1">
      <c r="A35" s="4" t="s">
        <v>25</v>
      </c>
      <c r="B35" s="44">
        <v>117</v>
      </c>
      <c r="C35" s="45"/>
      <c r="D35" s="45"/>
    </row>
    <row r="36" spans="1:6" ht="23.1" customHeight="1" thickBot="1">
      <c r="A36" s="4" t="s">
        <v>26</v>
      </c>
      <c r="B36" s="44">
        <v>118</v>
      </c>
      <c r="C36" s="45">
        <v>451406</v>
      </c>
      <c r="D36" s="45">
        <v>435653</v>
      </c>
    </row>
    <row r="37" spans="1:6" ht="23.1" customHeight="1" thickBot="1">
      <c r="A37" s="4" t="s">
        <v>27</v>
      </c>
      <c r="B37" s="44">
        <v>119</v>
      </c>
      <c r="C37" s="45"/>
      <c r="D37" s="45"/>
    </row>
    <row r="38" spans="1:6" ht="23.1" customHeight="1" thickBot="1">
      <c r="A38" s="4" t="s">
        <v>28</v>
      </c>
      <c r="B38" s="44">
        <v>120</v>
      </c>
      <c r="C38" s="45"/>
      <c r="D38" s="45"/>
    </row>
    <row r="39" spans="1:6" ht="23.1" customHeight="1" thickBot="1">
      <c r="A39" s="4" t="s">
        <v>29</v>
      </c>
      <c r="B39" s="44">
        <v>121</v>
      </c>
      <c r="C39" s="45">
        <v>22388752</v>
      </c>
      <c r="D39" s="45">
        <v>23873948</v>
      </c>
    </row>
    <row r="40" spans="1:6" ht="23.1" customHeight="1" thickBot="1">
      <c r="A40" s="4" t="s">
        <v>30</v>
      </c>
      <c r="B40" s="44">
        <v>122</v>
      </c>
      <c r="C40" s="45"/>
      <c r="D40" s="45"/>
    </row>
    <row r="41" spans="1:6" ht="23.1" customHeight="1" thickBot="1">
      <c r="A41" s="4" t="s">
        <v>204</v>
      </c>
      <c r="B41" s="44">
        <v>123</v>
      </c>
      <c r="C41" s="45">
        <v>3984570</v>
      </c>
      <c r="D41" s="45">
        <v>3162962</v>
      </c>
    </row>
    <row r="42" spans="1:6" ht="23.1" customHeight="1" thickBot="1">
      <c r="A42" s="35" t="s">
        <v>31</v>
      </c>
      <c r="B42" s="46">
        <v>200</v>
      </c>
      <c r="C42" s="47">
        <f>SUM(C28:C41)</f>
        <v>27077152</v>
      </c>
      <c r="D42" s="47">
        <f>SUM(D28:D41)</f>
        <v>27499232</v>
      </c>
      <c r="F42" s="43"/>
    </row>
    <row r="43" spans="1:6" ht="23.1" customHeight="1" thickBot="1">
      <c r="A43" s="35" t="s">
        <v>207</v>
      </c>
      <c r="B43" s="46"/>
      <c r="C43" s="47">
        <f>C25+C42</f>
        <v>30693786</v>
      </c>
      <c r="D43" s="47">
        <f>D25+D42</f>
        <v>34385981</v>
      </c>
      <c r="E43" s="7">
        <v>30693786</v>
      </c>
      <c r="F43" s="43">
        <f>C43-E43</f>
        <v>0</v>
      </c>
    </row>
    <row r="44" spans="1:6" ht="27.75" customHeight="1" thickBot="1">
      <c r="A44" s="4" t="s">
        <v>32</v>
      </c>
      <c r="B44" s="44" t="s">
        <v>5</v>
      </c>
      <c r="C44" s="45" t="s">
        <v>6</v>
      </c>
      <c r="D44" s="45" t="s">
        <v>7</v>
      </c>
    </row>
    <row r="45" spans="1:6" ht="23.1" customHeight="1" thickBot="1">
      <c r="A45" s="4" t="s">
        <v>33</v>
      </c>
      <c r="B45" s="44"/>
      <c r="C45" s="45"/>
      <c r="D45" s="45"/>
    </row>
    <row r="46" spans="1:6" ht="23.1" customHeight="1" thickBot="1">
      <c r="A46" s="4" t="s">
        <v>34</v>
      </c>
      <c r="B46" s="44">
        <v>210</v>
      </c>
      <c r="C46" s="45"/>
      <c r="D46" s="45"/>
    </row>
    <row r="47" spans="1:6" ht="23.1" customHeight="1" thickBot="1">
      <c r="A47" s="4" t="s">
        <v>11</v>
      </c>
      <c r="B47" s="44">
        <v>211</v>
      </c>
      <c r="C47" s="45"/>
      <c r="D47" s="45"/>
    </row>
    <row r="48" spans="1:6" ht="23.1" customHeight="1" thickBot="1">
      <c r="A48" s="4" t="s">
        <v>35</v>
      </c>
      <c r="B48" s="44">
        <v>212</v>
      </c>
      <c r="C48" s="45">
        <v>1237029</v>
      </c>
      <c r="D48" s="45">
        <v>1356552</v>
      </c>
    </row>
    <row r="49" spans="1:6" ht="28.5" customHeight="1" thickBot="1">
      <c r="A49" s="4" t="s">
        <v>36</v>
      </c>
      <c r="B49" s="44">
        <v>213</v>
      </c>
      <c r="C49" s="45">
        <v>42677</v>
      </c>
      <c r="D49" s="45">
        <v>30880</v>
      </c>
    </row>
    <row r="50" spans="1:6" ht="23.1" customHeight="1" thickBot="1">
      <c r="A50" s="4" t="s">
        <v>37</v>
      </c>
      <c r="B50" s="44">
        <v>214</v>
      </c>
      <c r="C50" s="45">
        <v>33744</v>
      </c>
      <c r="D50" s="45">
        <v>28456</v>
      </c>
    </row>
    <row r="51" spans="1:6" ht="23.1" customHeight="1" thickBot="1">
      <c r="A51" s="4" t="s">
        <v>38</v>
      </c>
      <c r="B51" s="44">
        <v>215</v>
      </c>
      <c r="C51" s="45"/>
      <c r="D51" s="45"/>
    </row>
    <row r="52" spans="1:6" ht="23.1" customHeight="1" thickBot="1">
      <c r="A52" s="4" t="s">
        <v>39</v>
      </c>
      <c r="B52" s="44">
        <v>216</v>
      </c>
      <c r="C52" s="45"/>
      <c r="D52" s="45"/>
    </row>
    <row r="53" spans="1:6" ht="23.1" customHeight="1" thickBot="1">
      <c r="A53" s="4" t="s">
        <v>40</v>
      </c>
      <c r="B53" s="44">
        <v>217</v>
      </c>
      <c r="C53" s="45">
        <v>232574</v>
      </c>
      <c r="D53" s="45">
        <v>122294</v>
      </c>
    </row>
    <row r="54" spans="1:6" ht="26.25" thickBot="1">
      <c r="A54" s="35" t="s">
        <v>41</v>
      </c>
      <c r="B54" s="46">
        <v>300</v>
      </c>
      <c r="C54" s="47">
        <f>SUM(C46:C53)</f>
        <v>1546024</v>
      </c>
      <c r="D54" s="47">
        <f>SUM(D46:D53)</f>
        <v>1538182</v>
      </c>
      <c r="F54" s="43"/>
    </row>
    <row r="55" spans="1:6" ht="27" customHeight="1" thickBot="1">
      <c r="A55" s="4" t="s">
        <v>42</v>
      </c>
      <c r="B55" s="44">
        <v>301</v>
      </c>
      <c r="C55" s="45"/>
      <c r="D55" s="45"/>
    </row>
    <row r="56" spans="1:6" ht="23.1" customHeight="1" thickBot="1">
      <c r="A56" s="4" t="s">
        <v>43</v>
      </c>
      <c r="B56" s="44"/>
      <c r="C56" s="45"/>
      <c r="D56" s="45"/>
    </row>
    <row r="57" spans="1:6" ht="23.1" customHeight="1" thickBot="1">
      <c r="A57" s="4" t="s">
        <v>34</v>
      </c>
      <c r="B57" s="44">
        <v>310</v>
      </c>
      <c r="C57" s="45">
        <v>7228512</v>
      </c>
      <c r="D57" s="45">
        <v>6799262</v>
      </c>
    </row>
    <row r="58" spans="1:6" ht="23.1" customHeight="1" thickBot="1">
      <c r="A58" s="4" t="s">
        <v>11</v>
      </c>
      <c r="B58" s="44">
        <v>311</v>
      </c>
      <c r="C58" s="45"/>
      <c r="D58" s="45"/>
    </row>
    <row r="59" spans="1:6" ht="23.1" customHeight="1" thickBot="1">
      <c r="A59" s="4" t="s">
        <v>44</v>
      </c>
      <c r="B59" s="44">
        <v>312</v>
      </c>
      <c r="C59" s="45">
        <v>21016098</v>
      </c>
      <c r="D59" s="45">
        <v>21957614</v>
      </c>
    </row>
    <row r="60" spans="1:6" ht="23.1" customHeight="1" thickBot="1">
      <c r="A60" s="4" t="s">
        <v>45</v>
      </c>
      <c r="B60" s="44">
        <v>313</v>
      </c>
      <c r="C60" s="45"/>
      <c r="D60" s="45">
        <v>279752</v>
      </c>
    </row>
    <row r="61" spans="1:6" ht="23.1" customHeight="1" thickBot="1">
      <c r="A61" s="4" t="s">
        <v>46</v>
      </c>
      <c r="B61" s="44">
        <v>314</v>
      </c>
      <c r="C61" s="45"/>
      <c r="D61" s="45"/>
    </row>
    <row r="62" spans="1:6" ht="23.1" customHeight="1" thickBot="1">
      <c r="A62" s="4" t="s">
        <v>47</v>
      </c>
      <c r="B62" s="44">
        <v>315</v>
      </c>
      <c r="C62" s="45">
        <v>19366</v>
      </c>
      <c r="D62" s="45">
        <v>19366</v>
      </c>
    </row>
    <row r="63" spans="1:6" ht="24" customHeight="1" thickBot="1">
      <c r="A63" s="4" t="s">
        <v>48</v>
      </c>
      <c r="B63" s="44">
        <v>316</v>
      </c>
      <c r="C63" s="45"/>
      <c r="D63" s="45"/>
    </row>
    <row r="64" spans="1:6" ht="24" customHeight="1" thickBot="1">
      <c r="A64" s="35" t="s">
        <v>49</v>
      </c>
      <c r="B64" s="46">
        <v>400</v>
      </c>
      <c r="C64" s="47">
        <f>SUM(C57:C63)</f>
        <v>28263976</v>
      </c>
      <c r="D64" s="47">
        <f>SUM(D57:D63)</f>
        <v>29055994</v>
      </c>
      <c r="F64" s="43"/>
    </row>
    <row r="65" spans="1:6" ht="23.1" customHeight="1" thickBot="1">
      <c r="A65" s="52" t="s">
        <v>50</v>
      </c>
      <c r="B65" s="53"/>
      <c r="C65" s="54"/>
      <c r="D65" s="54"/>
    </row>
    <row r="66" spans="1:6" ht="23.1" customHeight="1" thickBot="1">
      <c r="A66" s="49" t="s">
        <v>51</v>
      </c>
      <c r="B66" s="57">
        <v>410</v>
      </c>
      <c r="C66" s="55">
        <v>11861000</v>
      </c>
      <c r="D66" s="55">
        <v>11861000</v>
      </c>
    </row>
    <row r="67" spans="1:6" ht="23.1" customHeight="1" thickBot="1">
      <c r="A67" s="49" t="s">
        <v>214</v>
      </c>
      <c r="B67" s="57"/>
      <c r="C67" s="55">
        <v>7086481</v>
      </c>
      <c r="D67" s="55">
        <v>5969837</v>
      </c>
    </row>
    <row r="68" spans="1:6" ht="23.1" customHeight="1" thickBot="1">
      <c r="A68" s="49" t="s">
        <v>52</v>
      </c>
      <c r="B68" s="57">
        <v>411</v>
      </c>
      <c r="C68" s="102"/>
      <c r="D68" s="56"/>
    </row>
    <row r="69" spans="1:6" ht="23.1" customHeight="1" thickBot="1">
      <c r="A69" s="49" t="s">
        <v>53</v>
      </c>
      <c r="B69" s="57">
        <v>412</v>
      </c>
      <c r="C69" s="55"/>
      <c r="D69" s="55"/>
    </row>
    <row r="70" spans="1:6" ht="23.1" customHeight="1" thickBot="1">
      <c r="A70" s="49" t="s">
        <v>54</v>
      </c>
      <c r="B70" s="57">
        <v>413</v>
      </c>
      <c r="C70" s="102"/>
      <c r="D70" s="55"/>
    </row>
    <row r="71" spans="1:6" ht="23.1" customHeight="1" thickBot="1">
      <c r="A71" s="4" t="s">
        <v>55</v>
      </c>
      <c r="B71" s="44">
        <v>414</v>
      </c>
      <c r="C71" s="127">
        <v>-18063695</v>
      </c>
      <c r="D71" s="45">
        <v>-14039032</v>
      </c>
    </row>
    <row r="72" spans="1:6" ht="28.5" customHeight="1" thickBot="1">
      <c r="A72" s="4" t="s">
        <v>56</v>
      </c>
      <c r="B72" s="44">
        <v>420</v>
      </c>
      <c r="C72" s="45"/>
      <c r="D72" s="45"/>
    </row>
    <row r="73" spans="1:6" ht="23.1" customHeight="1" thickBot="1">
      <c r="A73" s="4" t="s">
        <v>57</v>
      </c>
      <c r="B73" s="44">
        <v>421</v>
      </c>
      <c r="C73" s="45"/>
      <c r="D73" s="45"/>
    </row>
    <row r="74" spans="1:6" ht="23.1" customHeight="1" thickBot="1">
      <c r="A74" s="35" t="s">
        <v>58</v>
      </c>
      <c r="B74" s="46">
        <v>500</v>
      </c>
      <c r="C74" s="47">
        <f>SUM(C66:C73)</f>
        <v>883786</v>
      </c>
      <c r="D74" s="47">
        <f>SUM(D66:D73)</f>
        <v>3791805</v>
      </c>
      <c r="F74" s="43"/>
    </row>
    <row r="75" spans="1:6" ht="23.1" customHeight="1" thickBot="1">
      <c r="A75" s="35" t="s">
        <v>59</v>
      </c>
      <c r="B75" s="46"/>
      <c r="C75" s="47">
        <f>C54+C64+C74</f>
        <v>30693786</v>
      </c>
      <c r="D75" s="47">
        <f>D54+D64+D74</f>
        <v>34385981</v>
      </c>
    </row>
    <row r="76" spans="1:6" ht="23.1" customHeight="1">
      <c r="A76" s="97"/>
      <c r="B76" s="98"/>
      <c r="C76" s="99"/>
      <c r="D76" s="99"/>
    </row>
    <row r="77" spans="1:6" ht="23.1" customHeight="1">
      <c r="A77" s="6" t="s">
        <v>221</v>
      </c>
      <c r="B77" s="98"/>
      <c r="C77" s="99"/>
      <c r="D77" s="99"/>
    </row>
    <row r="78" spans="1:6" ht="12.75">
      <c r="A78" s="1" t="s">
        <v>69</v>
      </c>
    </row>
    <row r="79" spans="1:6" ht="14.25" customHeight="1"/>
    <row r="80" spans="1:6" ht="14.25" customHeight="1">
      <c r="A80" s="6" t="s">
        <v>223</v>
      </c>
    </row>
    <row r="81" spans="1:1" ht="14.25" customHeight="1">
      <c r="A81" s="1" t="s">
        <v>222</v>
      </c>
    </row>
    <row r="82" spans="1:1" ht="14.25" customHeight="1">
      <c r="A82" s="1"/>
    </row>
    <row r="83" spans="1:1" ht="24.95" customHeight="1">
      <c r="A83" s="1" t="s">
        <v>60</v>
      </c>
    </row>
  </sheetData>
  <mergeCells count="5">
    <mergeCell ref="B10:C10"/>
    <mergeCell ref="B11:C11"/>
    <mergeCell ref="B9:D9"/>
    <mergeCell ref="A6:C6"/>
    <mergeCell ref="B8:C8"/>
  </mergeCells>
  <hyperlinks>
    <hyperlink ref="D2" r:id="rId1" display="jl:30820085.0"/>
  </hyperlink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zoomScaleNormal="100" workbookViewId="0">
      <selection activeCell="C20" sqref="C20"/>
    </sheetView>
  </sheetViews>
  <sheetFormatPr defaultRowHeight="15"/>
  <cols>
    <col min="1" max="1" width="44.85546875" customWidth="1"/>
    <col min="2" max="2" width="9.28515625" customWidth="1"/>
    <col min="3" max="3" width="26.5703125" customWidth="1"/>
    <col min="4" max="4" width="28.5703125" customWidth="1"/>
  </cols>
  <sheetData>
    <row r="1" spans="1:4">
      <c r="A1" s="7"/>
      <c r="B1" s="7"/>
      <c r="C1" s="12"/>
      <c r="D1" s="13" t="s">
        <v>68</v>
      </c>
    </row>
    <row r="2" spans="1:4">
      <c r="A2" s="7"/>
      <c r="B2" s="7"/>
      <c r="C2" s="12"/>
      <c r="D2" s="14" t="s">
        <v>0</v>
      </c>
    </row>
    <row r="3" spans="1:4">
      <c r="A3" s="7"/>
      <c r="B3" s="7"/>
      <c r="C3" s="12"/>
      <c r="D3" s="13" t="s">
        <v>1</v>
      </c>
    </row>
    <row r="4" spans="1:4">
      <c r="A4" s="7"/>
      <c r="B4" s="7"/>
      <c r="C4" s="12"/>
      <c r="D4" s="13" t="s">
        <v>2</v>
      </c>
    </row>
    <row r="5" spans="1:4">
      <c r="A5" s="158" t="s">
        <v>114</v>
      </c>
      <c r="B5" s="162"/>
      <c r="C5" s="162"/>
      <c r="D5" s="162"/>
    </row>
    <row r="6" spans="1:4">
      <c r="A6" s="158" t="s">
        <v>231</v>
      </c>
      <c r="B6" s="162"/>
      <c r="C6" s="162"/>
      <c r="D6" s="162"/>
    </row>
    <row r="7" spans="1:4">
      <c r="A7" s="21"/>
      <c r="B7" s="22"/>
      <c r="C7" s="22"/>
      <c r="D7" s="22"/>
    </row>
    <row r="8" spans="1:4">
      <c r="A8" s="21"/>
      <c r="B8" s="22"/>
      <c r="C8" s="22"/>
      <c r="D8" s="22"/>
    </row>
    <row r="9" spans="1:4">
      <c r="A9" s="8" t="s">
        <v>62</v>
      </c>
      <c r="B9" s="160" t="s">
        <v>63</v>
      </c>
      <c r="C9" s="160"/>
      <c r="D9" s="17"/>
    </row>
    <row r="10" spans="1:4">
      <c r="A10" s="8" t="s">
        <v>64</v>
      </c>
      <c r="B10" s="156" t="s">
        <v>225</v>
      </c>
      <c r="C10" s="156"/>
      <c r="D10" s="161"/>
    </row>
    <row r="11" spans="1:4">
      <c r="A11" s="8" t="s">
        <v>65</v>
      </c>
      <c r="B11" s="154" t="s">
        <v>66</v>
      </c>
      <c r="C11" s="154"/>
      <c r="D11" s="18"/>
    </row>
    <row r="12" spans="1:4">
      <c r="A12" s="8" t="s">
        <v>67</v>
      </c>
      <c r="B12" s="155" t="s">
        <v>209</v>
      </c>
      <c r="C12" s="155"/>
      <c r="D12" s="11"/>
    </row>
    <row r="13" spans="1:4" ht="15.75" thickBot="1">
      <c r="A13" s="8"/>
      <c r="B13" s="23"/>
      <c r="C13" s="23"/>
      <c r="D13" s="24" t="s">
        <v>3</v>
      </c>
    </row>
    <row r="14" spans="1:4" ht="24.95" customHeight="1" thickBot="1">
      <c r="A14" s="2" t="s">
        <v>70</v>
      </c>
      <c r="B14" s="3" t="s">
        <v>5</v>
      </c>
      <c r="C14" s="3" t="s">
        <v>71</v>
      </c>
      <c r="D14" s="3" t="s">
        <v>72</v>
      </c>
    </row>
    <row r="15" spans="1:4" ht="24.95" customHeight="1" thickBot="1">
      <c r="A15" s="4" t="s">
        <v>73</v>
      </c>
      <c r="B15" s="5">
        <v>10</v>
      </c>
      <c r="C15" s="34">
        <v>2959244</v>
      </c>
      <c r="D15" s="128">
        <v>2717446</v>
      </c>
    </row>
    <row r="16" spans="1:4" ht="24.95" customHeight="1" thickBot="1">
      <c r="A16" s="4" t="s">
        <v>74</v>
      </c>
      <c r="B16" s="5">
        <v>11</v>
      </c>
      <c r="C16" s="34">
        <v>2651007</v>
      </c>
      <c r="D16" s="128">
        <v>2568613</v>
      </c>
    </row>
    <row r="17" spans="1:4" ht="24.95" customHeight="1" thickBot="1">
      <c r="A17" s="4" t="s">
        <v>75</v>
      </c>
      <c r="B17" s="5">
        <v>12</v>
      </c>
      <c r="C17" s="34">
        <f>C15-C16</f>
        <v>308237</v>
      </c>
      <c r="D17" s="128">
        <v>148833</v>
      </c>
    </row>
    <row r="18" spans="1:4" ht="24.95" customHeight="1" thickBot="1">
      <c r="A18" s="4" t="s">
        <v>76</v>
      </c>
      <c r="B18" s="5">
        <v>13</v>
      </c>
      <c r="C18" s="34"/>
      <c r="D18" s="128"/>
    </row>
    <row r="19" spans="1:4" ht="24.95" customHeight="1" thickBot="1">
      <c r="A19" s="4" t="s">
        <v>77</v>
      </c>
      <c r="B19" s="5">
        <v>14</v>
      </c>
      <c r="C19" s="34">
        <v>500619</v>
      </c>
      <c r="D19" s="128">
        <v>296990</v>
      </c>
    </row>
    <row r="20" spans="1:4" ht="24.95" customHeight="1" thickBot="1">
      <c r="A20" s="4" t="s">
        <v>78</v>
      </c>
      <c r="B20" s="5">
        <v>15</v>
      </c>
      <c r="C20" s="34">
        <v>5948</v>
      </c>
      <c r="D20" s="128">
        <v>116599</v>
      </c>
    </row>
    <row r="21" spans="1:4" ht="24.95" customHeight="1" thickBot="1">
      <c r="A21" s="4" t="s">
        <v>79</v>
      </c>
      <c r="B21" s="5">
        <v>16</v>
      </c>
      <c r="C21" s="34">
        <v>6223</v>
      </c>
      <c r="D21" s="128">
        <v>5052</v>
      </c>
    </row>
    <row r="22" spans="1:4" ht="24.95" customHeight="1" thickBot="1">
      <c r="A22" s="4" t="s">
        <v>80</v>
      </c>
      <c r="B22" s="5">
        <v>20</v>
      </c>
      <c r="C22" s="34">
        <f>C17-C19-C20+C21</f>
        <v>-192107</v>
      </c>
      <c r="D22" s="128">
        <v>-259704</v>
      </c>
    </row>
    <row r="23" spans="1:4" ht="24.95" customHeight="1" thickBot="1">
      <c r="A23" s="4" t="s">
        <v>81</v>
      </c>
      <c r="B23" s="5">
        <v>21</v>
      </c>
      <c r="C23" s="34">
        <v>289252</v>
      </c>
      <c r="D23" s="128">
        <v>1964841</v>
      </c>
    </row>
    <row r="24" spans="1:4" ht="24.95" customHeight="1" thickBot="1">
      <c r="A24" s="4" t="s">
        <v>82</v>
      </c>
      <c r="B24" s="5">
        <v>22</v>
      </c>
      <c r="C24" s="34">
        <v>2368433</v>
      </c>
      <c r="D24" s="128">
        <v>3416285</v>
      </c>
    </row>
    <row r="25" spans="1:4" ht="52.5" customHeight="1" thickBot="1">
      <c r="A25" s="4" t="s">
        <v>83</v>
      </c>
      <c r="B25" s="5">
        <v>23</v>
      </c>
      <c r="C25" s="34"/>
      <c r="D25" s="128"/>
    </row>
    <row r="26" spans="1:4" ht="24.95" customHeight="1" thickBot="1">
      <c r="A26" s="4" t="s">
        <v>84</v>
      </c>
      <c r="B26" s="5">
        <v>24</v>
      </c>
      <c r="C26" s="100"/>
      <c r="D26" s="128"/>
    </row>
    <row r="27" spans="1:4" ht="24.95" customHeight="1" thickBot="1">
      <c r="A27" s="112" t="s">
        <v>85</v>
      </c>
      <c r="B27" s="113">
        <v>25</v>
      </c>
      <c r="C27" s="111"/>
      <c r="D27" s="128"/>
    </row>
    <row r="28" spans="1:4" ht="26.25" customHeight="1" thickBot="1">
      <c r="A28" s="114" t="s">
        <v>86</v>
      </c>
      <c r="B28" s="122">
        <v>100</v>
      </c>
      <c r="C28" s="123">
        <f>C22+C23-C24</f>
        <v>-2271288</v>
      </c>
      <c r="D28" s="130">
        <v>-1711148</v>
      </c>
    </row>
    <row r="29" spans="1:4" ht="24.95" customHeight="1" thickBot="1">
      <c r="A29" s="49" t="s">
        <v>87</v>
      </c>
      <c r="B29" s="124">
        <v>101</v>
      </c>
      <c r="C29" s="104">
        <v>636732</v>
      </c>
      <c r="D29" s="131"/>
    </row>
    <row r="30" spans="1:4" ht="40.5" customHeight="1" thickBot="1">
      <c r="A30" s="121" t="s">
        <v>88</v>
      </c>
      <c r="B30" s="125">
        <v>200</v>
      </c>
      <c r="C30" s="126">
        <f>C28-C29</f>
        <v>-2908020</v>
      </c>
      <c r="D30" s="132">
        <v>1058705</v>
      </c>
    </row>
    <row r="31" spans="1:4" ht="30" customHeight="1" thickBot="1">
      <c r="A31" s="112" t="s">
        <v>89</v>
      </c>
      <c r="B31" s="16">
        <v>201</v>
      </c>
      <c r="C31" s="118"/>
      <c r="D31" s="129">
        <v>-652443</v>
      </c>
    </row>
    <row r="32" spans="1:4" ht="24.75" customHeight="1" thickBot="1">
      <c r="A32" s="114" t="s">
        <v>90</v>
      </c>
      <c r="B32" s="115">
        <v>300</v>
      </c>
      <c r="C32" s="116">
        <f>C30+C31</f>
        <v>-2908020</v>
      </c>
      <c r="D32" s="128"/>
    </row>
    <row r="33" spans="1:4" ht="24.95" customHeight="1" thickBot="1">
      <c r="A33" s="4" t="s">
        <v>91</v>
      </c>
      <c r="B33" s="110"/>
      <c r="C33" s="117">
        <f>C32</f>
        <v>-2908020</v>
      </c>
      <c r="D33" s="129">
        <v>-652443</v>
      </c>
    </row>
    <row r="34" spans="1:4" ht="24.95" customHeight="1" thickBot="1">
      <c r="A34" s="4" t="s">
        <v>92</v>
      </c>
      <c r="B34" s="110"/>
      <c r="C34" s="104"/>
      <c r="D34" s="128">
        <v>-652443</v>
      </c>
    </row>
    <row r="35" spans="1:4" ht="24.95" customHeight="1" thickBot="1">
      <c r="A35" s="4" t="s">
        <v>93</v>
      </c>
      <c r="B35" s="5">
        <v>400</v>
      </c>
      <c r="C35" s="106"/>
      <c r="D35" s="34"/>
    </row>
    <row r="36" spans="1:4" ht="24.95" customHeight="1" thickBot="1">
      <c r="A36" s="4" t="s">
        <v>94</v>
      </c>
      <c r="B36" s="5"/>
      <c r="C36" s="34"/>
      <c r="D36" s="34"/>
    </row>
    <row r="37" spans="1:4" ht="24.95" customHeight="1" thickBot="1">
      <c r="A37" s="4" t="s">
        <v>95</v>
      </c>
      <c r="B37" s="5">
        <v>410</v>
      </c>
      <c r="C37" s="34"/>
      <c r="D37" s="34"/>
    </row>
    <row r="38" spans="1:4" ht="24.95" customHeight="1" thickBot="1">
      <c r="A38" s="4" t="s">
        <v>96</v>
      </c>
      <c r="B38" s="5">
        <v>411</v>
      </c>
      <c r="C38" s="34"/>
      <c r="D38" s="34"/>
    </row>
    <row r="39" spans="1:4" ht="24.95" customHeight="1" thickBot="1">
      <c r="A39" s="4" t="s">
        <v>97</v>
      </c>
      <c r="B39" s="5">
        <v>412</v>
      </c>
      <c r="C39" s="34"/>
      <c r="D39" s="34"/>
    </row>
    <row r="40" spans="1:4" ht="24.95" customHeight="1" thickBot="1">
      <c r="A40" s="4" t="s">
        <v>98</v>
      </c>
      <c r="B40" s="5">
        <v>413</v>
      </c>
      <c r="C40" s="34"/>
      <c r="D40" s="34"/>
    </row>
    <row r="41" spans="1:4" ht="24.95" customHeight="1" thickBot="1">
      <c r="A41" s="4" t="s">
        <v>99</v>
      </c>
      <c r="B41" s="5">
        <v>414</v>
      </c>
      <c r="C41" s="34"/>
      <c r="D41" s="34"/>
    </row>
    <row r="42" spans="1:4" ht="24.95" customHeight="1" thickBot="1">
      <c r="A42" s="4" t="s">
        <v>100</v>
      </c>
      <c r="B42" s="5">
        <v>415</v>
      </c>
      <c r="C42" s="34"/>
      <c r="D42" s="34"/>
    </row>
    <row r="43" spans="1:4" ht="24.95" customHeight="1" thickBot="1">
      <c r="A43" s="4" t="s">
        <v>101</v>
      </c>
      <c r="B43" s="5">
        <v>416</v>
      </c>
      <c r="C43" s="34"/>
      <c r="D43" s="34"/>
    </row>
    <row r="44" spans="1:4" ht="24.95" customHeight="1" thickBot="1">
      <c r="A44" s="4" t="s">
        <v>102</v>
      </c>
      <c r="B44" s="5">
        <v>417</v>
      </c>
      <c r="C44" s="105"/>
      <c r="D44" s="105"/>
    </row>
    <row r="45" spans="1:4" ht="24.95" customHeight="1" thickBot="1">
      <c r="A45" s="4" t="s">
        <v>103</v>
      </c>
      <c r="B45" s="110">
        <v>418</v>
      </c>
      <c r="C45" s="104"/>
      <c r="D45" s="104"/>
    </row>
    <row r="46" spans="1:4" ht="24.95" customHeight="1" thickBot="1">
      <c r="A46" s="4" t="s">
        <v>104</v>
      </c>
      <c r="B46" s="110">
        <v>419</v>
      </c>
      <c r="C46" s="104"/>
      <c r="D46" s="104"/>
    </row>
    <row r="47" spans="1:4" ht="24.95" customHeight="1" thickBot="1">
      <c r="A47" s="4" t="s">
        <v>105</v>
      </c>
      <c r="B47" s="110">
        <v>420</v>
      </c>
      <c r="C47" s="104"/>
      <c r="D47" s="120"/>
    </row>
    <row r="48" spans="1:4" ht="24.95" customHeight="1" thickBot="1">
      <c r="A48" s="4" t="s">
        <v>106</v>
      </c>
      <c r="B48" s="110">
        <v>500</v>
      </c>
      <c r="C48" s="104">
        <f>C49</f>
        <v>-2908020</v>
      </c>
      <c r="D48" s="133">
        <v>-652443</v>
      </c>
    </row>
    <row r="49" spans="1:4" ht="24.95" customHeight="1" thickBot="1">
      <c r="A49" s="4" t="s">
        <v>107</v>
      </c>
      <c r="B49" s="110"/>
      <c r="C49" s="104">
        <f>C33</f>
        <v>-2908020</v>
      </c>
      <c r="D49" s="133">
        <v>-652443</v>
      </c>
    </row>
    <row r="50" spans="1:4" ht="24.95" customHeight="1" thickBot="1">
      <c r="A50" s="4" t="s">
        <v>91</v>
      </c>
      <c r="B50" s="5"/>
      <c r="C50" s="103"/>
      <c r="D50" s="117"/>
    </row>
    <row r="51" spans="1:4" ht="24.95" customHeight="1" thickBot="1">
      <c r="A51" s="4" t="s">
        <v>108</v>
      </c>
      <c r="B51" s="5"/>
      <c r="C51" s="103"/>
      <c r="D51" s="104"/>
    </row>
    <row r="52" spans="1:4" ht="24.95" customHeight="1" thickBot="1">
      <c r="A52" s="4" t="s">
        <v>109</v>
      </c>
      <c r="B52" s="5">
        <v>600</v>
      </c>
      <c r="C52" s="103"/>
      <c r="D52" s="104"/>
    </row>
    <row r="53" spans="1:4" ht="24.95" customHeight="1" thickBot="1">
      <c r="A53" s="4" t="s">
        <v>94</v>
      </c>
      <c r="B53" s="5"/>
      <c r="C53" s="34"/>
      <c r="D53" s="34"/>
    </row>
    <row r="54" spans="1:4" ht="24.95" customHeight="1" thickBot="1">
      <c r="A54" s="4" t="s">
        <v>110</v>
      </c>
      <c r="B54" s="5"/>
      <c r="C54" s="34"/>
      <c r="D54" s="34"/>
    </row>
    <row r="55" spans="1:4" ht="24.95" customHeight="1" thickBot="1">
      <c r="A55" s="4" t="s">
        <v>111</v>
      </c>
      <c r="B55" s="5"/>
      <c r="C55" s="34"/>
      <c r="D55" s="34"/>
    </row>
    <row r="56" spans="1:4" ht="24.95" customHeight="1" thickBot="1">
      <c r="A56" s="4" t="s">
        <v>112</v>
      </c>
      <c r="B56" s="5"/>
      <c r="C56" s="34"/>
      <c r="D56" s="34"/>
    </row>
    <row r="57" spans="1:4" ht="24.95" customHeight="1" thickBot="1">
      <c r="A57" s="4" t="s">
        <v>113</v>
      </c>
      <c r="B57" s="5"/>
      <c r="C57" s="34"/>
      <c r="D57" s="34"/>
    </row>
    <row r="58" spans="1:4" ht="24.95" customHeight="1" thickBot="1">
      <c r="A58" s="4" t="s">
        <v>111</v>
      </c>
      <c r="B58" s="5"/>
      <c r="C58" s="34"/>
      <c r="D58" s="34"/>
    </row>
    <row r="59" spans="1:4" ht="24.95" customHeight="1" thickBot="1">
      <c r="A59" s="4" t="s">
        <v>112</v>
      </c>
      <c r="B59" s="5"/>
      <c r="C59" s="34"/>
      <c r="D59" s="34"/>
    </row>
    <row r="60" spans="1:4" ht="24.95" customHeight="1">
      <c r="A60" s="15"/>
      <c r="B60" s="16"/>
      <c r="C60" s="36"/>
      <c r="D60" s="36"/>
    </row>
    <row r="62" spans="1:4">
      <c r="A62" s="6" t="s">
        <v>213</v>
      </c>
      <c r="B62" s="7"/>
      <c r="C62" s="7"/>
      <c r="D62" s="7"/>
    </row>
    <row r="63" spans="1:4">
      <c r="A63" s="1" t="s">
        <v>69</v>
      </c>
      <c r="B63" s="7"/>
      <c r="C63" s="7"/>
      <c r="D63" s="7"/>
    </row>
    <row r="64" spans="1:4">
      <c r="A64" s="1"/>
      <c r="B64" s="7"/>
      <c r="C64" s="7"/>
      <c r="D64" s="7"/>
    </row>
    <row r="65" spans="1:4">
      <c r="A65" s="6" t="s">
        <v>227</v>
      </c>
      <c r="B65" s="7"/>
      <c r="C65" s="7"/>
      <c r="D65" s="7"/>
    </row>
    <row r="66" spans="1:4">
      <c r="A66" s="1" t="s">
        <v>69</v>
      </c>
      <c r="B66" s="7"/>
      <c r="C66" s="7"/>
      <c r="D66" s="7"/>
    </row>
    <row r="67" spans="1:4">
      <c r="A67" s="1"/>
      <c r="B67" s="7"/>
      <c r="C67" s="7"/>
      <c r="D67" s="7"/>
    </row>
    <row r="68" spans="1:4">
      <c r="A68" s="1" t="s">
        <v>60</v>
      </c>
      <c r="B68" s="7"/>
      <c r="C68" s="7"/>
      <c r="D68" s="7"/>
    </row>
    <row r="69" spans="1:4">
      <c r="A69" s="7"/>
      <c r="B69" s="7"/>
      <c r="C69" s="7"/>
      <c r="D69" s="7"/>
    </row>
  </sheetData>
  <mergeCells count="6">
    <mergeCell ref="B9:C9"/>
    <mergeCell ref="B10:D10"/>
    <mergeCell ref="B11:C11"/>
    <mergeCell ref="B12:C12"/>
    <mergeCell ref="A5:D5"/>
    <mergeCell ref="A6:D6"/>
  </mergeCells>
  <hyperlinks>
    <hyperlink ref="D2" r:id="rId1" display="jl:30820085.0"/>
  </hyperlinks>
  <pageMargins left="0.31496062992125984" right="0.31496062992125984" top="0.35433070866141736" bottom="0.35433070866141736" header="0.31496062992125984" footer="0.31496062992125984"/>
  <pageSetup paperSize="9" scale="80" fitToHeight="3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D1" sqref="D1:D4"/>
    </sheetView>
  </sheetViews>
  <sheetFormatPr defaultRowHeight="12.75"/>
  <cols>
    <col min="1" max="1" width="42.140625" style="29" customWidth="1"/>
    <col min="2" max="2" width="11.85546875" style="29" customWidth="1"/>
    <col min="3" max="3" width="25.7109375" style="88" customWidth="1"/>
    <col min="4" max="4" width="25.7109375" style="141" customWidth="1"/>
    <col min="5" max="16384" width="9.140625" style="29"/>
  </cols>
  <sheetData>
    <row r="1" spans="1:6">
      <c r="D1" s="152" t="s">
        <v>68</v>
      </c>
    </row>
    <row r="2" spans="1:6">
      <c r="D2" s="153" t="s">
        <v>0</v>
      </c>
      <c r="E2" s="88"/>
    </row>
    <row r="3" spans="1:6">
      <c r="D3" s="152" t="s">
        <v>1</v>
      </c>
      <c r="E3" s="88"/>
    </row>
    <row r="4" spans="1:6">
      <c r="D4" s="152" t="s">
        <v>2</v>
      </c>
      <c r="E4" s="88"/>
    </row>
    <row r="5" spans="1:6">
      <c r="A5" s="94" t="s">
        <v>206</v>
      </c>
      <c r="B5" s="93"/>
      <c r="C5" s="92"/>
      <c r="D5" s="135"/>
      <c r="E5" s="88"/>
    </row>
    <row r="6" spans="1:6">
      <c r="A6" s="94" t="s">
        <v>233</v>
      </c>
      <c r="B6" s="93"/>
      <c r="C6" s="92"/>
      <c r="D6" s="135"/>
      <c r="E6" s="88"/>
    </row>
    <row r="7" spans="1:6">
      <c r="A7" s="91"/>
      <c r="B7" s="90"/>
      <c r="C7" s="89"/>
      <c r="D7" s="136"/>
      <c r="E7" s="88"/>
    </row>
    <row r="8" spans="1:6">
      <c r="A8" s="8" t="s">
        <v>62</v>
      </c>
      <c r="B8" s="160" t="s">
        <v>63</v>
      </c>
      <c r="C8" s="160"/>
      <c r="D8" s="160"/>
      <c r="E8" s="88"/>
    </row>
    <row r="9" spans="1:6">
      <c r="A9" s="8" t="s">
        <v>64</v>
      </c>
      <c r="B9" s="156" t="s">
        <v>224</v>
      </c>
      <c r="C9" s="156"/>
      <c r="D9" s="156"/>
      <c r="E9" s="71"/>
      <c r="F9" s="71"/>
    </row>
    <row r="10" spans="1:6">
      <c r="A10" s="8" t="s">
        <v>65</v>
      </c>
      <c r="B10" s="62" t="s">
        <v>66</v>
      </c>
      <c r="C10" s="107"/>
      <c r="D10" s="137"/>
      <c r="E10" s="71"/>
      <c r="F10" s="71"/>
    </row>
    <row r="11" spans="1:6">
      <c r="A11" s="8" t="s">
        <v>67</v>
      </c>
      <c r="B11" s="63" t="s">
        <v>210</v>
      </c>
      <c r="C11" s="108"/>
      <c r="D11" s="138"/>
      <c r="E11" s="71"/>
      <c r="F11" s="71"/>
    </row>
    <row r="12" spans="1:6" ht="13.5" thickBot="1">
      <c r="A12" s="8"/>
      <c r="B12" s="63"/>
      <c r="C12" s="108"/>
      <c r="D12" s="142" t="s">
        <v>229</v>
      </c>
      <c r="E12" s="71"/>
      <c r="F12" s="71"/>
    </row>
    <row r="13" spans="1:6" ht="29.25" customHeight="1" thickBot="1">
      <c r="A13" s="79" t="s">
        <v>70</v>
      </c>
      <c r="B13" s="65" t="s">
        <v>5</v>
      </c>
      <c r="C13" s="87" t="s">
        <v>71</v>
      </c>
      <c r="D13" s="151" t="s">
        <v>72</v>
      </c>
      <c r="E13" s="71"/>
      <c r="F13" s="71"/>
    </row>
    <row r="14" spans="1:6" ht="19.5" customHeight="1" thickBot="1">
      <c r="A14" s="85" t="s">
        <v>115</v>
      </c>
      <c r="B14" s="84"/>
      <c r="C14" s="83"/>
      <c r="D14" s="139"/>
      <c r="E14" s="71"/>
      <c r="F14" s="71"/>
    </row>
    <row r="15" spans="1:6" ht="28.5" customHeight="1" thickBot="1">
      <c r="A15" s="37" t="s">
        <v>116</v>
      </c>
      <c r="B15" s="38">
        <v>10</v>
      </c>
      <c r="C15" s="67">
        <f>SUM(C17:C22)</f>
        <v>3087332</v>
      </c>
      <c r="D15" s="144">
        <f>SUM(D17:D22)</f>
        <v>3477393</v>
      </c>
      <c r="E15" s="71"/>
      <c r="F15" s="71"/>
    </row>
    <row r="16" spans="1:6" ht="24" customHeight="1" thickBot="1">
      <c r="A16" s="64" t="s">
        <v>94</v>
      </c>
      <c r="B16" s="27"/>
      <c r="C16" s="66"/>
      <c r="D16" s="143"/>
      <c r="E16" s="71"/>
      <c r="F16" s="71"/>
    </row>
    <row r="17" spans="1:7" ht="24" customHeight="1" thickBot="1">
      <c r="A17" s="64" t="s">
        <v>117</v>
      </c>
      <c r="B17" s="27">
        <v>11</v>
      </c>
      <c r="C17" s="66">
        <v>3041366</v>
      </c>
      <c r="D17" s="143">
        <v>3232180</v>
      </c>
      <c r="E17" s="71"/>
      <c r="F17" s="71"/>
    </row>
    <row r="18" spans="1:7" ht="24" customHeight="1" thickBot="1">
      <c r="A18" s="64" t="s">
        <v>118</v>
      </c>
      <c r="B18" s="27">
        <v>12</v>
      </c>
      <c r="C18" s="66"/>
      <c r="D18" s="143"/>
      <c r="E18" s="71"/>
      <c r="F18" s="71"/>
    </row>
    <row r="19" spans="1:7" ht="24" customHeight="1" thickBot="1">
      <c r="A19" s="64" t="s">
        <v>119</v>
      </c>
      <c r="B19" s="27">
        <v>13</v>
      </c>
      <c r="C19" s="66"/>
      <c r="D19" s="143"/>
      <c r="E19" s="71"/>
      <c r="F19" s="71"/>
    </row>
    <row r="20" spans="1:7" ht="24" customHeight="1" thickBot="1">
      <c r="A20" s="64" t="s">
        <v>120</v>
      </c>
      <c r="B20" s="27">
        <v>14</v>
      </c>
      <c r="C20" s="66"/>
      <c r="D20" s="143"/>
      <c r="E20" s="71"/>
      <c r="F20" s="71"/>
    </row>
    <row r="21" spans="1:7" ht="24" customHeight="1" thickBot="1">
      <c r="A21" s="64" t="s">
        <v>121</v>
      </c>
      <c r="B21" s="27">
        <v>15</v>
      </c>
      <c r="C21" s="66"/>
      <c r="D21" s="143"/>
      <c r="E21" s="71"/>
      <c r="F21" s="71"/>
    </row>
    <row r="22" spans="1:7" ht="24" customHeight="1" thickBot="1">
      <c r="A22" s="64" t="s">
        <v>122</v>
      </c>
      <c r="B22" s="27">
        <v>16</v>
      </c>
      <c r="C22" s="66">
        <f>45882+84</f>
        <v>45966</v>
      </c>
      <c r="D22" s="143">
        <v>245213</v>
      </c>
      <c r="E22" s="71"/>
      <c r="F22" s="71"/>
    </row>
    <row r="23" spans="1:7" ht="33" customHeight="1" thickBot="1">
      <c r="A23" s="37" t="s">
        <v>123</v>
      </c>
      <c r="B23" s="38">
        <v>20</v>
      </c>
      <c r="C23" s="67">
        <f>SUM(C25:C31)</f>
        <v>3879101</v>
      </c>
      <c r="D23" s="144">
        <f>SUM(D25:D31)</f>
        <v>1275506</v>
      </c>
      <c r="E23" s="88"/>
      <c r="F23" s="71"/>
    </row>
    <row r="24" spans="1:7" ht="24" customHeight="1" thickBot="1">
      <c r="A24" s="64" t="s">
        <v>94</v>
      </c>
      <c r="B24" s="27"/>
      <c r="C24" s="66"/>
      <c r="D24" s="143"/>
      <c r="E24" s="71"/>
      <c r="F24" s="71"/>
    </row>
    <row r="25" spans="1:7" ht="24" customHeight="1" thickBot="1">
      <c r="A25" s="64" t="s">
        <v>124</v>
      </c>
      <c r="B25" s="27">
        <v>21</v>
      </c>
      <c r="C25" s="66">
        <v>1363367</v>
      </c>
      <c r="D25" s="143">
        <v>288830</v>
      </c>
      <c r="E25" s="71"/>
      <c r="F25" s="71"/>
    </row>
    <row r="26" spans="1:7" ht="24" customHeight="1" thickBot="1">
      <c r="A26" s="64" t="s">
        <v>125</v>
      </c>
      <c r="B26" s="27">
        <v>22</v>
      </c>
      <c r="C26" s="66">
        <v>534393</v>
      </c>
      <c r="D26" s="143">
        <v>101215</v>
      </c>
      <c r="E26" s="71"/>
      <c r="F26" s="71"/>
    </row>
    <row r="27" spans="1:7" ht="24" customHeight="1" thickBot="1">
      <c r="A27" s="64" t="s">
        <v>126</v>
      </c>
      <c r="B27" s="27">
        <v>23</v>
      </c>
      <c r="C27" s="66">
        <v>534260</v>
      </c>
      <c r="D27" s="143">
        <v>505043</v>
      </c>
      <c r="E27" s="71"/>
      <c r="F27" s="71"/>
      <c r="G27" s="71"/>
    </row>
    <row r="28" spans="1:7" ht="24" customHeight="1" thickBot="1">
      <c r="A28" s="64" t="s">
        <v>127</v>
      </c>
      <c r="B28" s="27">
        <v>24</v>
      </c>
      <c r="C28" s="134">
        <v>55492</v>
      </c>
      <c r="D28" s="143"/>
      <c r="E28" s="82"/>
      <c r="F28" s="71"/>
      <c r="G28" s="71"/>
    </row>
    <row r="29" spans="1:7" ht="24" customHeight="1" thickBot="1">
      <c r="A29" s="64" t="s">
        <v>128</v>
      </c>
      <c r="B29" s="27">
        <v>25</v>
      </c>
      <c r="C29" s="66"/>
      <c r="D29" s="143"/>
      <c r="E29" s="71"/>
      <c r="F29" s="71"/>
      <c r="G29" s="71"/>
    </row>
    <row r="30" spans="1:7" ht="24" customHeight="1" thickBot="1">
      <c r="A30" s="64" t="s">
        <v>129</v>
      </c>
      <c r="B30" s="27">
        <v>26</v>
      </c>
      <c r="C30" s="66">
        <v>1179407</v>
      </c>
      <c r="D30" s="143">
        <v>288975</v>
      </c>
      <c r="E30" s="71"/>
      <c r="F30" s="71"/>
      <c r="G30" s="71"/>
    </row>
    <row r="31" spans="1:7" ht="24" customHeight="1" thickBot="1">
      <c r="A31" s="64" t="s">
        <v>130</v>
      </c>
      <c r="B31" s="27">
        <v>27</v>
      </c>
      <c r="C31" s="143">
        <v>212182</v>
      </c>
      <c r="D31" s="143">
        <v>91443</v>
      </c>
      <c r="E31" s="82"/>
      <c r="F31" s="71" t="s">
        <v>217</v>
      </c>
      <c r="G31" s="71"/>
    </row>
    <row r="32" spans="1:7" ht="13.5" thickBot="1">
      <c r="A32" s="64"/>
      <c r="B32" s="86" t="s">
        <v>220</v>
      </c>
      <c r="C32" s="109"/>
      <c r="D32" s="150" t="s">
        <v>232</v>
      </c>
      <c r="E32" s="82"/>
      <c r="F32" s="71"/>
      <c r="G32" s="71"/>
    </row>
    <row r="33" spans="1:7" ht="40.5" customHeight="1" thickBot="1">
      <c r="A33" s="37" t="s">
        <v>131</v>
      </c>
      <c r="B33" s="38">
        <v>30</v>
      </c>
      <c r="C33" s="67">
        <f>C15-C23</f>
        <v>-791769</v>
      </c>
      <c r="D33" s="144">
        <f>D15-D23</f>
        <v>2201887</v>
      </c>
      <c r="E33" s="82"/>
      <c r="F33" s="71" t="s">
        <v>216</v>
      </c>
      <c r="G33" s="71"/>
    </row>
    <row r="34" spans="1:7" ht="24.95" customHeight="1" thickBot="1">
      <c r="A34" s="85" t="s">
        <v>132</v>
      </c>
      <c r="B34" s="84"/>
      <c r="C34" s="83"/>
      <c r="D34" s="149"/>
      <c r="E34" s="82"/>
      <c r="F34" s="71" t="s">
        <v>215</v>
      </c>
      <c r="G34" s="71"/>
    </row>
    <row r="35" spans="1:7" ht="28.5" customHeight="1" thickBot="1">
      <c r="A35" s="37" t="s">
        <v>133</v>
      </c>
      <c r="B35" s="38">
        <v>40</v>
      </c>
      <c r="C35" s="67">
        <f>SUM(C37:C47)</f>
        <v>1223</v>
      </c>
      <c r="D35" s="144"/>
      <c r="E35" s="82"/>
      <c r="F35" s="71" t="s">
        <v>215</v>
      </c>
      <c r="G35" s="71"/>
    </row>
    <row r="36" spans="1:7" ht="24" customHeight="1" thickBot="1">
      <c r="A36" s="64" t="s">
        <v>94</v>
      </c>
      <c r="B36" s="27"/>
      <c r="C36" s="66"/>
      <c r="D36" s="143"/>
      <c r="E36" s="82"/>
      <c r="F36" s="71" t="s">
        <v>218</v>
      </c>
      <c r="G36" s="71"/>
    </row>
    <row r="37" spans="1:7" ht="24" customHeight="1" thickBot="1">
      <c r="A37" s="64" t="s">
        <v>134</v>
      </c>
      <c r="B37" s="27">
        <v>41</v>
      </c>
      <c r="C37" s="66">
        <v>1223</v>
      </c>
      <c r="D37" s="143"/>
      <c r="E37" s="71"/>
      <c r="F37" s="71"/>
      <c r="G37" s="71"/>
    </row>
    <row r="38" spans="1:7" ht="24" customHeight="1" thickBot="1">
      <c r="A38" s="64" t="s">
        <v>135</v>
      </c>
      <c r="B38" s="27">
        <v>42</v>
      </c>
      <c r="C38" s="66"/>
      <c r="D38" s="143"/>
      <c r="E38" s="71"/>
      <c r="F38" s="71"/>
      <c r="G38" s="71"/>
    </row>
    <row r="39" spans="1:7" ht="24" customHeight="1" thickBot="1">
      <c r="A39" s="64" t="s">
        <v>136</v>
      </c>
      <c r="B39" s="27">
        <v>43</v>
      </c>
      <c r="C39" s="66"/>
      <c r="D39" s="143"/>
      <c r="E39" s="71"/>
      <c r="F39" s="71"/>
      <c r="G39" s="71"/>
    </row>
    <row r="40" spans="1:7" ht="26.25" customHeight="1" thickBot="1">
      <c r="A40" s="64" t="s">
        <v>137</v>
      </c>
      <c r="B40" s="27">
        <v>44</v>
      </c>
      <c r="C40" s="66"/>
      <c r="D40" s="143"/>
      <c r="E40" s="71"/>
      <c r="F40" s="71"/>
      <c r="G40" s="71"/>
    </row>
    <row r="41" spans="1:7" ht="26.25" customHeight="1" thickBot="1">
      <c r="A41" s="64" t="s">
        <v>138</v>
      </c>
      <c r="B41" s="27">
        <v>45</v>
      </c>
      <c r="C41" s="66"/>
      <c r="D41" s="143"/>
      <c r="E41" s="71"/>
      <c r="F41" s="82">
        <v>7680001</v>
      </c>
      <c r="G41" s="71"/>
    </row>
    <row r="42" spans="1:7" ht="27" customHeight="1" thickBot="1">
      <c r="A42" s="64" t="s">
        <v>139</v>
      </c>
      <c r="B42" s="27">
        <v>46</v>
      </c>
      <c r="C42" s="66"/>
      <c r="D42" s="143"/>
      <c r="E42" s="71"/>
      <c r="F42" s="82">
        <v>40613372.399999999</v>
      </c>
      <c r="G42" s="71"/>
    </row>
    <row r="43" spans="1:7" ht="24" customHeight="1" thickBot="1">
      <c r="A43" s="64" t="s">
        <v>140</v>
      </c>
      <c r="B43" s="27">
        <v>47</v>
      </c>
      <c r="C43" s="66"/>
      <c r="D43" s="143"/>
      <c r="E43" s="71"/>
      <c r="F43" s="82">
        <v>189520098.87</v>
      </c>
      <c r="G43" s="71"/>
    </row>
    <row r="44" spans="1:7" ht="28.5" customHeight="1" thickBot="1">
      <c r="A44" s="64" t="s">
        <v>141</v>
      </c>
      <c r="B44" s="27">
        <v>48</v>
      </c>
      <c r="C44" s="66"/>
      <c r="D44" s="143"/>
      <c r="E44" s="71"/>
      <c r="F44" s="82">
        <v>31608022.649999999</v>
      </c>
      <c r="G44" s="71"/>
    </row>
    <row r="45" spans="1:7" ht="24" customHeight="1" thickBot="1">
      <c r="A45" s="64" t="s">
        <v>142</v>
      </c>
      <c r="B45" s="27">
        <v>49</v>
      </c>
      <c r="C45" s="66"/>
      <c r="D45" s="143"/>
      <c r="E45" s="71"/>
      <c r="F45" s="82">
        <v>17175060</v>
      </c>
      <c r="G45" s="71"/>
    </row>
    <row r="46" spans="1:7" ht="24" customHeight="1" thickBot="1">
      <c r="A46" s="64" t="s">
        <v>121</v>
      </c>
      <c r="B46" s="27">
        <v>50</v>
      </c>
      <c r="C46" s="66"/>
      <c r="D46" s="143"/>
      <c r="E46" s="71"/>
      <c r="F46" s="82">
        <v>746788</v>
      </c>
      <c r="G46" s="71"/>
    </row>
    <row r="47" spans="1:7" ht="24" customHeight="1" thickBot="1">
      <c r="A47" s="64" t="s">
        <v>122</v>
      </c>
      <c r="B47" s="27">
        <v>51</v>
      </c>
      <c r="C47" s="66"/>
      <c r="D47" s="143"/>
      <c r="E47" s="71"/>
      <c r="F47" s="82">
        <v>1520989</v>
      </c>
      <c r="G47" s="71"/>
    </row>
    <row r="48" spans="1:7" ht="31.5" customHeight="1" thickBot="1">
      <c r="A48" s="37" t="s">
        <v>143</v>
      </c>
      <c r="B48" s="38">
        <v>60</v>
      </c>
      <c r="C48" s="67">
        <f>SUM(C50:C60)</f>
        <v>37841</v>
      </c>
      <c r="D48" s="144">
        <f>SUM(D50:D60)</f>
        <v>1185122</v>
      </c>
      <c r="E48" s="71"/>
      <c r="F48" s="82">
        <v>7790084.7599999998</v>
      </c>
      <c r="G48" s="71"/>
    </row>
    <row r="49" spans="1:7" ht="24" customHeight="1" thickBot="1">
      <c r="A49" s="64" t="s">
        <v>94</v>
      </c>
      <c r="B49" s="27"/>
      <c r="C49" s="66"/>
      <c r="D49" s="143"/>
      <c r="E49" s="71"/>
      <c r="F49" s="71"/>
      <c r="G49" s="71"/>
    </row>
    <row r="50" spans="1:7" ht="24" customHeight="1" thickBot="1">
      <c r="A50" s="64" t="s">
        <v>144</v>
      </c>
      <c r="B50" s="27">
        <v>61</v>
      </c>
      <c r="C50" s="66">
        <v>36489</v>
      </c>
      <c r="D50" s="143">
        <v>771661</v>
      </c>
      <c r="E50" s="71"/>
      <c r="F50" s="71"/>
      <c r="G50" s="71"/>
    </row>
    <row r="51" spans="1:7" ht="24" customHeight="1" thickBot="1">
      <c r="A51" s="64" t="s">
        <v>145</v>
      </c>
      <c r="B51" s="27">
        <v>62</v>
      </c>
      <c r="C51" s="66">
        <v>1352</v>
      </c>
      <c r="D51" s="143">
        <v>288</v>
      </c>
      <c r="E51" s="71"/>
      <c r="F51" s="71"/>
      <c r="G51" s="71"/>
    </row>
    <row r="52" spans="1:7" ht="24" customHeight="1" thickBot="1">
      <c r="A52" s="64" t="s">
        <v>146</v>
      </c>
      <c r="B52" s="27">
        <v>63</v>
      </c>
      <c r="C52" s="66"/>
      <c r="D52" s="143"/>
      <c r="E52" s="71"/>
      <c r="F52" s="71"/>
      <c r="G52" s="71"/>
    </row>
    <row r="53" spans="1:7" ht="24" customHeight="1" thickBot="1">
      <c r="A53" s="64" t="s">
        <v>147</v>
      </c>
      <c r="B53" s="27">
        <v>64</v>
      </c>
      <c r="C53" s="66"/>
      <c r="D53" s="143"/>
      <c r="E53" s="71"/>
      <c r="F53" s="71"/>
      <c r="G53" s="71"/>
    </row>
    <row r="54" spans="1:7" ht="24" customHeight="1" thickBot="1">
      <c r="A54" s="64" t="s">
        <v>148</v>
      </c>
      <c r="B54" s="27">
        <v>65</v>
      </c>
      <c r="C54" s="66"/>
      <c r="D54" s="143"/>
      <c r="E54" s="71"/>
      <c r="F54" s="71"/>
    </row>
    <row r="55" spans="1:7" ht="24" customHeight="1" thickBot="1">
      <c r="A55" s="64" t="s">
        <v>149</v>
      </c>
      <c r="B55" s="27">
        <v>66</v>
      </c>
      <c r="C55" s="66"/>
      <c r="D55" s="143"/>
      <c r="E55" s="71"/>
      <c r="F55" s="71"/>
    </row>
    <row r="56" spans="1:7" ht="24" customHeight="1" thickBot="1">
      <c r="A56" s="64" t="s">
        <v>150</v>
      </c>
      <c r="B56" s="27">
        <v>67</v>
      </c>
      <c r="C56" s="66"/>
      <c r="D56" s="143"/>
      <c r="E56" s="71"/>
      <c r="F56" s="71"/>
    </row>
    <row r="57" spans="1:7" ht="24" customHeight="1" thickBot="1">
      <c r="A57" s="64" t="s">
        <v>151</v>
      </c>
      <c r="B57" s="27">
        <v>68</v>
      </c>
      <c r="C57" s="66"/>
      <c r="D57" s="143"/>
      <c r="E57" s="71"/>
      <c r="F57" s="71"/>
    </row>
    <row r="58" spans="1:7" ht="24" customHeight="1" thickBot="1">
      <c r="A58" s="64" t="s">
        <v>141</v>
      </c>
      <c r="B58" s="27">
        <v>69</v>
      </c>
      <c r="C58" s="66"/>
      <c r="D58" s="143"/>
      <c r="E58" s="71"/>
      <c r="F58" s="71"/>
    </row>
    <row r="59" spans="1:7" ht="24" customHeight="1" thickBot="1">
      <c r="A59" s="64" t="s">
        <v>152</v>
      </c>
      <c r="B59" s="27">
        <v>70</v>
      </c>
      <c r="C59" s="66"/>
      <c r="D59" s="143"/>
      <c r="E59" s="71"/>
      <c r="F59" s="71"/>
    </row>
    <row r="60" spans="1:7" ht="24" customHeight="1" thickBot="1">
      <c r="A60" s="64" t="s">
        <v>205</v>
      </c>
      <c r="B60" s="27">
        <v>71</v>
      </c>
      <c r="C60" s="66"/>
      <c r="D60" s="143">
        <v>413173</v>
      </c>
      <c r="E60" s="82"/>
      <c r="F60" s="71"/>
    </row>
    <row r="61" spans="1:7" ht="45" customHeight="1" thickBot="1">
      <c r="A61" s="37" t="s">
        <v>153</v>
      </c>
      <c r="B61" s="38">
        <v>80</v>
      </c>
      <c r="C61" s="67">
        <f>C35-C48</f>
        <v>-36618</v>
      </c>
      <c r="D61" s="144">
        <f>D35-D48</f>
        <v>-1185122</v>
      </c>
      <c r="E61" s="82"/>
      <c r="F61" s="71"/>
    </row>
    <row r="62" spans="1:7" ht="24.95" customHeight="1" thickBot="1">
      <c r="A62" s="85" t="s">
        <v>154</v>
      </c>
      <c r="B62" s="84"/>
      <c r="C62" s="83"/>
      <c r="D62" s="149"/>
      <c r="E62" s="82"/>
      <c r="F62" s="71"/>
    </row>
    <row r="63" spans="1:7" ht="27.75" customHeight="1" thickBot="1">
      <c r="A63" s="37" t="s">
        <v>155</v>
      </c>
      <c r="B63" s="38">
        <v>90</v>
      </c>
      <c r="C63" s="67">
        <f>SUM(C65:C68)</f>
        <v>0</v>
      </c>
      <c r="D63" s="144">
        <f>SUM(D65:D68)</f>
        <v>3130000</v>
      </c>
      <c r="E63" s="82"/>
      <c r="F63" s="71"/>
    </row>
    <row r="64" spans="1:7" ht="27" customHeight="1" thickBot="1">
      <c r="A64" s="64" t="s">
        <v>94</v>
      </c>
      <c r="B64" s="27"/>
      <c r="C64" s="66"/>
      <c r="D64" s="143"/>
      <c r="E64" s="82"/>
      <c r="F64" s="71"/>
    </row>
    <row r="65" spans="1:6" ht="27" customHeight="1" thickBot="1">
      <c r="A65" s="64" t="s">
        <v>156</v>
      </c>
      <c r="B65" s="27">
        <v>91</v>
      </c>
      <c r="C65" s="66"/>
      <c r="D65" s="143"/>
      <c r="E65" s="82"/>
      <c r="F65" s="71"/>
    </row>
    <row r="66" spans="1:6" ht="27" customHeight="1" thickBot="1">
      <c r="A66" s="64" t="s">
        <v>157</v>
      </c>
      <c r="B66" s="27">
        <v>92</v>
      </c>
      <c r="C66" s="66"/>
      <c r="D66" s="143">
        <v>3130000</v>
      </c>
      <c r="E66" s="82"/>
      <c r="F66" s="71"/>
    </row>
    <row r="67" spans="1:6" ht="27" customHeight="1" thickBot="1">
      <c r="A67" s="64" t="s">
        <v>121</v>
      </c>
      <c r="B67" s="27">
        <v>93</v>
      </c>
      <c r="C67" s="66"/>
      <c r="D67" s="143"/>
      <c r="E67" s="82"/>
      <c r="F67" s="71"/>
    </row>
    <row r="68" spans="1:6" ht="27" customHeight="1" thickBot="1">
      <c r="A68" s="64" t="s">
        <v>122</v>
      </c>
      <c r="B68" s="27">
        <v>94</v>
      </c>
      <c r="C68" s="66"/>
      <c r="D68" s="143"/>
      <c r="E68" s="71"/>
      <c r="F68" s="71"/>
    </row>
    <row r="69" spans="1:6" ht="27" customHeight="1" thickBot="1">
      <c r="A69" s="37" t="s">
        <v>158</v>
      </c>
      <c r="B69" s="38">
        <v>100</v>
      </c>
      <c r="C69" s="67">
        <f>SUM(C71:C75)</f>
        <v>2645685</v>
      </c>
      <c r="D69" s="144">
        <f>SUM(D71:D75)</f>
        <v>5823445</v>
      </c>
      <c r="E69" s="71"/>
      <c r="F69" s="71"/>
    </row>
    <row r="70" spans="1:6" ht="27" customHeight="1" thickBot="1">
      <c r="A70" s="64" t="s">
        <v>94</v>
      </c>
      <c r="B70" s="81"/>
      <c r="C70" s="68"/>
      <c r="D70" s="145"/>
      <c r="E70" s="71"/>
      <c r="F70" s="71"/>
    </row>
    <row r="71" spans="1:6" ht="27" customHeight="1" thickBot="1">
      <c r="A71" s="80" t="s">
        <v>159</v>
      </c>
      <c r="B71" s="79">
        <v>101</v>
      </c>
      <c r="C71" s="69"/>
      <c r="D71" s="146"/>
      <c r="E71" s="71"/>
      <c r="F71" s="71"/>
    </row>
    <row r="72" spans="1:6" ht="27" customHeight="1" thickBot="1">
      <c r="A72" s="80" t="s">
        <v>127</v>
      </c>
      <c r="B72" s="79">
        <v>102</v>
      </c>
      <c r="C72" s="66">
        <v>1493347</v>
      </c>
      <c r="D72" s="148">
        <v>51200</v>
      </c>
      <c r="E72" s="71"/>
      <c r="F72" s="71"/>
    </row>
    <row r="73" spans="1:6" ht="27" customHeight="1" thickBot="1">
      <c r="A73" s="64" t="s">
        <v>160</v>
      </c>
      <c r="B73" s="27">
        <v>103</v>
      </c>
      <c r="C73" s="68"/>
      <c r="D73" s="145"/>
      <c r="E73" s="71"/>
      <c r="F73" s="71"/>
    </row>
    <row r="74" spans="1:6" ht="27" customHeight="1" thickBot="1">
      <c r="A74" s="64" t="s">
        <v>161</v>
      </c>
      <c r="B74" s="78">
        <v>104</v>
      </c>
      <c r="C74" s="69"/>
      <c r="D74" s="146"/>
      <c r="E74" s="71"/>
      <c r="F74" s="71"/>
    </row>
    <row r="75" spans="1:6" ht="27" customHeight="1" thickBot="1">
      <c r="A75" s="64" t="s">
        <v>162</v>
      </c>
      <c r="B75" s="78">
        <v>105</v>
      </c>
      <c r="C75" s="69">
        <v>1152338</v>
      </c>
      <c r="D75" s="146">
        <v>5772245</v>
      </c>
      <c r="E75" s="71"/>
      <c r="F75" s="71"/>
    </row>
    <row r="76" spans="1:6" ht="42" customHeight="1" thickBot="1">
      <c r="A76" s="37" t="s">
        <v>163</v>
      </c>
      <c r="B76" s="77">
        <v>110</v>
      </c>
      <c r="C76" s="70">
        <f>C63-C69</f>
        <v>-2645685</v>
      </c>
      <c r="D76" s="147">
        <f>D63-D69</f>
        <v>-2693445</v>
      </c>
      <c r="E76" s="71"/>
      <c r="F76" s="71"/>
    </row>
    <row r="77" spans="1:6" ht="24.95" customHeight="1" thickBot="1">
      <c r="A77" s="64" t="s">
        <v>164</v>
      </c>
      <c r="B77" s="27">
        <v>120</v>
      </c>
      <c r="C77" s="66"/>
      <c r="D77" s="143"/>
      <c r="E77" s="71"/>
      <c r="F77" s="71"/>
    </row>
    <row r="78" spans="1:6" ht="39.75" customHeight="1" thickBot="1">
      <c r="A78" s="37" t="s">
        <v>165</v>
      </c>
      <c r="B78" s="38">
        <v>130</v>
      </c>
      <c r="C78" s="67">
        <f>C33+C61+C76</f>
        <v>-3474072</v>
      </c>
      <c r="D78" s="144">
        <f>D33+D61+D76</f>
        <v>-1676680</v>
      </c>
      <c r="E78" s="71"/>
      <c r="F78" s="71"/>
    </row>
    <row r="79" spans="1:6" ht="30" customHeight="1" thickBot="1">
      <c r="A79" s="37" t="s">
        <v>166</v>
      </c>
      <c r="B79" s="38">
        <v>140</v>
      </c>
      <c r="C79" s="67">
        <v>6275647</v>
      </c>
      <c r="D79" s="144">
        <v>7952327</v>
      </c>
      <c r="E79" s="71"/>
      <c r="F79" s="71"/>
    </row>
    <row r="80" spans="1:6" ht="24.95" customHeight="1" thickBot="1">
      <c r="A80" s="37" t="s">
        <v>167</v>
      </c>
      <c r="B80" s="38">
        <v>150</v>
      </c>
      <c r="C80" s="67">
        <f>C79+C78</f>
        <v>2801575</v>
      </c>
      <c r="D80" s="144">
        <v>6275647</v>
      </c>
      <c r="E80" s="73"/>
      <c r="F80" s="71"/>
    </row>
    <row r="81" spans="1:6" ht="16.5" customHeight="1">
      <c r="A81" s="76"/>
      <c r="B81" s="75"/>
      <c r="C81" s="74"/>
      <c r="D81" s="140"/>
      <c r="E81" s="71"/>
      <c r="F81" s="71"/>
    </row>
    <row r="82" spans="1:6">
      <c r="E82" s="73"/>
      <c r="F82" s="71"/>
    </row>
    <row r="83" spans="1:6">
      <c r="A83" s="72" t="s">
        <v>219</v>
      </c>
      <c r="E83" s="71"/>
      <c r="F83" s="71"/>
    </row>
    <row r="84" spans="1:6">
      <c r="A84" s="29" t="s">
        <v>69</v>
      </c>
      <c r="E84" s="71"/>
      <c r="F84" s="71"/>
    </row>
    <row r="85" spans="1:6">
      <c r="E85" s="71"/>
      <c r="F85" s="71"/>
    </row>
    <row r="86" spans="1:6">
      <c r="A86" s="72" t="s">
        <v>226</v>
      </c>
      <c r="E86" s="71"/>
      <c r="F86" s="71"/>
    </row>
    <row r="87" spans="1:6">
      <c r="A87" s="29" t="s">
        <v>69</v>
      </c>
      <c r="E87" s="71"/>
      <c r="F87" s="71"/>
    </row>
    <row r="88" spans="1:6">
      <c r="E88" s="71"/>
      <c r="F88" s="71"/>
    </row>
    <row r="89" spans="1:6">
      <c r="A89" s="29" t="s">
        <v>60</v>
      </c>
      <c r="E89" s="71"/>
      <c r="F89" s="71"/>
    </row>
    <row r="90" spans="1:6">
      <c r="E90" s="71"/>
      <c r="F90" s="71"/>
    </row>
    <row r="91" spans="1:6">
      <c r="E91" s="71"/>
      <c r="F91" s="71"/>
    </row>
    <row r="92" spans="1:6">
      <c r="E92" s="71"/>
      <c r="F92" s="71"/>
    </row>
    <row r="93" spans="1:6">
      <c r="E93" s="71"/>
      <c r="F93" s="71"/>
    </row>
    <row r="94" spans="1:6">
      <c r="E94" s="71"/>
      <c r="F94" s="71"/>
    </row>
    <row r="95" spans="1:6">
      <c r="E95" s="71"/>
      <c r="F95" s="71"/>
    </row>
    <row r="96" spans="1:6">
      <c r="E96" s="71"/>
      <c r="F96" s="71"/>
    </row>
    <row r="97" spans="5:6">
      <c r="E97" s="71"/>
      <c r="F97" s="71"/>
    </row>
    <row r="98" spans="5:6">
      <c r="E98" s="71"/>
      <c r="F98" s="71"/>
    </row>
    <row r="99" spans="5:6">
      <c r="E99" s="71"/>
      <c r="F99" s="71"/>
    </row>
  </sheetData>
  <mergeCells count="2">
    <mergeCell ref="B9:D9"/>
    <mergeCell ref="B8:D8"/>
  </mergeCells>
  <pageMargins left="0.31496062992125984" right="0.31496062992125984" top="0.35433070866141736" bottom="0.35433070866141736" header="0.31496062992125984" footer="0.31496062992125984"/>
  <pageSetup paperSize="9" scale="7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opLeftCell="A70" workbookViewId="0">
      <selection activeCell="E50" sqref="E50"/>
    </sheetView>
  </sheetViews>
  <sheetFormatPr defaultRowHeight="15"/>
  <cols>
    <col min="1" max="1" width="37" customWidth="1"/>
    <col min="2" max="2" width="7.85546875" customWidth="1"/>
    <col min="3" max="10" width="13.7109375" customWidth="1"/>
    <col min="257" max="257" width="37" customWidth="1"/>
    <col min="259" max="264" width="15.7109375" customWidth="1"/>
    <col min="265" max="265" width="15.140625" customWidth="1"/>
    <col min="513" max="513" width="37" customWidth="1"/>
    <col min="515" max="520" width="15.7109375" customWidth="1"/>
    <col min="521" max="521" width="15.140625" customWidth="1"/>
    <col min="769" max="769" width="37" customWidth="1"/>
    <col min="771" max="776" width="15.7109375" customWidth="1"/>
    <col min="777" max="777" width="15.140625" customWidth="1"/>
    <col min="1025" max="1025" width="37" customWidth="1"/>
    <col min="1027" max="1032" width="15.7109375" customWidth="1"/>
    <col min="1033" max="1033" width="15.140625" customWidth="1"/>
    <col min="1281" max="1281" width="37" customWidth="1"/>
    <col min="1283" max="1288" width="15.7109375" customWidth="1"/>
    <col min="1289" max="1289" width="15.140625" customWidth="1"/>
    <col min="1537" max="1537" width="37" customWidth="1"/>
    <col min="1539" max="1544" width="15.7109375" customWidth="1"/>
    <col min="1545" max="1545" width="15.140625" customWidth="1"/>
    <col min="1793" max="1793" width="37" customWidth="1"/>
    <col min="1795" max="1800" width="15.7109375" customWidth="1"/>
    <col min="1801" max="1801" width="15.140625" customWidth="1"/>
    <col min="2049" max="2049" width="37" customWidth="1"/>
    <col min="2051" max="2056" width="15.7109375" customWidth="1"/>
    <col min="2057" max="2057" width="15.140625" customWidth="1"/>
    <col min="2305" max="2305" width="37" customWidth="1"/>
    <col min="2307" max="2312" width="15.7109375" customWidth="1"/>
    <col min="2313" max="2313" width="15.140625" customWidth="1"/>
    <col min="2561" max="2561" width="37" customWidth="1"/>
    <col min="2563" max="2568" width="15.7109375" customWidth="1"/>
    <col min="2569" max="2569" width="15.140625" customWidth="1"/>
    <col min="2817" max="2817" width="37" customWidth="1"/>
    <col min="2819" max="2824" width="15.7109375" customWidth="1"/>
    <col min="2825" max="2825" width="15.140625" customWidth="1"/>
    <col min="3073" max="3073" width="37" customWidth="1"/>
    <col min="3075" max="3080" width="15.7109375" customWidth="1"/>
    <col min="3081" max="3081" width="15.140625" customWidth="1"/>
    <col min="3329" max="3329" width="37" customWidth="1"/>
    <col min="3331" max="3336" width="15.7109375" customWidth="1"/>
    <col min="3337" max="3337" width="15.140625" customWidth="1"/>
    <col min="3585" max="3585" width="37" customWidth="1"/>
    <col min="3587" max="3592" width="15.7109375" customWidth="1"/>
    <col min="3593" max="3593" width="15.140625" customWidth="1"/>
    <col min="3841" max="3841" width="37" customWidth="1"/>
    <col min="3843" max="3848" width="15.7109375" customWidth="1"/>
    <col min="3849" max="3849" width="15.140625" customWidth="1"/>
    <col min="4097" max="4097" width="37" customWidth="1"/>
    <col min="4099" max="4104" width="15.7109375" customWidth="1"/>
    <col min="4105" max="4105" width="15.140625" customWidth="1"/>
    <col min="4353" max="4353" width="37" customWidth="1"/>
    <col min="4355" max="4360" width="15.7109375" customWidth="1"/>
    <col min="4361" max="4361" width="15.140625" customWidth="1"/>
    <col min="4609" max="4609" width="37" customWidth="1"/>
    <col min="4611" max="4616" width="15.7109375" customWidth="1"/>
    <col min="4617" max="4617" width="15.140625" customWidth="1"/>
    <col min="4865" max="4865" width="37" customWidth="1"/>
    <col min="4867" max="4872" width="15.7109375" customWidth="1"/>
    <col min="4873" max="4873" width="15.140625" customWidth="1"/>
    <col min="5121" max="5121" width="37" customWidth="1"/>
    <col min="5123" max="5128" width="15.7109375" customWidth="1"/>
    <col min="5129" max="5129" width="15.140625" customWidth="1"/>
    <col min="5377" max="5377" width="37" customWidth="1"/>
    <col min="5379" max="5384" width="15.7109375" customWidth="1"/>
    <col min="5385" max="5385" width="15.140625" customWidth="1"/>
    <col min="5633" max="5633" width="37" customWidth="1"/>
    <col min="5635" max="5640" width="15.7109375" customWidth="1"/>
    <col min="5641" max="5641" width="15.140625" customWidth="1"/>
    <col min="5889" max="5889" width="37" customWidth="1"/>
    <col min="5891" max="5896" width="15.7109375" customWidth="1"/>
    <col min="5897" max="5897" width="15.140625" customWidth="1"/>
    <col min="6145" max="6145" width="37" customWidth="1"/>
    <col min="6147" max="6152" width="15.7109375" customWidth="1"/>
    <col min="6153" max="6153" width="15.140625" customWidth="1"/>
    <col min="6401" max="6401" width="37" customWidth="1"/>
    <col min="6403" max="6408" width="15.7109375" customWidth="1"/>
    <col min="6409" max="6409" width="15.140625" customWidth="1"/>
    <col min="6657" max="6657" width="37" customWidth="1"/>
    <col min="6659" max="6664" width="15.7109375" customWidth="1"/>
    <col min="6665" max="6665" width="15.140625" customWidth="1"/>
    <col min="6913" max="6913" width="37" customWidth="1"/>
    <col min="6915" max="6920" width="15.7109375" customWidth="1"/>
    <col min="6921" max="6921" width="15.140625" customWidth="1"/>
    <col min="7169" max="7169" width="37" customWidth="1"/>
    <col min="7171" max="7176" width="15.7109375" customWidth="1"/>
    <col min="7177" max="7177" width="15.140625" customWidth="1"/>
    <col min="7425" max="7425" width="37" customWidth="1"/>
    <col min="7427" max="7432" width="15.7109375" customWidth="1"/>
    <col min="7433" max="7433" width="15.140625" customWidth="1"/>
    <col min="7681" max="7681" width="37" customWidth="1"/>
    <col min="7683" max="7688" width="15.7109375" customWidth="1"/>
    <col min="7689" max="7689" width="15.140625" customWidth="1"/>
    <col min="7937" max="7937" width="37" customWidth="1"/>
    <col min="7939" max="7944" width="15.7109375" customWidth="1"/>
    <col min="7945" max="7945" width="15.140625" customWidth="1"/>
    <col min="8193" max="8193" width="37" customWidth="1"/>
    <col min="8195" max="8200" width="15.7109375" customWidth="1"/>
    <col min="8201" max="8201" width="15.140625" customWidth="1"/>
    <col min="8449" max="8449" width="37" customWidth="1"/>
    <col min="8451" max="8456" width="15.7109375" customWidth="1"/>
    <col min="8457" max="8457" width="15.140625" customWidth="1"/>
    <col min="8705" max="8705" width="37" customWidth="1"/>
    <col min="8707" max="8712" width="15.7109375" customWidth="1"/>
    <col min="8713" max="8713" width="15.140625" customWidth="1"/>
    <col min="8961" max="8961" width="37" customWidth="1"/>
    <col min="8963" max="8968" width="15.7109375" customWidth="1"/>
    <col min="8969" max="8969" width="15.140625" customWidth="1"/>
    <col min="9217" max="9217" width="37" customWidth="1"/>
    <col min="9219" max="9224" width="15.7109375" customWidth="1"/>
    <col min="9225" max="9225" width="15.140625" customWidth="1"/>
    <col min="9473" max="9473" width="37" customWidth="1"/>
    <col min="9475" max="9480" width="15.7109375" customWidth="1"/>
    <col min="9481" max="9481" width="15.140625" customWidth="1"/>
    <col min="9729" max="9729" width="37" customWidth="1"/>
    <col min="9731" max="9736" width="15.7109375" customWidth="1"/>
    <col min="9737" max="9737" width="15.140625" customWidth="1"/>
    <col min="9985" max="9985" width="37" customWidth="1"/>
    <col min="9987" max="9992" width="15.7109375" customWidth="1"/>
    <col min="9993" max="9993" width="15.140625" customWidth="1"/>
    <col min="10241" max="10241" width="37" customWidth="1"/>
    <col min="10243" max="10248" width="15.7109375" customWidth="1"/>
    <col min="10249" max="10249" width="15.140625" customWidth="1"/>
    <col min="10497" max="10497" width="37" customWidth="1"/>
    <col min="10499" max="10504" width="15.7109375" customWidth="1"/>
    <col min="10505" max="10505" width="15.140625" customWidth="1"/>
    <col min="10753" max="10753" width="37" customWidth="1"/>
    <col min="10755" max="10760" width="15.7109375" customWidth="1"/>
    <col min="10761" max="10761" width="15.140625" customWidth="1"/>
    <col min="11009" max="11009" width="37" customWidth="1"/>
    <col min="11011" max="11016" width="15.7109375" customWidth="1"/>
    <col min="11017" max="11017" width="15.140625" customWidth="1"/>
    <col min="11265" max="11265" width="37" customWidth="1"/>
    <col min="11267" max="11272" width="15.7109375" customWidth="1"/>
    <col min="11273" max="11273" width="15.140625" customWidth="1"/>
    <col min="11521" max="11521" width="37" customWidth="1"/>
    <col min="11523" max="11528" width="15.7109375" customWidth="1"/>
    <col min="11529" max="11529" width="15.140625" customWidth="1"/>
    <col min="11777" max="11777" width="37" customWidth="1"/>
    <col min="11779" max="11784" width="15.7109375" customWidth="1"/>
    <col min="11785" max="11785" width="15.140625" customWidth="1"/>
    <col min="12033" max="12033" width="37" customWidth="1"/>
    <col min="12035" max="12040" width="15.7109375" customWidth="1"/>
    <col min="12041" max="12041" width="15.140625" customWidth="1"/>
    <col min="12289" max="12289" width="37" customWidth="1"/>
    <col min="12291" max="12296" width="15.7109375" customWidth="1"/>
    <col min="12297" max="12297" width="15.140625" customWidth="1"/>
    <col min="12545" max="12545" width="37" customWidth="1"/>
    <col min="12547" max="12552" width="15.7109375" customWidth="1"/>
    <col min="12553" max="12553" width="15.140625" customWidth="1"/>
    <col min="12801" max="12801" width="37" customWidth="1"/>
    <col min="12803" max="12808" width="15.7109375" customWidth="1"/>
    <col min="12809" max="12809" width="15.140625" customWidth="1"/>
    <col min="13057" max="13057" width="37" customWidth="1"/>
    <col min="13059" max="13064" width="15.7109375" customWidth="1"/>
    <col min="13065" max="13065" width="15.140625" customWidth="1"/>
    <col min="13313" max="13313" width="37" customWidth="1"/>
    <col min="13315" max="13320" width="15.7109375" customWidth="1"/>
    <col min="13321" max="13321" width="15.140625" customWidth="1"/>
    <col min="13569" max="13569" width="37" customWidth="1"/>
    <col min="13571" max="13576" width="15.7109375" customWidth="1"/>
    <col min="13577" max="13577" width="15.140625" customWidth="1"/>
    <col min="13825" max="13825" width="37" customWidth="1"/>
    <col min="13827" max="13832" width="15.7109375" customWidth="1"/>
    <col min="13833" max="13833" width="15.140625" customWidth="1"/>
    <col min="14081" max="14081" width="37" customWidth="1"/>
    <col min="14083" max="14088" width="15.7109375" customWidth="1"/>
    <col min="14089" max="14089" width="15.140625" customWidth="1"/>
    <col min="14337" max="14337" width="37" customWidth="1"/>
    <col min="14339" max="14344" width="15.7109375" customWidth="1"/>
    <col min="14345" max="14345" width="15.140625" customWidth="1"/>
    <col min="14593" max="14593" width="37" customWidth="1"/>
    <col min="14595" max="14600" width="15.7109375" customWidth="1"/>
    <col min="14601" max="14601" width="15.140625" customWidth="1"/>
    <col min="14849" max="14849" width="37" customWidth="1"/>
    <col min="14851" max="14856" width="15.7109375" customWidth="1"/>
    <col min="14857" max="14857" width="15.140625" customWidth="1"/>
    <col min="15105" max="15105" width="37" customWidth="1"/>
    <col min="15107" max="15112" width="15.7109375" customWidth="1"/>
    <col min="15113" max="15113" width="15.140625" customWidth="1"/>
    <col min="15361" max="15361" width="37" customWidth="1"/>
    <col min="15363" max="15368" width="15.7109375" customWidth="1"/>
    <col min="15369" max="15369" width="15.140625" customWidth="1"/>
    <col min="15617" max="15617" width="37" customWidth="1"/>
    <col min="15619" max="15624" width="15.7109375" customWidth="1"/>
    <col min="15625" max="15625" width="15.140625" customWidth="1"/>
    <col min="15873" max="15873" width="37" customWidth="1"/>
    <col min="15875" max="15880" width="15.7109375" customWidth="1"/>
    <col min="15881" max="15881" width="15.140625" customWidth="1"/>
    <col min="16129" max="16129" width="37" customWidth="1"/>
    <col min="16131" max="16136" width="15.7109375" customWidth="1"/>
    <col min="16137" max="16137" width="15.140625" customWidth="1"/>
  </cols>
  <sheetData>
    <row r="1" spans="1:9">
      <c r="A1" s="7"/>
      <c r="B1" s="7"/>
      <c r="H1" s="12"/>
      <c r="I1" s="13" t="s">
        <v>68</v>
      </c>
    </row>
    <row r="2" spans="1:9">
      <c r="A2" s="7"/>
      <c r="B2" s="7"/>
      <c r="H2" s="12"/>
      <c r="I2" s="14" t="s">
        <v>0</v>
      </c>
    </row>
    <row r="3" spans="1:9">
      <c r="A3" s="7"/>
      <c r="B3" s="7"/>
      <c r="H3" s="12"/>
      <c r="I3" s="13" t="s">
        <v>1</v>
      </c>
    </row>
    <row r="4" spans="1:9">
      <c r="A4" s="7"/>
      <c r="B4" s="7"/>
      <c r="H4" s="12"/>
      <c r="I4" s="13" t="s">
        <v>2</v>
      </c>
    </row>
    <row r="5" spans="1:9">
      <c r="A5" s="19"/>
      <c r="B5" s="19"/>
      <c r="C5" s="19"/>
      <c r="D5" s="20"/>
    </row>
    <row r="6" spans="1:9">
      <c r="A6" s="158" t="s">
        <v>203</v>
      </c>
      <c r="B6" s="162"/>
      <c r="C6" s="162"/>
      <c r="D6" s="162"/>
      <c r="E6" s="162"/>
      <c r="F6" s="162"/>
      <c r="G6" s="162"/>
      <c r="H6" s="162"/>
      <c r="I6" s="162"/>
    </row>
    <row r="7" spans="1:9">
      <c r="A7" s="158" t="s">
        <v>234</v>
      </c>
      <c r="B7" s="162"/>
      <c r="C7" s="162"/>
      <c r="D7" s="162"/>
      <c r="E7" s="162"/>
      <c r="F7" s="162"/>
      <c r="G7" s="162"/>
      <c r="H7" s="162"/>
      <c r="I7" s="162"/>
    </row>
    <row r="8" spans="1:9">
      <c r="A8" s="21"/>
      <c r="B8" s="22"/>
      <c r="C8" s="22"/>
      <c r="D8" s="22"/>
    </row>
    <row r="9" spans="1:9">
      <c r="A9" s="21"/>
      <c r="B9" s="22"/>
      <c r="C9" s="22"/>
      <c r="D9" s="22"/>
    </row>
    <row r="10" spans="1:9" ht="25.5" customHeight="1">
      <c r="A10" s="8" t="s">
        <v>62</v>
      </c>
      <c r="B10" s="160" t="s">
        <v>63</v>
      </c>
      <c r="C10" s="160"/>
      <c r="D10" s="17"/>
      <c r="E10" s="31"/>
    </row>
    <row r="11" spans="1:9">
      <c r="A11" s="8" t="s">
        <v>64</v>
      </c>
      <c r="B11" s="163" t="s">
        <v>224</v>
      </c>
      <c r="C11" s="163"/>
      <c r="D11" s="164"/>
      <c r="E11" s="164"/>
    </row>
    <row r="12" spans="1:9">
      <c r="A12" s="8" t="s">
        <v>65</v>
      </c>
      <c r="B12" s="154" t="s">
        <v>66</v>
      </c>
      <c r="C12" s="154"/>
      <c r="D12" s="18"/>
      <c r="E12" s="32"/>
    </row>
    <row r="13" spans="1:9">
      <c r="A13" s="8" t="s">
        <v>67</v>
      </c>
      <c r="B13" s="101" t="s">
        <v>211</v>
      </c>
      <c r="C13" s="101"/>
      <c r="D13" s="18"/>
      <c r="E13" s="32"/>
    </row>
    <row r="14" spans="1:9" ht="15.75" thickBot="1">
      <c r="A14" s="8"/>
      <c r="B14" s="23"/>
      <c r="C14" s="23"/>
      <c r="D14" s="24"/>
      <c r="H14" s="119" t="s">
        <v>3</v>
      </c>
    </row>
    <row r="15" spans="1:9" ht="24.95" customHeight="1" thickBot="1">
      <c r="A15" s="165" t="s">
        <v>168</v>
      </c>
      <c r="B15" s="167" t="s">
        <v>5</v>
      </c>
      <c r="C15" s="169" t="s">
        <v>169</v>
      </c>
      <c r="D15" s="170"/>
      <c r="E15" s="170"/>
      <c r="F15" s="170"/>
      <c r="G15" s="171"/>
      <c r="H15" s="167" t="s">
        <v>57</v>
      </c>
      <c r="I15" s="167" t="s">
        <v>170</v>
      </c>
    </row>
    <row r="16" spans="1:9" ht="40.5" customHeight="1" thickBot="1">
      <c r="A16" s="166"/>
      <c r="B16" s="168"/>
      <c r="C16" s="27" t="s">
        <v>51</v>
      </c>
      <c r="D16" s="27" t="s">
        <v>53</v>
      </c>
      <c r="E16" s="27" t="s">
        <v>212</v>
      </c>
      <c r="F16" s="27" t="s">
        <v>54</v>
      </c>
      <c r="G16" s="27" t="s">
        <v>171</v>
      </c>
      <c r="H16" s="168"/>
      <c r="I16" s="168"/>
    </row>
    <row r="17" spans="1:9" ht="24.95" customHeight="1" thickBot="1">
      <c r="A17" s="28" t="s">
        <v>172</v>
      </c>
      <c r="B17" s="27">
        <v>10</v>
      </c>
      <c r="C17" s="33">
        <v>11861000</v>
      </c>
      <c r="D17" s="33"/>
      <c r="E17" s="33"/>
      <c r="F17" s="33"/>
      <c r="G17" s="33">
        <v>-13386589</v>
      </c>
      <c r="H17" s="33"/>
      <c r="I17" s="33">
        <f>SUM(C17:H17)</f>
        <v>-1525589</v>
      </c>
    </row>
    <row r="18" spans="1:9" ht="24.95" customHeight="1" thickBot="1">
      <c r="A18" s="28" t="s">
        <v>173</v>
      </c>
      <c r="B18" s="27">
        <v>11</v>
      </c>
      <c r="C18" s="33"/>
      <c r="D18" s="33"/>
      <c r="E18" s="33"/>
      <c r="F18" s="33"/>
      <c r="G18" s="33"/>
      <c r="H18" s="33"/>
      <c r="I18" s="33"/>
    </row>
    <row r="19" spans="1:9" ht="24.95" customHeight="1" thickBot="1">
      <c r="A19" s="28" t="s">
        <v>174</v>
      </c>
      <c r="B19" s="27">
        <v>100</v>
      </c>
      <c r="C19" s="33">
        <f>C17+C18</f>
        <v>11861000</v>
      </c>
      <c r="D19" s="33"/>
      <c r="E19" s="48"/>
      <c r="F19" s="33"/>
      <c r="G19" s="33">
        <f t="shared" ref="G19:I19" si="0">G17+G18</f>
        <v>-13386589</v>
      </c>
      <c r="H19" s="33"/>
      <c r="I19" s="33">
        <f t="shared" si="0"/>
        <v>-1525589</v>
      </c>
    </row>
    <row r="20" spans="1:9" ht="24.95" customHeight="1" thickBot="1">
      <c r="A20" s="28" t="s">
        <v>175</v>
      </c>
      <c r="B20" s="27">
        <v>200</v>
      </c>
      <c r="C20" s="33"/>
      <c r="D20" s="33"/>
      <c r="E20" s="48"/>
      <c r="F20" s="33"/>
      <c r="G20" s="33">
        <f>G21+G22</f>
        <v>-652443</v>
      </c>
      <c r="H20" s="33"/>
      <c r="I20" s="33">
        <f>SUM(C20:G20)</f>
        <v>-652443</v>
      </c>
    </row>
    <row r="21" spans="1:9" ht="24.95" customHeight="1" thickBot="1">
      <c r="A21" s="28" t="s">
        <v>176</v>
      </c>
      <c r="B21" s="27">
        <v>210</v>
      </c>
      <c r="C21" s="33"/>
      <c r="D21" s="33"/>
      <c r="E21" s="48"/>
      <c r="F21" s="33"/>
      <c r="G21" s="33">
        <v>-652443</v>
      </c>
      <c r="H21" s="33"/>
      <c r="I21" s="33">
        <f>SUM(C21:G21)</f>
        <v>-652443</v>
      </c>
    </row>
    <row r="22" spans="1:9" ht="24.95" customHeight="1" thickBot="1">
      <c r="A22" s="28" t="s">
        <v>177</v>
      </c>
      <c r="B22" s="27">
        <v>220</v>
      </c>
      <c r="C22" s="33"/>
      <c r="D22" s="33"/>
      <c r="E22" s="48"/>
      <c r="F22" s="33"/>
      <c r="G22" s="33"/>
      <c r="H22" s="33"/>
      <c r="I22" s="33">
        <f t="shared" ref="I22" si="1">SUM(I23:I32)</f>
        <v>0</v>
      </c>
    </row>
    <row r="23" spans="1:9" ht="24.95" customHeight="1" thickBot="1">
      <c r="A23" s="28" t="s">
        <v>94</v>
      </c>
      <c r="B23" s="27"/>
      <c r="C23" s="33"/>
      <c r="D23" s="33"/>
      <c r="E23" s="33"/>
      <c r="F23" s="33"/>
      <c r="G23" s="33"/>
      <c r="H23" s="33"/>
      <c r="I23" s="33"/>
    </row>
    <row r="24" spans="1:9" ht="26.25" customHeight="1" thickBot="1">
      <c r="A24" s="28" t="s">
        <v>178</v>
      </c>
      <c r="B24" s="27">
        <v>221</v>
      </c>
      <c r="C24" s="33"/>
      <c r="D24" s="33"/>
      <c r="E24" s="33"/>
      <c r="F24" s="33"/>
      <c r="G24" s="33"/>
      <c r="H24" s="33"/>
      <c r="I24" s="33"/>
    </row>
    <row r="25" spans="1:9" ht="39.75" customHeight="1" thickBot="1">
      <c r="A25" s="28" t="s">
        <v>179</v>
      </c>
      <c r="B25" s="27">
        <v>222</v>
      </c>
      <c r="C25" s="33"/>
      <c r="D25" s="33"/>
      <c r="E25" s="33"/>
      <c r="F25" s="33"/>
      <c r="G25" s="33"/>
      <c r="H25" s="33"/>
      <c r="I25" s="33"/>
    </row>
    <row r="26" spans="1:9" ht="39.75" customHeight="1" thickBot="1">
      <c r="A26" s="28" t="s">
        <v>180</v>
      </c>
      <c r="B26" s="27">
        <v>223</v>
      </c>
      <c r="C26" s="33"/>
      <c r="D26" s="33"/>
      <c r="E26" s="48"/>
      <c r="F26" s="33"/>
      <c r="G26" s="33"/>
      <c r="H26" s="33"/>
      <c r="I26" s="33">
        <f t="shared" ref="I26:I33" si="2">SUM(C26:G26)</f>
        <v>0</v>
      </c>
    </row>
    <row r="27" spans="1:9" ht="52.5" customHeight="1" thickBot="1">
      <c r="A27" s="28" t="s">
        <v>97</v>
      </c>
      <c r="B27" s="27">
        <v>224</v>
      </c>
      <c r="C27" s="33"/>
      <c r="D27" s="33"/>
      <c r="E27" s="33"/>
      <c r="F27" s="33"/>
      <c r="G27" s="33"/>
      <c r="H27" s="33"/>
      <c r="I27" s="33">
        <f t="shared" si="2"/>
        <v>0</v>
      </c>
    </row>
    <row r="28" spans="1:9" ht="24.75" customHeight="1" thickBot="1">
      <c r="A28" s="28" t="s">
        <v>98</v>
      </c>
      <c r="B28" s="27">
        <v>225</v>
      </c>
      <c r="C28" s="33"/>
      <c r="D28" s="33"/>
      <c r="E28" s="33"/>
      <c r="F28" s="33"/>
      <c r="G28" s="33"/>
      <c r="H28" s="33"/>
      <c r="I28" s="33">
        <f t="shared" si="2"/>
        <v>0</v>
      </c>
    </row>
    <row r="29" spans="1:9" ht="40.5" customHeight="1" thickBot="1">
      <c r="A29" s="28" t="s">
        <v>99</v>
      </c>
      <c r="B29" s="27">
        <v>226</v>
      </c>
      <c r="C29" s="33"/>
      <c r="D29" s="33"/>
      <c r="E29" s="33"/>
      <c r="F29" s="33"/>
      <c r="G29" s="33"/>
      <c r="H29" s="33"/>
      <c r="I29" s="33">
        <f t="shared" si="2"/>
        <v>0</v>
      </c>
    </row>
    <row r="30" spans="1:9" ht="24.95" customHeight="1" thickBot="1">
      <c r="A30" s="28" t="s">
        <v>181</v>
      </c>
      <c r="B30" s="27">
        <v>227</v>
      </c>
      <c r="C30" s="33"/>
      <c r="D30" s="33"/>
      <c r="E30" s="33"/>
      <c r="F30" s="33"/>
      <c r="G30" s="33"/>
      <c r="H30" s="33"/>
      <c r="I30" s="33">
        <f t="shared" si="2"/>
        <v>0</v>
      </c>
    </row>
    <row r="31" spans="1:9" ht="27.75" customHeight="1" thickBot="1">
      <c r="A31" s="28" t="s">
        <v>101</v>
      </c>
      <c r="B31" s="27">
        <v>228</v>
      </c>
      <c r="C31" s="33"/>
      <c r="D31" s="33"/>
      <c r="E31" s="33"/>
      <c r="F31" s="33"/>
      <c r="G31" s="33"/>
      <c r="H31" s="33"/>
      <c r="I31" s="33">
        <f t="shared" si="2"/>
        <v>0</v>
      </c>
    </row>
    <row r="32" spans="1:9" ht="24.95" customHeight="1" thickBot="1">
      <c r="A32" s="28" t="s">
        <v>102</v>
      </c>
      <c r="B32" s="27">
        <v>229</v>
      </c>
      <c r="C32" s="33"/>
      <c r="D32" s="33"/>
      <c r="E32" s="33"/>
      <c r="F32" s="33"/>
      <c r="G32" s="33"/>
      <c r="H32" s="33"/>
      <c r="I32" s="33">
        <f t="shared" si="2"/>
        <v>0</v>
      </c>
    </row>
    <row r="33" spans="1:9" ht="24.95" customHeight="1" thickBot="1">
      <c r="A33" s="28" t="s">
        <v>182</v>
      </c>
      <c r="B33" s="27">
        <v>300</v>
      </c>
      <c r="C33" s="33"/>
      <c r="D33" s="33"/>
      <c r="E33" s="33">
        <v>5969837</v>
      </c>
      <c r="F33" s="33"/>
      <c r="G33" s="33"/>
      <c r="H33" s="33"/>
      <c r="I33" s="33">
        <f t="shared" si="2"/>
        <v>5969837</v>
      </c>
    </row>
    <row r="34" spans="1:9" ht="24.95" customHeight="1" thickBot="1">
      <c r="A34" s="28" t="s">
        <v>94</v>
      </c>
      <c r="B34" s="27"/>
      <c r="C34" s="33"/>
      <c r="D34" s="33"/>
      <c r="E34" s="33"/>
      <c r="F34" s="33"/>
      <c r="G34" s="33"/>
      <c r="H34" s="33"/>
      <c r="I34" s="33"/>
    </row>
    <row r="35" spans="1:9" ht="24.95" customHeight="1" thickBot="1">
      <c r="A35" s="28" t="s">
        <v>183</v>
      </c>
      <c r="B35" s="27">
        <v>310</v>
      </c>
      <c r="C35" s="33"/>
      <c r="D35" s="33"/>
      <c r="E35" s="33"/>
      <c r="F35" s="33"/>
      <c r="G35" s="33"/>
      <c r="H35" s="33"/>
      <c r="I35" s="33"/>
    </row>
    <row r="36" spans="1:9" ht="24.95" customHeight="1" thickBot="1">
      <c r="A36" s="28" t="s">
        <v>94</v>
      </c>
      <c r="B36" s="27"/>
      <c r="C36" s="33"/>
      <c r="D36" s="33"/>
      <c r="E36" s="33"/>
      <c r="F36" s="33"/>
      <c r="G36" s="33"/>
      <c r="H36" s="33"/>
      <c r="I36" s="33"/>
    </row>
    <row r="37" spans="1:9" ht="24.95" customHeight="1" thickBot="1">
      <c r="A37" s="28" t="s">
        <v>184</v>
      </c>
      <c r="B37" s="27"/>
      <c r="C37" s="33"/>
      <c r="D37" s="33"/>
      <c r="E37" s="33"/>
      <c r="F37" s="33"/>
      <c r="G37" s="33"/>
      <c r="H37" s="33"/>
      <c r="I37" s="33"/>
    </row>
    <row r="38" spans="1:9" ht="24.95" customHeight="1" thickBot="1">
      <c r="A38" s="28" t="s">
        <v>185</v>
      </c>
      <c r="B38" s="27"/>
      <c r="C38" s="33"/>
      <c r="D38" s="33"/>
      <c r="E38" s="33"/>
      <c r="F38" s="33"/>
      <c r="G38" s="33"/>
      <c r="H38" s="33"/>
      <c r="I38" s="33"/>
    </row>
    <row r="39" spans="1:9" ht="27.75" customHeight="1" thickBot="1">
      <c r="A39" s="28" t="s">
        <v>186</v>
      </c>
      <c r="B39" s="27"/>
      <c r="C39" s="33"/>
      <c r="D39" s="33"/>
      <c r="E39" s="33"/>
      <c r="F39" s="33"/>
      <c r="G39" s="33"/>
      <c r="H39" s="33"/>
      <c r="I39" s="33"/>
    </row>
    <row r="40" spans="1:9" ht="24.95" customHeight="1" thickBot="1">
      <c r="A40" s="28" t="s">
        <v>187</v>
      </c>
      <c r="B40" s="27">
        <v>311</v>
      </c>
      <c r="C40" s="33"/>
      <c r="D40" s="33"/>
      <c r="E40" s="33"/>
      <c r="F40" s="33"/>
      <c r="G40" s="33"/>
      <c r="H40" s="33"/>
      <c r="I40" s="33"/>
    </row>
    <row r="41" spans="1:9" ht="24.95" customHeight="1" thickBot="1">
      <c r="A41" s="28" t="s">
        <v>188</v>
      </c>
      <c r="B41" s="27">
        <v>312</v>
      </c>
      <c r="C41" s="33"/>
      <c r="D41" s="33"/>
      <c r="E41" s="33"/>
      <c r="F41" s="33"/>
      <c r="G41" s="33"/>
      <c r="H41" s="33"/>
      <c r="I41" s="33"/>
    </row>
    <row r="42" spans="1:9" ht="24.95" customHeight="1" thickBot="1">
      <c r="A42" s="28" t="s">
        <v>189</v>
      </c>
      <c r="B42" s="27">
        <v>313</v>
      </c>
      <c r="C42" s="33"/>
      <c r="D42" s="33"/>
      <c r="E42" s="33"/>
      <c r="F42" s="33"/>
      <c r="G42" s="33"/>
      <c r="H42" s="33"/>
      <c r="I42" s="33"/>
    </row>
    <row r="43" spans="1:9" ht="41.25" customHeight="1" thickBot="1">
      <c r="A43" s="28" t="s">
        <v>190</v>
      </c>
      <c r="B43" s="27">
        <v>314</v>
      </c>
      <c r="C43" s="33"/>
      <c r="D43" s="33"/>
      <c r="E43" s="33"/>
      <c r="F43" s="33"/>
      <c r="G43" s="33"/>
      <c r="H43" s="33"/>
      <c r="I43" s="33"/>
    </row>
    <row r="44" spans="1:9" ht="24.95" customHeight="1" thickBot="1">
      <c r="A44" s="28" t="s">
        <v>191</v>
      </c>
      <c r="B44" s="27">
        <v>315</v>
      </c>
      <c r="C44" s="33"/>
      <c r="D44" s="33"/>
      <c r="E44" s="33"/>
      <c r="F44" s="33"/>
      <c r="G44" s="33"/>
      <c r="H44" s="33"/>
      <c r="I44" s="33"/>
    </row>
    <row r="45" spans="1:9" ht="24.95" customHeight="1" thickBot="1">
      <c r="A45" s="28" t="s">
        <v>192</v>
      </c>
      <c r="B45" s="27">
        <v>316</v>
      </c>
      <c r="C45" s="33"/>
      <c r="D45" s="33"/>
      <c r="E45" s="33"/>
      <c r="F45" s="33"/>
      <c r="G45" s="33"/>
      <c r="H45" s="33"/>
      <c r="I45" s="33"/>
    </row>
    <row r="46" spans="1:9" ht="24.95" customHeight="1" thickBot="1">
      <c r="A46" s="28" t="s">
        <v>193</v>
      </c>
      <c r="B46" s="27">
        <v>317</v>
      </c>
      <c r="C46" s="33"/>
      <c r="D46" s="33"/>
      <c r="E46" s="33"/>
      <c r="F46" s="33"/>
      <c r="G46" s="33"/>
      <c r="H46" s="33"/>
      <c r="I46" s="33"/>
    </row>
    <row r="47" spans="1:9" ht="24.95" customHeight="1" thickBot="1">
      <c r="A47" s="28" t="s">
        <v>194</v>
      </c>
      <c r="B47" s="27">
        <v>318</v>
      </c>
      <c r="C47" s="33"/>
      <c r="D47" s="33"/>
      <c r="E47" s="33"/>
      <c r="F47" s="33"/>
      <c r="G47" s="33"/>
      <c r="H47" s="33"/>
      <c r="I47" s="33"/>
    </row>
    <row r="48" spans="1:9" ht="24.95" customHeight="1" thickBot="1">
      <c r="A48" s="37" t="s">
        <v>195</v>
      </c>
      <c r="B48" s="38">
        <v>400</v>
      </c>
      <c r="C48" s="39">
        <f>C19+C20+C33</f>
        <v>11861000</v>
      </c>
      <c r="D48" s="39"/>
      <c r="E48" s="39">
        <f t="shared" ref="E48:G48" si="3">E19+E20+E33</f>
        <v>5969837</v>
      </c>
      <c r="F48" s="39"/>
      <c r="G48" s="39">
        <f t="shared" si="3"/>
        <v>-14039032</v>
      </c>
      <c r="H48" s="39"/>
      <c r="I48" s="39">
        <f t="shared" ref="I48" si="4">I19+I20+I33</f>
        <v>3791805</v>
      </c>
    </row>
    <row r="49" spans="1:9" ht="24.95" customHeight="1" thickBot="1">
      <c r="A49" s="28" t="s">
        <v>173</v>
      </c>
      <c r="B49" s="27">
        <v>401</v>
      </c>
      <c r="C49" s="33"/>
      <c r="D49" s="33"/>
      <c r="E49" s="33">
        <v>1116643</v>
      </c>
      <c r="F49" s="33"/>
      <c r="G49" s="33">
        <v>-1116643</v>
      </c>
      <c r="H49" s="33"/>
      <c r="I49" s="33">
        <f>C49+E49+G49</f>
        <v>0</v>
      </c>
    </row>
    <row r="50" spans="1:9" ht="24.95" customHeight="1" thickBot="1">
      <c r="A50" s="28" t="s">
        <v>196</v>
      </c>
      <c r="B50" s="27">
        <v>500</v>
      </c>
      <c r="C50" s="33">
        <f>C48+C49</f>
        <v>11861000</v>
      </c>
      <c r="D50" s="33">
        <f t="shared" ref="D50:I50" si="5">D48+D49</f>
        <v>0</v>
      </c>
      <c r="E50" s="33">
        <f>E48+E49+1</f>
        <v>7086481</v>
      </c>
      <c r="F50" s="33">
        <f t="shared" si="5"/>
        <v>0</v>
      </c>
      <c r="G50" s="33">
        <f t="shared" si="5"/>
        <v>-15155675</v>
      </c>
      <c r="H50" s="33">
        <f t="shared" si="5"/>
        <v>0</v>
      </c>
      <c r="I50" s="33">
        <f t="shared" si="5"/>
        <v>3791805</v>
      </c>
    </row>
    <row r="51" spans="1:9" ht="24.95" customHeight="1" thickBot="1">
      <c r="A51" s="28" t="s">
        <v>197</v>
      </c>
      <c r="B51" s="27">
        <v>600</v>
      </c>
      <c r="C51" s="33"/>
      <c r="D51" s="33"/>
      <c r="E51" s="33"/>
      <c r="F51" s="33"/>
      <c r="G51" s="33">
        <f>G52</f>
        <v>-2908020</v>
      </c>
      <c r="H51" s="33"/>
      <c r="I51" s="33">
        <f>SUM(C51:H51)</f>
        <v>-2908020</v>
      </c>
    </row>
    <row r="52" spans="1:9" ht="24.95" customHeight="1" thickBot="1">
      <c r="A52" s="28" t="s">
        <v>176</v>
      </c>
      <c r="B52" s="27">
        <v>610</v>
      </c>
      <c r="C52" s="33"/>
      <c r="D52" s="33"/>
      <c r="E52" s="33"/>
      <c r="F52" s="33"/>
      <c r="G52" s="33">
        <f>ОПиУ!C49</f>
        <v>-2908020</v>
      </c>
      <c r="H52" s="33"/>
      <c r="I52" s="33">
        <f>SUM(C52:H52)</f>
        <v>-2908020</v>
      </c>
    </row>
    <row r="53" spans="1:9" ht="24.95" customHeight="1" thickBot="1">
      <c r="A53" s="28" t="s">
        <v>198</v>
      </c>
      <c r="B53" s="27">
        <v>620</v>
      </c>
      <c r="C53" s="33"/>
      <c r="D53" s="33"/>
      <c r="E53" s="33"/>
      <c r="F53" s="33"/>
      <c r="G53" s="33"/>
      <c r="H53" s="33"/>
      <c r="I53" s="33"/>
    </row>
    <row r="54" spans="1:9" ht="24.95" customHeight="1" thickBot="1">
      <c r="A54" s="28" t="s">
        <v>94</v>
      </c>
      <c r="B54" s="27"/>
      <c r="C54" s="33"/>
      <c r="D54" s="33"/>
      <c r="E54" s="33"/>
      <c r="F54" s="33"/>
      <c r="G54" s="33"/>
      <c r="H54" s="33"/>
      <c r="I54" s="33"/>
    </row>
    <row r="55" spans="1:9" ht="24.95" customHeight="1" thickBot="1">
      <c r="A55" s="28" t="s">
        <v>178</v>
      </c>
      <c r="B55" s="27">
        <v>621</v>
      </c>
      <c r="C55" s="33"/>
      <c r="D55" s="33"/>
      <c r="E55" s="33"/>
      <c r="F55" s="33"/>
      <c r="G55" s="33"/>
      <c r="H55" s="33"/>
      <c r="I55" s="33"/>
    </row>
    <row r="56" spans="1:9" ht="37.5" customHeight="1" thickBot="1">
      <c r="A56" s="28" t="s">
        <v>179</v>
      </c>
      <c r="B56" s="27">
        <v>622</v>
      </c>
      <c r="C56" s="33"/>
      <c r="D56" s="33"/>
      <c r="E56" s="33"/>
      <c r="F56" s="33"/>
      <c r="G56" s="33"/>
      <c r="H56" s="33"/>
      <c r="I56" s="33"/>
    </row>
    <row r="57" spans="1:9" ht="42" customHeight="1" thickBot="1">
      <c r="A57" s="28" t="s">
        <v>180</v>
      </c>
      <c r="B57" s="27">
        <v>623</v>
      </c>
      <c r="C57" s="33"/>
      <c r="D57" s="33"/>
      <c r="E57" s="33"/>
      <c r="F57" s="33"/>
      <c r="G57" s="33"/>
      <c r="H57" s="33"/>
      <c r="I57" s="33"/>
    </row>
    <row r="58" spans="1:9" ht="52.5" customHeight="1" thickBot="1">
      <c r="A58" s="28" t="s">
        <v>97</v>
      </c>
      <c r="B58" s="27">
        <v>624</v>
      </c>
      <c r="C58" s="33"/>
      <c r="D58" s="33"/>
      <c r="E58" s="33"/>
      <c r="F58" s="33"/>
      <c r="G58" s="33"/>
      <c r="H58" s="33"/>
      <c r="I58" s="33"/>
    </row>
    <row r="59" spans="1:9" ht="24.95" customHeight="1" thickBot="1">
      <c r="A59" s="28" t="s">
        <v>98</v>
      </c>
      <c r="B59" s="27">
        <v>625</v>
      </c>
      <c r="C59" s="33"/>
      <c r="D59" s="33"/>
      <c r="E59" s="33"/>
      <c r="F59" s="33"/>
      <c r="G59" s="33"/>
      <c r="H59" s="33"/>
      <c r="I59" s="33"/>
    </row>
    <row r="60" spans="1:9" ht="24.95" customHeight="1" thickBot="1">
      <c r="A60" s="28" t="s">
        <v>199</v>
      </c>
      <c r="B60" s="27">
        <v>626</v>
      </c>
      <c r="C60" s="33"/>
      <c r="D60" s="33"/>
      <c r="E60" s="33"/>
      <c r="F60" s="33"/>
      <c r="G60" s="33"/>
      <c r="H60" s="33"/>
      <c r="I60" s="33"/>
    </row>
    <row r="61" spans="1:9" ht="24.95" customHeight="1" thickBot="1">
      <c r="A61" s="28" t="s">
        <v>181</v>
      </c>
      <c r="B61" s="27">
        <v>627</v>
      </c>
      <c r="C61" s="33"/>
      <c r="D61" s="33"/>
      <c r="E61" s="33"/>
      <c r="F61" s="33"/>
      <c r="G61" s="33"/>
      <c r="H61" s="33"/>
      <c r="I61" s="33"/>
    </row>
    <row r="62" spans="1:9" ht="24.95" customHeight="1" thickBot="1">
      <c r="A62" s="28" t="s">
        <v>101</v>
      </c>
      <c r="B62" s="27">
        <v>628</v>
      </c>
      <c r="C62" s="33"/>
      <c r="D62" s="33"/>
      <c r="E62" s="33"/>
      <c r="F62" s="33"/>
      <c r="G62" s="33"/>
      <c r="H62" s="33"/>
      <c r="I62" s="33"/>
    </row>
    <row r="63" spans="1:9" ht="29.25" customHeight="1" thickBot="1">
      <c r="A63" s="28" t="s">
        <v>102</v>
      </c>
      <c r="B63" s="27">
        <v>629</v>
      </c>
      <c r="C63" s="33"/>
      <c r="D63" s="33"/>
      <c r="E63" s="33"/>
      <c r="F63" s="33"/>
      <c r="G63" s="33"/>
      <c r="H63" s="33"/>
      <c r="I63" s="33"/>
    </row>
    <row r="64" spans="1:9" ht="24.95" customHeight="1" thickBot="1">
      <c r="A64" s="28" t="s">
        <v>200</v>
      </c>
      <c r="B64" s="27">
        <v>700</v>
      </c>
      <c r="C64" s="33">
        <f>SUM(C66:C78)</f>
        <v>0</v>
      </c>
      <c r="D64" s="33"/>
      <c r="E64" s="33"/>
      <c r="F64" s="33"/>
      <c r="G64" s="33"/>
      <c r="H64" s="33"/>
      <c r="I64" s="33">
        <f>SUM(C64:H64)</f>
        <v>0</v>
      </c>
    </row>
    <row r="65" spans="1:9" ht="24.95" customHeight="1" thickBot="1">
      <c r="A65" s="28" t="s">
        <v>94</v>
      </c>
      <c r="B65" s="27"/>
      <c r="C65" s="33"/>
      <c r="D65" s="33"/>
      <c r="E65" s="33"/>
      <c r="F65" s="33"/>
      <c r="G65" s="33"/>
      <c r="H65" s="33"/>
      <c r="I65" s="33"/>
    </row>
    <row r="66" spans="1:9" ht="24.95" customHeight="1" thickBot="1">
      <c r="A66" s="28" t="s">
        <v>201</v>
      </c>
      <c r="B66" s="27">
        <v>710</v>
      </c>
      <c r="C66" s="33"/>
      <c r="D66" s="33"/>
      <c r="E66" s="33"/>
      <c r="F66" s="33"/>
      <c r="G66" s="33"/>
      <c r="H66" s="33"/>
      <c r="I66" s="33"/>
    </row>
    <row r="67" spans="1:9" ht="24.95" customHeight="1" thickBot="1">
      <c r="A67" s="28" t="s">
        <v>94</v>
      </c>
      <c r="B67" s="27"/>
      <c r="C67" s="33"/>
      <c r="D67" s="33"/>
      <c r="E67" s="33"/>
      <c r="F67" s="33"/>
      <c r="G67" s="33"/>
      <c r="H67" s="33"/>
      <c r="I67" s="33"/>
    </row>
    <row r="68" spans="1:9" ht="24.95" customHeight="1" thickBot="1">
      <c r="A68" s="28" t="s">
        <v>184</v>
      </c>
      <c r="B68" s="27"/>
      <c r="C68" s="33"/>
      <c r="D68" s="33"/>
      <c r="E68" s="33"/>
      <c r="F68" s="33"/>
      <c r="G68" s="33"/>
      <c r="H68" s="33"/>
      <c r="I68" s="33"/>
    </row>
    <row r="69" spans="1:9" ht="24.95" customHeight="1" thickBot="1">
      <c r="A69" s="28" t="s">
        <v>185</v>
      </c>
      <c r="B69" s="27"/>
      <c r="C69" s="33"/>
      <c r="D69" s="33"/>
      <c r="E69" s="33"/>
      <c r="F69" s="33"/>
      <c r="G69" s="33"/>
      <c r="H69" s="33"/>
      <c r="I69" s="33"/>
    </row>
    <row r="70" spans="1:9" ht="24.95" customHeight="1" thickBot="1">
      <c r="A70" s="28" t="s">
        <v>186</v>
      </c>
      <c r="B70" s="27"/>
      <c r="C70" s="33"/>
      <c r="D70" s="33"/>
      <c r="E70" s="33"/>
      <c r="F70" s="33"/>
      <c r="G70" s="33"/>
      <c r="H70" s="33"/>
      <c r="I70" s="33"/>
    </row>
    <row r="71" spans="1:9" ht="24.95" customHeight="1" thickBot="1">
      <c r="A71" s="28" t="s">
        <v>187</v>
      </c>
      <c r="B71" s="27">
        <v>711</v>
      </c>
      <c r="C71" s="33"/>
      <c r="D71" s="33"/>
      <c r="E71" s="33"/>
      <c r="F71" s="33"/>
      <c r="G71" s="33"/>
      <c r="H71" s="33"/>
      <c r="I71" s="33">
        <f>SUM(C71:H71)</f>
        <v>0</v>
      </c>
    </row>
    <row r="72" spans="1:9" ht="24.95" customHeight="1" thickBot="1">
      <c r="A72" s="28" t="s">
        <v>188</v>
      </c>
      <c r="B72" s="27">
        <v>712</v>
      </c>
      <c r="C72" s="33"/>
      <c r="D72" s="33"/>
      <c r="E72" s="33"/>
      <c r="F72" s="33"/>
      <c r="G72" s="33"/>
      <c r="H72" s="33"/>
      <c r="I72" s="33"/>
    </row>
    <row r="73" spans="1:9" ht="24.95" customHeight="1" thickBot="1">
      <c r="A73" s="28" t="s">
        <v>202</v>
      </c>
      <c r="B73" s="27">
        <v>713</v>
      </c>
      <c r="C73" s="33"/>
      <c r="D73" s="33"/>
      <c r="E73" s="33"/>
      <c r="F73" s="33"/>
      <c r="G73" s="33"/>
      <c r="H73" s="33"/>
      <c r="I73" s="33"/>
    </row>
    <row r="74" spans="1:9" ht="38.25" customHeight="1" thickBot="1">
      <c r="A74" s="28" t="s">
        <v>190</v>
      </c>
      <c r="B74" s="27">
        <v>714</v>
      </c>
      <c r="C74" s="33"/>
      <c r="D74" s="33"/>
      <c r="E74" s="33"/>
      <c r="F74" s="33"/>
      <c r="G74" s="33"/>
      <c r="H74" s="33"/>
      <c r="I74" s="33"/>
    </row>
    <row r="75" spans="1:9" ht="24.95" customHeight="1" thickBot="1">
      <c r="A75" s="28" t="s">
        <v>191</v>
      </c>
      <c r="B75" s="27">
        <v>715</v>
      </c>
      <c r="C75" s="33"/>
      <c r="D75" s="33"/>
      <c r="E75" s="33"/>
      <c r="F75" s="33"/>
      <c r="G75" s="33"/>
      <c r="H75" s="33"/>
      <c r="I75" s="33"/>
    </row>
    <row r="76" spans="1:9" ht="24.95" customHeight="1" thickBot="1">
      <c r="A76" s="28" t="s">
        <v>192</v>
      </c>
      <c r="B76" s="27">
        <v>716</v>
      </c>
      <c r="C76" s="33"/>
      <c r="D76" s="33"/>
      <c r="E76" s="33"/>
      <c r="F76" s="33"/>
      <c r="G76" s="33"/>
      <c r="H76" s="33"/>
      <c r="I76" s="33"/>
    </row>
    <row r="77" spans="1:9" ht="24.95" customHeight="1" thickBot="1">
      <c r="A77" s="28" t="s">
        <v>193</v>
      </c>
      <c r="B77" s="27">
        <v>717</v>
      </c>
      <c r="C77" s="33"/>
      <c r="D77" s="33"/>
      <c r="E77" s="33"/>
      <c r="F77" s="33"/>
      <c r="G77" s="33"/>
      <c r="H77" s="33"/>
      <c r="I77" s="33"/>
    </row>
    <row r="78" spans="1:9" ht="45" customHeight="1" thickBot="1">
      <c r="A78" s="28" t="s">
        <v>194</v>
      </c>
      <c r="B78" s="27">
        <v>718</v>
      </c>
      <c r="C78" s="33"/>
      <c r="D78" s="33"/>
      <c r="E78" s="33"/>
      <c r="F78" s="33"/>
      <c r="G78" s="33"/>
      <c r="H78" s="33"/>
      <c r="I78" s="33"/>
    </row>
    <row r="79" spans="1:9" ht="24.95" customHeight="1" thickBot="1">
      <c r="A79" s="37" t="s">
        <v>230</v>
      </c>
      <c r="B79" s="38">
        <v>800</v>
      </c>
      <c r="C79" s="39">
        <f>C50+C51+C64</f>
        <v>11861000</v>
      </c>
      <c r="D79" s="39">
        <f t="shared" ref="D79:G79" si="6">D50+D51+D64</f>
        <v>0</v>
      </c>
      <c r="E79" s="39">
        <f t="shared" si="6"/>
        <v>7086481</v>
      </c>
      <c r="F79" s="39">
        <f t="shared" si="6"/>
        <v>0</v>
      </c>
      <c r="G79" s="39">
        <f t="shared" si="6"/>
        <v>-18063695</v>
      </c>
      <c r="H79" s="39"/>
      <c r="I79" s="39">
        <f>SUM(C79:H79)</f>
        <v>883786</v>
      </c>
    </row>
    <row r="80" spans="1:9" ht="24.95" customHeight="1">
      <c r="A80" s="29"/>
    </row>
    <row r="81" spans="1:9" ht="24.95" customHeight="1">
      <c r="A81" s="6" t="s">
        <v>213</v>
      </c>
      <c r="B81" s="7"/>
      <c r="C81" s="7"/>
      <c r="D81" s="30"/>
      <c r="E81" s="30"/>
      <c r="F81" s="30"/>
      <c r="G81" s="30"/>
      <c r="H81" s="30"/>
      <c r="I81" s="30"/>
    </row>
    <row r="82" spans="1:9" ht="24.95" customHeight="1">
      <c r="A82" s="1" t="s">
        <v>69</v>
      </c>
      <c r="B82" s="7"/>
      <c r="C82" s="7"/>
      <c r="D82" s="30"/>
      <c r="E82" s="30"/>
      <c r="F82" s="30"/>
      <c r="G82" s="30"/>
      <c r="H82" s="30"/>
      <c r="I82" s="30"/>
    </row>
    <row r="83" spans="1:9" ht="24.95" customHeight="1">
      <c r="A83" s="6" t="s">
        <v>228</v>
      </c>
      <c r="B83" s="7"/>
      <c r="C83" s="7"/>
      <c r="D83" s="30"/>
      <c r="E83" s="30"/>
      <c r="F83" s="30"/>
      <c r="G83" s="30"/>
      <c r="H83" s="30"/>
      <c r="I83" s="30"/>
    </row>
    <row r="84" spans="1:9" ht="24.95" customHeight="1">
      <c r="A84" s="1" t="s">
        <v>69</v>
      </c>
      <c r="B84" s="7"/>
      <c r="C84" s="7"/>
      <c r="D84" s="30"/>
      <c r="E84" s="30"/>
      <c r="F84" s="30"/>
      <c r="G84" s="30"/>
      <c r="H84" s="30"/>
      <c r="I84" s="30"/>
    </row>
    <row r="85" spans="1:9" ht="24.95" customHeight="1">
      <c r="A85" s="1" t="s">
        <v>60</v>
      </c>
      <c r="B85" s="7"/>
      <c r="C85" s="7"/>
      <c r="D85" s="30"/>
      <c r="E85" s="30"/>
      <c r="F85" s="30"/>
      <c r="G85" s="30"/>
      <c r="H85" s="30"/>
      <c r="I85" s="30"/>
    </row>
    <row r="86" spans="1:9" ht="24.95" customHeight="1">
      <c r="B86" s="7"/>
      <c r="C86" s="7"/>
      <c r="D86" s="30"/>
      <c r="E86" s="30"/>
      <c r="F86" s="30"/>
      <c r="G86" s="30"/>
      <c r="H86" s="30"/>
      <c r="I86" s="30"/>
    </row>
    <row r="87" spans="1:9" ht="24.95" customHeight="1">
      <c r="C87" s="30"/>
      <c r="D87" s="30"/>
      <c r="E87" s="30"/>
      <c r="F87" s="30"/>
      <c r="G87" s="30"/>
      <c r="H87" s="30"/>
      <c r="I87" s="30"/>
    </row>
    <row r="88" spans="1:9" ht="24.95" customHeight="1">
      <c r="C88" s="30"/>
      <c r="D88" s="30"/>
      <c r="E88" s="30"/>
      <c r="F88" s="30"/>
      <c r="G88" s="30"/>
      <c r="H88" s="30"/>
      <c r="I88" s="30"/>
    </row>
    <row r="89" spans="1:9" ht="24.95" customHeight="1">
      <c r="C89" s="30"/>
      <c r="D89" s="30"/>
      <c r="E89" s="30"/>
      <c r="F89" s="30"/>
      <c r="G89" s="30"/>
      <c r="H89" s="30"/>
      <c r="I89" s="30"/>
    </row>
    <row r="90" spans="1:9" ht="24.95" customHeight="1">
      <c r="C90" s="30"/>
      <c r="D90" s="30"/>
      <c r="E90" s="30"/>
      <c r="F90" s="30"/>
      <c r="G90" s="30"/>
      <c r="H90" s="30"/>
      <c r="I90" s="30"/>
    </row>
    <row r="91" spans="1:9" ht="24.95" customHeight="1">
      <c r="C91" s="30"/>
      <c r="D91" s="30"/>
      <c r="E91" s="30"/>
      <c r="F91" s="30"/>
      <c r="G91" s="30"/>
      <c r="H91" s="30"/>
      <c r="I91" s="30"/>
    </row>
    <row r="92" spans="1:9" ht="24.95" customHeight="1">
      <c r="C92" s="30"/>
      <c r="D92" s="30"/>
      <c r="E92" s="30"/>
      <c r="F92" s="30"/>
      <c r="G92" s="30"/>
      <c r="H92" s="30"/>
      <c r="I92" s="30"/>
    </row>
    <row r="93" spans="1:9" ht="24.95" customHeight="1">
      <c r="C93" s="30"/>
      <c r="D93" s="30"/>
      <c r="E93" s="30"/>
      <c r="F93" s="30"/>
      <c r="G93" s="30"/>
      <c r="H93" s="30"/>
      <c r="I93" s="30"/>
    </row>
    <row r="94" spans="1:9" ht="24.95" customHeight="1">
      <c r="C94" s="30"/>
      <c r="D94" s="30"/>
      <c r="E94" s="30"/>
      <c r="F94" s="30"/>
      <c r="G94" s="30"/>
      <c r="H94" s="30"/>
      <c r="I94" s="30"/>
    </row>
    <row r="95" spans="1:9" ht="24.95" customHeight="1">
      <c r="C95" s="30"/>
      <c r="D95" s="30"/>
      <c r="E95" s="30"/>
      <c r="F95" s="30"/>
      <c r="G95" s="30"/>
      <c r="H95" s="30"/>
      <c r="I95" s="30"/>
    </row>
    <row r="96" spans="1:9" ht="24.95" customHeight="1">
      <c r="C96" s="30"/>
      <c r="D96" s="30"/>
      <c r="E96" s="30"/>
      <c r="F96" s="30"/>
      <c r="G96" s="30"/>
      <c r="H96" s="30"/>
      <c r="I96" s="30"/>
    </row>
    <row r="97" spans="3:9" ht="24.95" customHeight="1">
      <c r="C97" s="30"/>
      <c r="D97" s="30"/>
      <c r="E97" s="30"/>
      <c r="F97" s="30"/>
      <c r="G97" s="30"/>
      <c r="H97" s="30"/>
      <c r="I97" s="30"/>
    </row>
    <row r="98" spans="3:9" ht="24.95" customHeight="1">
      <c r="C98" s="30"/>
      <c r="D98" s="30"/>
      <c r="E98" s="30"/>
      <c r="F98" s="30"/>
      <c r="G98" s="30"/>
      <c r="H98" s="30"/>
      <c r="I98" s="30"/>
    </row>
    <row r="99" spans="3:9" ht="24.95" customHeight="1">
      <c r="C99" s="30"/>
      <c r="D99" s="30"/>
      <c r="E99" s="30"/>
      <c r="F99" s="30"/>
      <c r="G99" s="30"/>
      <c r="H99" s="30"/>
      <c r="I99" s="30"/>
    </row>
    <row r="100" spans="3:9" ht="24.95" customHeight="1">
      <c r="C100" s="30"/>
      <c r="D100" s="30"/>
      <c r="E100" s="30"/>
      <c r="F100" s="30"/>
      <c r="G100" s="30"/>
      <c r="H100" s="30"/>
      <c r="I100" s="30"/>
    </row>
    <row r="101" spans="3:9" ht="24.95" customHeight="1">
      <c r="C101" s="30"/>
      <c r="D101" s="30"/>
      <c r="E101" s="30"/>
      <c r="F101" s="30"/>
      <c r="G101" s="30"/>
      <c r="H101" s="30"/>
      <c r="I101" s="30"/>
    </row>
    <row r="102" spans="3:9" ht="24.95" customHeight="1">
      <c r="C102" s="30"/>
      <c r="D102" s="30"/>
      <c r="E102" s="30"/>
      <c r="F102" s="30"/>
      <c r="G102" s="30"/>
      <c r="H102" s="30"/>
      <c r="I102" s="30"/>
    </row>
    <row r="103" spans="3:9" ht="24.95" customHeight="1">
      <c r="C103" s="30"/>
      <c r="D103" s="30"/>
      <c r="E103" s="30"/>
      <c r="F103" s="30"/>
      <c r="G103" s="30"/>
      <c r="H103" s="30"/>
      <c r="I103" s="30"/>
    </row>
    <row r="104" spans="3:9" ht="24.95" customHeight="1">
      <c r="C104" s="30"/>
      <c r="D104" s="30"/>
      <c r="E104" s="30"/>
      <c r="F104" s="30"/>
      <c r="G104" s="30"/>
      <c r="H104" s="30"/>
      <c r="I104" s="30"/>
    </row>
    <row r="105" spans="3:9" ht="24.95" customHeight="1">
      <c r="C105" s="30"/>
      <c r="D105" s="30"/>
      <c r="E105" s="30"/>
      <c r="F105" s="30"/>
      <c r="G105" s="30"/>
      <c r="H105" s="30"/>
      <c r="I105" s="30"/>
    </row>
    <row r="106" spans="3:9" ht="24.95" customHeight="1">
      <c r="C106" s="30"/>
      <c r="D106" s="30"/>
      <c r="E106" s="30"/>
      <c r="F106" s="30"/>
      <c r="G106" s="30"/>
      <c r="H106" s="30"/>
      <c r="I106" s="30"/>
    </row>
    <row r="107" spans="3:9" ht="24.95" customHeight="1">
      <c r="C107" s="30"/>
      <c r="D107" s="30"/>
      <c r="E107" s="30"/>
      <c r="F107" s="30"/>
      <c r="G107" s="30"/>
      <c r="H107" s="30"/>
      <c r="I107" s="30"/>
    </row>
    <row r="108" spans="3:9" ht="24.95" customHeight="1">
      <c r="C108" s="30"/>
      <c r="D108" s="30"/>
      <c r="E108" s="30"/>
      <c r="F108" s="30"/>
      <c r="G108" s="30"/>
      <c r="H108" s="30"/>
      <c r="I108" s="30"/>
    </row>
    <row r="109" spans="3:9" ht="24.95" customHeight="1">
      <c r="C109" s="30"/>
      <c r="D109" s="30"/>
      <c r="E109" s="30"/>
      <c r="F109" s="30"/>
      <c r="G109" s="30"/>
      <c r="H109" s="30"/>
      <c r="I109" s="30"/>
    </row>
    <row r="110" spans="3:9" ht="24.95" customHeight="1">
      <c r="C110" s="30"/>
      <c r="D110" s="30"/>
      <c r="E110" s="30"/>
      <c r="F110" s="30"/>
      <c r="G110" s="30"/>
      <c r="H110" s="30"/>
      <c r="I110" s="30"/>
    </row>
    <row r="111" spans="3:9" ht="24.95" customHeight="1"/>
    <row r="112" spans="3:9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</sheetData>
  <mergeCells count="10">
    <mergeCell ref="B11:E11"/>
    <mergeCell ref="A6:I6"/>
    <mergeCell ref="A7:I7"/>
    <mergeCell ref="A15:A16"/>
    <mergeCell ref="B15:B16"/>
    <mergeCell ref="C15:G15"/>
    <mergeCell ref="H15:H16"/>
    <mergeCell ref="I15:I16"/>
    <mergeCell ref="B10:C10"/>
    <mergeCell ref="B12:C12"/>
  </mergeCells>
  <hyperlinks>
    <hyperlink ref="I2" r:id="rId1" display="jl:30820085.0"/>
  </hyperlinks>
  <pageMargins left="0.31496062992125984" right="0.31496062992125984" top="0.35433070866141736" bottom="0.35433070866141736" header="0.31496062992125984" footer="0.31496062992125984"/>
  <pageSetup paperSize="9" scale="85" fitToHeight="4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Баланс!Область_печати</vt:lpstr>
      <vt:lpstr>ДДС!Область_печати</vt:lpstr>
    </vt:vector>
  </TitlesOfParts>
  <Company>DTJ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</dc:creator>
  <cp:lastModifiedBy>Азизов Сейтжан</cp:lastModifiedBy>
  <cp:lastPrinted>2013-04-25T03:47:11Z</cp:lastPrinted>
  <dcterms:created xsi:type="dcterms:W3CDTF">2011-04-19T11:19:42Z</dcterms:created>
  <dcterms:modified xsi:type="dcterms:W3CDTF">2014-01-31T05:04:43Z</dcterms:modified>
</cp:coreProperties>
</file>