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/>
  </bookViews>
  <sheets>
    <sheet name="ББ" sheetId="1" r:id="rId1"/>
    <sheet name="ОПУ" sheetId="3" r:id="rId2"/>
    <sheet name="ДДС" sheetId="9" r:id="rId3"/>
    <sheet name="ОСК" sheetId="5" r:id="rId4"/>
  </sheets>
  <externalReferences>
    <externalReference r:id="rId5"/>
  </externalReferences>
  <definedNames>
    <definedName name="_xlnm.Print_Area" localSheetId="1">ОПУ!$A$1:$AE$50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73" i="5" l="1"/>
  <c r="P72" i="5"/>
  <c r="AN42" i="5"/>
  <c r="AN43" i="5"/>
  <c r="AW71" i="5" l="1"/>
  <c r="AV56" i="5"/>
  <c r="AN56" i="5"/>
  <c r="AW56" i="5" s="1"/>
  <c r="AV44" i="5"/>
  <c r="AV43" i="5" s="1"/>
  <c r="AV72" i="5" s="1"/>
  <c r="AW42" i="5"/>
  <c r="AW40" i="5"/>
  <c r="AW37" i="5"/>
  <c r="AW24" i="5"/>
  <c r="AW12" i="5"/>
  <c r="P11" i="5"/>
  <c r="AW11" i="5" s="1"/>
  <c r="AW10" i="5"/>
  <c r="AW9" i="5"/>
  <c r="AW8" i="5"/>
  <c r="AN72" i="5" l="1"/>
  <c r="AW72" i="5" s="1"/>
  <c r="AW43" i="5"/>
  <c r="AW44" i="5"/>
  <c r="D8" i="3" l="1"/>
  <c r="D19" i="3" s="1"/>
  <c r="C8" i="3"/>
  <c r="C19" i="3" s="1"/>
  <c r="D21" i="3" l="1"/>
  <c r="D23" i="3" s="1"/>
  <c r="C21" i="3"/>
  <c r="C23" i="3" s="1"/>
  <c r="Y63" i="9" l="1"/>
  <c r="Y57" i="9"/>
  <c r="Y70" i="9" l="1"/>
  <c r="I84" i="1" l="1"/>
  <c r="I86" i="1" s="1"/>
  <c r="I76" i="1" l="1"/>
  <c r="J84" i="1"/>
  <c r="J86" i="1" s="1"/>
  <c r="J76" i="1"/>
  <c r="J61" i="1"/>
  <c r="J43" i="1"/>
  <c r="J21" i="1"/>
  <c r="J87" i="1" l="1"/>
  <c r="J44" i="1"/>
  <c r="Y41" i="9"/>
  <c r="Y27" i="9" l="1"/>
  <c r="Y55" i="9" s="1"/>
  <c r="Y16" i="9"/>
  <c r="Y8" i="9"/>
  <c r="Y25" i="9" l="1"/>
  <c r="Y74" i="9" s="1"/>
  <c r="Y76" i="9" s="1"/>
  <c r="AD63" i="9"/>
  <c r="AD57" i="9"/>
  <c r="AD70" i="9" s="1"/>
  <c r="AD41" i="9"/>
  <c r="AD27" i="9"/>
  <c r="AD16" i="9"/>
  <c r="AD8" i="9"/>
  <c r="AB77" i="9" l="1"/>
  <c r="AD55" i="9"/>
  <c r="AD25" i="9"/>
  <c r="AD74" i="9" l="1"/>
  <c r="AD76" i="9" s="1"/>
  <c r="I61" i="1" l="1"/>
  <c r="I43" i="1"/>
  <c r="I21" i="1"/>
  <c r="I22" i="1" s="1"/>
  <c r="I44" i="1" l="1"/>
  <c r="I87" i="1"/>
  <c r="I88" i="1" l="1"/>
</calcChain>
</file>

<file path=xl/sharedStrings.xml><?xml version="1.0" encoding="utf-8"?>
<sst xmlns="http://schemas.openxmlformats.org/spreadsheetml/2006/main" count="765" uniqueCount="234">
  <si>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</si>
  <si>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</si>
  <si>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</si>
  <si>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</si>
  <si>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</si>
  <si>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</si>
  <si>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</si>
  <si>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</si>
  <si>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</si>
  <si>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</si>
  <si>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</si>
  <si>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</si>
  <si>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</si>
  <si>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</si>
  <si>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</si>
  <si>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</si>
  <si>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</si>
  <si>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</si>
  <si>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</si>
  <si>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</si>
  <si>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</si>
  <si>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</si>
  <si>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</si>
  <si>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</si>
  <si>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</si>
  <si>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</si>
  <si>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</si>
  <si>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</si>
  <si>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</si>
  <si>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</si>
  <si>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</si>
  <si>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</si>
  <si>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</si>
  <si>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</si>
  <si>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</si>
  <si>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</si>
  <si>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</si>
  <si>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</si>
  <si>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</si>
  <si>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</si>
  <si>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</si>
  <si>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</si>
  <si>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</si>
  <si>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</si>
  <si>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</si>
  <si>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</si>
  <si>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</si>
  <si>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</si>
  <si>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</si>
  <si>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</si>
  <si>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</si>
  <si>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</si>
  <si>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</si>
  <si>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</si>
  <si>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</si>
  <si>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</si>
  <si>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</si>
  <si>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</si>
  <si>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</si>
  <si>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</si>
  <si>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</si>
  <si>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</si>
  <si>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</si>
  <si>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</si>
  <si>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</si>
  <si>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</si>
  <si>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</si>
  <si>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</si>
  <si>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</si>
  <si>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</si>
  <si>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</si>
  <si>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</si>
  <si>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</si>
  <si>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</si>
  <si>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</si>
  <si>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</si>
  <si>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</si>
  <si>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</si>
  <si>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</si>
  <si>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</si>
  <si>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</si>
  <si>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(фамилия, имя, отчество (при его наличии))</t>
  </si>
  <si>
    <t>(подпись)</t>
  </si>
  <si>
    <t>Главный бухгалтер</t>
  </si>
  <si>
    <t>Наименование показателей</t>
  </si>
  <si>
    <t>Себестоимость реализованных товаров и услуг</t>
  </si>
  <si>
    <t>Расходы по реализации</t>
  </si>
  <si>
    <t>Административные расходы</t>
  </si>
  <si>
    <t>собственников материнской организации</t>
  </si>
  <si>
    <t>в том числе: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</si>
  <si>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</si>
  <si>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</si>
  <si>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</si>
  <si>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</si>
  <si>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актуарные прибыли (убытки) по пенсионным обязательствам</t>
  </si>
  <si>
    <t>доля неконтролирующих собственников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</si>
  <si>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</si>
  <si>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</si>
  <si>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</si>
  <si>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</si>
  <si>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</si>
  <si>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</si>
  <si>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</si>
  <si>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</si>
  <si>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</si>
  <si>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</si>
  <si>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</si>
  <si>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</si>
  <si>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</si>
  <si>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</si>
  <si>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</si>
  <si>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</si>
  <si>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</si>
  <si>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</si>
  <si>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</si>
  <si>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</si>
  <si>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</si>
  <si>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</si>
  <si>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</si>
  <si>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</si>
  <si>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</si>
  <si>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</si>
  <si>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</si>
  <si>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</si>
  <si>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</si>
  <si>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</si>
  <si>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</si>
  <si>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</si>
  <si>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</si>
  <si>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</si>
  <si>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</si>
  <si>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</si>
  <si>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</si>
  <si>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</si>
  <si>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</si>
  <si>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</si>
  <si>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</si>
  <si>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</si>
  <si>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</si>
  <si>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</si>
  <si>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</si>
  <si>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</si>
  <si>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</si>
  <si>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</si>
  <si>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</si>
  <si>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</si>
  <si>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</si>
  <si>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</si>
  <si>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</si>
  <si>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</si>
  <si>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</si>
  <si>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</si>
  <si>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</si>
  <si>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</si>
  <si>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</si>
  <si>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</si>
  <si>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</si>
  <si>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</si>
  <si>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</si>
  <si>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</si>
  <si>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</si>
  <si>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</si>
  <si>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</si>
  <si>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</si>
  <si>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</si>
  <si>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</si>
  <si>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</si>
  <si>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</si>
  <si>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</si>
  <si>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</si>
  <si>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</si>
  <si>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</si>
  <si>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</si>
  <si>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</si>
  <si>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</si>
  <si>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</si>
  <si>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</si>
  <si>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</si>
  <si>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</si>
  <si>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</si>
  <si>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</si>
  <si>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</si>
  <si>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</si>
  <si>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</si>
  <si>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</si>
  <si>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</si>
  <si>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</si>
  <si>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</si>
  <si>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</si>
  <si>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</si>
  <si>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</si>
  <si>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</si>
  <si>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</si>
  <si>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</si>
  <si>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Нургалиева Ж.К.</t>
  </si>
  <si>
    <t>Авансы выданные</t>
  </si>
  <si>
    <t>__________________</t>
  </si>
  <si>
    <t>Кадисов М.М.</t>
  </si>
  <si>
    <t>Текущий подоходный налог и другие налоговые активы</t>
  </si>
  <si>
    <t>Изменение в учете инвестиций в дочерние компании</t>
  </si>
  <si>
    <t>Эмиссия акций</t>
  </si>
  <si>
    <t xml:space="preserve">Долгосрочные финансовые активы, оцениваемые по первоначальной стоимости </t>
  </si>
  <si>
    <t>АО «Товарная Биржа «Каспий»
КОНСОЛИДИРОВАННЫЙ ОТЧЕТ О ФИНАНСОВОМ ПОЛОЖЕНИИ по состоянию 31 декабря 2024 г.</t>
  </si>
  <si>
    <t>Примеч</t>
  </si>
  <si>
    <t>За отчетный период</t>
  </si>
  <si>
    <t>За предыдущий период</t>
  </si>
  <si>
    <t>Доход от организации и проведения торгов</t>
  </si>
  <si>
    <t xml:space="preserve">Валовая прибыль </t>
  </si>
  <si>
    <t xml:space="preserve">Процентные доходы/расходы по вознаграждениям </t>
  </si>
  <si>
    <t>Доход от восстановления/убытки от обесценения резерва по сомнительным требованиям</t>
  </si>
  <si>
    <t>Чистые доходы/убытки по операциям с иностранной валютой</t>
  </si>
  <si>
    <t>Чистые доходы/убытки по выбытию активов</t>
  </si>
  <si>
    <t>Прочие доходы/расходы</t>
  </si>
  <si>
    <t>Обесценение гудвилла</t>
  </si>
  <si>
    <t>Прибыль (убыток) до налогообложения</t>
  </si>
  <si>
    <t>Расходы по подоходному налогу</t>
  </si>
  <si>
    <t>Прибыль (убыток) после налогообложения от продолжающейся деятельности</t>
  </si>
  <si>
    <t>Прочий совокупный доход</t>
  </si>
  <si>
    <t>Итого совокупный доход</t>
  </si>
  <si>
    <t>Прибыль/убыток на акцию (в тенге)</t>
  </si>
  <si>
    <t>АО «Товарная Биржа «Каспий»
КОНСОЛИДИРОВАННЫЙ ОТЧЕТ О ПРИБЫЛЯХ И УБЫТКАХ за период, закончившийся 31 декабря 2024 г.</t>
  </si>
  <si>
    <t>на 31.12.2024</t>
  </si>
  <si>
    <t>на 31.12.2023</t>
  </si>
  <si>
    <t>Доля в прибыли/убытке ассоциированной организации, учитываемой по методу долевого участия</t>
  </si>
  <si>
    <t>Прибыль/убыток от выбытия дочерней компании</t>
  </si>
  <si>
    <t>АО «Товарная Биржа «Каспий»
КОНСОЛИДИРОВАННЫЙ ОТЧЕТ О ДВИЖЕНИИ ДЕНЕЖНЫХ СРЕДСТВ за период, закончившийся 31 декабря 2024 г.
 (Прямой метод)</t>
  </si>
  <si>
    <t>продажа инвестиций</t>
  </si>
  <si>
    <t>приобретение инвестиций</t>
  </si>
  <si>
    <t>5. Неденежные операции</t>
  </si>
  <si>
    <t>6. Влияние изменения балансовой стоимости денежных средств и их эквивалентов</t>
  </si>
  <si>
    <t>курсовая разница по инвестициям в зарубежные 
организации</t>
  </si>
  <si>
    <t>АО «Товарная Биржа «Каспий»
КОНСОЛИДИРОВАННЫЙ ОТЧЕТ ОБ ИЗМЕНЕНИЯХ В КАПИТАЛЕ за период, закончившийся 31 декабря 2024 г.</t>
  </si>
  <si>
    <t>Сальдо на 31 декабря 2024 г. (строка 500 + строка 600 + строка 700 + строка 719)</t>
  </si>
  <si>
    <t>Кадисов М.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</si>
</sst>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,"/>
    <numFmt numFmtId="165" formatCode="[=0]&quot;&quot;;General"/>
    <numFmt numFmtId="166" formatCode="_-* #,##0\ _₽_-;\-* #,##0\ _₽_-;_-* &quot;-&quot;??\ _₽_-;_-@_-"/>
    <numFmt numFmtId="167" formatCode="_-* #,##0.0\ _₽_-;\-* #,##0.0\ _₽_-;_-* &quot;-&quot;??\ _₽_-;_-@_-"/>
  </numFmts>
  <fonts count="2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FFFFE9"/>
      </patternFill>
    </fill>
  </fills>
  <borders count="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0" fontId="1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8" fillId="0" borderId="12" xfId="0" applyFont="1" applyBorder="1" applyAlignment="1">
      <alignment horizontal="right" vertical="top"/>
    </xf>
    <xf numFmtId="0" fontId="7" fillId="0" borderId="0" xfId="0" applyFont="1" applyAlignment="1">
      <alignment horizontal="left" indent="5"/>
    </xf>
    <xf numFmtId="164" fontId="4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9" fillId="0" borderId="25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9" fillId="0" borderId="28" xfId="0" applyNumberFormat="1" applyFont="1" applyBorder="1" applyAlignment="1">
      <alignment horizontal="right" vertical="center"/>
    </xf>
    <xf numFmtId="164" fontId="4" fillId="2" borderId="2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0" fillId="0" borderId="0" xfId="0" applyNumberFormat="1"/>
    <xf numFmtId="164" fontId="9" fillId="0" borderId="6" xfId="1" applyNumberFormat="1" applyFont="1" applyBorder="1" applyAlignment="1">
      <alignment horizontal="right" vertical="center"/>
    </xf>
    <xf numFmtId="166" fontId="8" fillId="0" borderId="3" xfId="1" applyNumberFormat="1" applyFont="1" applyBorder="1" applyAlignment="1">
      <alignment horizontal="right"/>
    </xf>
    <xf numFmtId="0" fontId="1" fillId="2" borderId="6" xfId="0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center"/>
    </xf>
    <xf numFmtId="164" fontId="8" fillId="0" borderId="3" xfId="1" applyNumberFormat="1" applyFont="1" applyBorder="1" applyAlignment="1">
      <alignment horizontal="right" vertical="top"/>
    </xf>
    <xf numFmtId="164" fontId="9" fillId="0" borderId="19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top"/>
    </xf>
    <xf numFmtId="164" fontId="1" fillId="0" borderId="27" xfId="0" applyNumberFormat="1" applyFont="1" applyBorder="1" applyAlignment="1">
      <alignment horizontal="right" vertical="top"/>
    </xf>
    <xf numFmtId="164" fontId="1" fillId="2" borderId="27" xfId="0" applyNumberFormat="1" applyFont="1" applyFill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4" fontId="4" fillId="0" borderId="28" xfId="0" applyNumberFormat="1" applyFont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vertical="center"/>
    </xf>
    <xf numFmtId="167" fontId="0" fillId="0" borderId="0" xfId="1" applyNumberFormat="1" applyFont="1" applyAlignment="1">
      <alignment horizontal="left"/>
    </xf>
    <xf numFmtId="164" fontId="1" fillId="0" borderId="4" xfId="0" applyNumberFormat="1" applyFont="1" applyBorder="1" applyAlignment="1">
      <alignment horizontal="center" vertical="top" wrapText="1"/>
    </xf>
    <xf numFmtId="164" fontId="0" fillId="0" borderId="19" xfId="0" applyNumberFormat="1" applyBorder="1" applyAlignment="1">
      <alignment horizontal="left"/>
    </xf>
    <xf numFmtId="164" fontId="1" fillId="2" borderId="19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164" fontId="4" fillId="0" borderId="19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164" fontId="0" fillId="0" borderId="55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164" fontId="1" fillId="2" borderId="7" xfId="0" applyNumberFormat="1" applyFont="1" applyFill="1" applyBorder="1" applyAlignment="1">
      <alignment horizontal="right" vertical="center"/>
    </xf>
    <xf numFmtId="164" fontId="1" fillId="0" borderId="7" xfId="0" applyNumberFormat="1" applyFont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164" fontId="0" fillId="0" borderId="19" xfId="0" applyNumberFormat="1" applyBorder="1" applyAlignment="1">
      <alignment horizontal="left" vertical="top"/>
    </xf>
    <xf numFmtId="0" fontId="5" fillId="0" borderId="0" xfId="0" applyFont="1" applyAlignment="1">
      <alignment vertical="top"/>
    </xf>
    <xf numFmtId="0" fontId="14" fillId="0" borderId="0" xfId="0" applyFont="1" applyAlignment="1">
      <alignment horizontal="left"/>
    </xf>
    <xf numFmtId="164" fontId="1" fillId="0" borderId="4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" fillId="2" borderId="8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4" fillId="0" borderId="45" xfId="0" applyNumberFormat="1" applyFont="1" applyBorder="1" applyAlignment="1">
      <alignment horizontal="right" vertical="center"/>
    </xf>
    <xf numFmtId="0" fontId="0" fillId="0" borderId="19" xfId="0" applyBorder="1"/>
    <xf numFmtId="0" fontId="16" fillId="0" borderId="19" xfId="0" applyFont="1" applyBorder="1" applyAlignment="1">
      <alignment horizontal="right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3" fontId="17" fillId="0" borderId="19" xfId="0" applyNumberFormat="1" applyFont="1" applyFill="1" applyBorder="1" applyAlignment="1">
      <alignment horizontal="right" vertical="center"/>
    </xf>
    <xf numFmtId="3" fontId="16" fillId="0" borderId="19" xfId="0" applyNumberFormat="1" applyFont="1" applyFill="1" applyBorder="1"/>
    <xf numFmtId="0" fontId="18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3" fontId="17" fillId="0" borderId="19" xfId="0" applyNumberFormat="1" applyFont="1" applyFill="1" applyBorder="1" applyAlignment="1">
      <alignment horizontal="right"/>
    </xf>
    <xf numFmtId="0" fontId="19" fillId="3" borderId="19" xfId="0" applyFont="1" applyFill="1" applyBorder="1" applyAlignment="1">
      <alignment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right" vertical="center"/>
    </xf>
    <xf numFmtId="0" fontId="19" fillId="0" borderId="55" xfId="0" applyFont="1" applyBorder="1" applyAlignment="1">
      <alignment vertical="center"/>
    </xf>
    <xf numFmtId="0" fontId="17" fillId="0" borderId="55" xfId="0" applyFont="1" applyBorder="1" applyAlignment="1">
      <alignment horizontal="center" vertical="center"/>
    </xf>
    <xf numFmtId="3" fontId="19" fillId="0" borderId="55" xfId="0" applyNumberFormat="1" applyFont="1" applyFill="1" applyBorder="1" applyAlignment="1">
      <alignment horizontal="right" vertical="center"/>
    </xf>
    <xf numFmtId="3" fontId="18" fillId="0" borderId="55" xfId="0" applyNumberFormat="1" applyFont="1" applyFill="1" applyBorder="1"/>
    <xf numFmtId="0" fontId="16" fillId="3" borderId="19" xfId="0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0" fontId="8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top" wrapText="1"/>
    </xf>
    <xf numFmtId="0" fontId="8" fillId="0" borderId="0" xfId="0" applyFont="1" applyAlignment="1">
      <alignment horizontal="left" indent="5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3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164" fontId="9" fillId="0" borderId="8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164" fontId="9" fillId="0" borderId="12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164" fontId="9" fillId="0" borderId="6" xfId="1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top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8" fillId="2" borderId="21" xfId="0" applyNumberFormat="1" applyFont="1" applyFill="1" applyBorder="1" applyAlignment="1">
      <alignment horizontal="right" vertical="center"/>
    </xf>
    <xf numFmtId="164" fontId="8" fillId="2" borderId="34" xfId="0" applyNumberFormat="1" applyFont="1" applyFill="1" applyBorder="1" applyAlignment="1">
      <alignment horizontal="right" vertical="center"/>
    </xf>
    <xf numFmtId="164" fontId="8" fillId="2" borderId="35" xfId="0" applyNumberFormat="1" applyFont="1" applyFill="1" applyBorder="1" applyAlignment="1">
      <alignment horizontal="right" vertical="center"/>
    </xf>
    <xf numFmtId="164" fontId="8" fillId="2" borderId="36" xfId="0" applyNumberFormat="1" applyFont="1" applyFill="1" applyBorder="1" applyAlignment="1">
      <alignment horizontal="right" vertical="center"/>
    </xf>
    <xf numFmtId="164" fontId="1" fillId="2" borderId="29" xfId="0" applyNumberFormat="1" applyFont="1" applyFill="1" applyBorder="1" applyAlignment="1">
      <alignment horizontal="right" vertical="center"/>
    </xf>
    <xf numFmtId="164" fontId="8" fillId="2" borderId="56" xfId="0" applyNumberFormat="1" applyFont="1" applyFill="1" applyBorder="1" applyAlignment="1">
      <alignment horizontal="right" vertical="center"/>
    </xf>
    <xf numFmtId="164" fontId="8" fillId="2" borderId="57" xfId="0" applyNumberFormat="1" applyFont="1" applyFill="1" applyBorder="1" applyAlignment="1">
      <alignment horizontal="right" vertical="center"/>
    </xf>
    <xf numFmtId="0" fontId="8" fillId="0" borderId="26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164" fontId="9" fillId="0" borderId="24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32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/>
    </xf>
    <xf numFmtId="164" fontId="4" fillId="0" borderId="19" xfId="0" applyNumberFormat="1" applyFont="1" applyBorder="1" applyAlignment="1">
      <alignment horizontal="right" vertical="center"/>
    </xf>
    <xf numFmtId="164" fontId="4" fillId="0" borderId="54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4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164" fontId="4" fillId="2" borderId="38" xfId="0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/>
    </xf>
    <xf numFmtId="164" fontId="4" fillId="0" borderId="52" xfId="0" applyNumberFormat="1" applyFont="1" applyBorder="1" applyAlignment="1">
      <alignment horizontal="right" vertical="center"/>
    </xf>
    <xf numFmtId="164" fontId="4" fillId="0" borderId="5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top" wrapText="1"/>
    </xf>
    <xf numFmtId="164" fontId="4" fillId="0" borderId="47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5" xfId="0" applyFont="1" applyBorder="1" applyAlignment="1">
      <alignment horizontal="left" vertical="center"/>
    </xf>
    <xf numFmtId="164" fontId="4" fillId="0" borderId="45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42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right" vertical="center"/>
    </xf>
    <xf numFmtId="164" fontId="4" fillId="0" borderId="48" xfId="0" applyNumberFormat="1" applyFont="1" applyBorder="1" applyAlignment="1">
      <alignment horizontal="right" vertical="center"/>
    </xf>
    <xf numFmtId="0" fontId="1" fillId="0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86;&#1074;&#1072;&#1103;/&#1058;&#1041;&#1050;/&#1054;&#1090;&#1095;&#1077;&#1090;&#1099;%20&#1074;%20&#1050;&#1040;&#1057;&#1045;/3%20&#1082;&#1074;%202024/&#1050;&#1060;&#1054;%20&#1085;&#1072;%20&#1086;&#1090;&#1087;&#1088;&#1072;&#1074;&#1082;&#1091;%203%20&#1082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У"/>
      <sheetName val="ДДС"/>
      <sheetName val="ОСК"/>
    </sheetNames>
    <sheetDataSet>
      <sheetData sheetId="0">
        <row r="86">
          <cell r="I86">
            <v>3000383000</v>
          </cell>
        </row>
      </sheetData>
      <sheetData sheetId="1">
        <row r="44">
          <cell r="R44">
            <v>401358000</v>
          </cell>
        </row>
        <row r="45">
          <cell r="R45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abSelected="1" topLeftCell="A70" workbookViewId="0">
      <selection activeCell="H40" sqref="H40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112"/>
      <c r="J1" s="112"/>
    </row>
    <row r="2" spans="2:10" s="1" customFormat="1" ht="48" customHeight="1" x14ac:dyDescent="0.25">
      <c r="C2" s="113" t="s">
        <v>202</v>
      </c>
      <c r="D2" s="114"/>
      <c r="E2" s="114"/>
      <c r="F2" s="114"/>
      <c r="G2" s="114"/>
      <c r="H2" s="114"/>
      <c r="I2" s="114"/>
      <c r="J2" s="114"/>
    </row>
    <row r="3" spans="2:10" s="1" customFormat="1" ht="11.1" customHeight="1" x14ac:dyDescent="0.25">
      <c r="B3" s="119"/>
      <c r="C3" s="119"/>
      <c r="D3" s="119"/>
      <c r="E3" s="119"/>
      <c r="F3" s="119"/>
      <c r="G3" s="119"/>
      <c r="H3" s="119"/>
      <c r="I3" s="119"/>
    </row>
    <row r="4" spans="2:10" s="1" customFormat="1" ht="12.75" customHeight="1" x14ac:dyDescent="0.25">
      <c r="B4" s="1" t="s">
        <v>191</v>
      </c>
      <c r="J4" s="12"/>
    </row>
    <row r="5" spans="2:10" s="1" customFormat="1" ht="24" customHeight="1" x14ac:dyDescent="0.25">
      <c r="B5" s="120" t="s">
        <v>0</v>
      </c>
      <c r="C5" s="120"/>
      <c r="D5" s="120"/>
      <c r="E5" s="120"/>
      <c r="F5" s="120"/>
      <c r="G5" s="120"/>
      <c r="H5" s="37" t="s">
        <v>193</v>
      </c>
      <c r="I5" s="46" t="s">
        <v>221</v>
      </c>
      <c r="J5" s="67" t="s">
        <v>222</v>
      </c>
    </row>
    <row r="6" spans="2:10" s="1" customFormat="1" ht="11.1" customHeight="1" x14ac:dyDescent="0.25">
      <c r="B6" s="121" t="s">
        <v>3</v>
      </c>
      <c r="C6" s="121"/>
      <c r="D6" s="121"/>
      <c r="E6" s="121"/>
      <c r="F6" s="121"/>
      <c r="G6" s="121"/>
      <c r="H6" s="49" t="s">
        <v>4</v>
      </c>
      <c r="I6" s="53"/>
      <c r="J6" s="53"/>
    </row>
    <row r="7" spans="2:10" s="1" customFormat="1" ht="12.95" customHeight="1" x14ac:dyDescent="0.25">
      <c r="B7" s="106" t="s">
        <v>7</v>
      </c>
      <c r="C7" s="106"/>
      <c r="D7" s="106"/>
      <c r="E7" s="106"/>
      <c r="F7" s="106"/>
      <c r="G7" s="106"/>
      <c r="H7" s="54"/>
      <c r="I7" s="47"/>
      <c r="J7" s="47"/>
    </row>
    <row r="8" spans="2:10" s="1" customFormat="1" ht="12" customHeight="1" x14ac:dyDescent="0.25">
      <c r="B8" s="104" t="s">
        <v>8</v>
      </c>
      <c r="C8" s="104"/>
      <c r="D8" s="104"/>
      <c r="E8" s="104"/>
      <c r="F8" s="104"/>
      <c r="G8" s="104"/>
      <c r="H8" s="57">
        <v>7</v>
      </c>
      <c r="I8" s="48">
        <v>7281303000</v>
      </c>
      <c r="J8" s="48">
        <v>4831073000</v>
      </c>
    </row>
    <row r="9" spans="2:10" s="1" customFormat="1" ht="24" customHeight="1" x14ac:dyDescent="0.25">
      <c r="B9" s="118" t="s">
        <v>9</v>
      </c>
      <c r="C9" s="118"/>
      <c r="D9" s="118"/>
      <c r="E9" s="118"/>
      <c r="F9" s="118"/>
      <c r="G9" s="118"/>
      <c r="H9" s="57"/>
      <c r="I9" s="48">
        <v>3089000</v>
      </c>
      <c r="J9" s="48">
        <v>7333000</v>
      </c>
    </row>
    <row r="10" spans="2:10" s="1" customFormat="1" ht="24" hidden="1" customHeight="1" x14ac:dyDescent="0.25">
      <c r="B10" s="118" t="s">
        <v>11</v>
      </c>
      <c r="C10" s="118"/>
      <c r="D10" s="118"/>
      <c r="E10" s="118"/>
      <c r="F10" s="118"/>
      <c r="G10" s="118"/>
      <c r="H10" s="57"/>
      <c r="I10" s="48"/>
      <c r="J10" s="48"/>
    </row>
    <row r="11" spans="2:10" s="1" customFormat="1" ht="24" hidden="1" customHeight="1" x14ac:dyDescent="0.25">
      <c r="B11" s="118" t="s">
        <v>12</v>
      </c>
      <c r="C11" s="118"/>
      <c r="D11" s="118"/>
      <c r="E11" s="118"/>
      <c r="F11" s="118"/>
      <c r="G11" s="118"/>
      <c r="H11" s="57"/>
      <c r="I11" s="48"/>
      <c r="J11" s="48"/>
    </row>
    <row r="12" spans="2:10" s="1" customFormat="1" ht="12" hidden="1" customHeight="1" x14ac:dyDescent="0.25">
      <c r="B12" s="118" t="s">
        <v>13</v>
      </c>
      <c r="C12" s="118"/>
      <c r="D12" s="118"/>
      <c r="E12" s="118"/>
      <c r="F12" s="118"/>
      <c r="G12" s="118"/>
      <c r="H12" s="57"/>
      <c r="I12" s="48"/>
      <c r="J12" s="48"/>
    </row>
    <row r="13" spans="2:10" s="1" customFormat="1" x14ac:dyDescent="0.25">
      <c r="B13" s="111" t="s">
        <v>14</v>
      </c>
      <c r="C13" s="111"/>
      <c r="D13" s="111"/>
      <c r="E13" s="111"/>
      <c r="F13" s="111"/>
      <c r="G13" s="111"/>
      <c r="H13" s="57"/>
      <c r="I13" s="48">
        <v>5995000</v>
      </c>
      <c r="J13" s="48">
        <v>4079000</v>
      </c>
    </row>
    <row r="14" spans="2:10" s="1" customFormat="1" x14ac:dyDescent="0.25">
      <c r="B14" s="104" t="s">
        <v>15</v>
      </c>
      <c r="C14" s="104"/>
      <c r="D14" s="104"/>
      <c r="E14" s="104"/>
      <c r="F14" s="104"/>
      <c r="G14" s="104"/>
      <c r="H14" s="57">
        <v>8</v>
      </c>
      <c r="I14" s="48">
        <v>275727000</v>
      </c>
      <c r="J14" s="48">
        <v>404963000</v>
      </c>
    </row>
    <row r="15" spans="2:10" s="1" customFormat="1" hidden="1" x14ac:dyDescent="0.25">
      <c r="B15" s="104" t="s">
        <v>16</v>
      </c>
      <c r="C15" s="104"/>
      <c r="D15" s="104"/>
      <c r="E15" s="104"/>
      <c r="F15" s="104"/>
      <c r="G15" s="104"/>
      <c r="H15" s="57"/>
      <c r="I15" s="48"/>
      <c r="J15" s="48"/>
    </row>
    <row r="16" spans="2:10" s="1" customFormat="1" x14ac:dyDescent="0.25">
      <c r="B16" s="107" t="s">
        <v>195</v>
      </c>
      <c r="C16" s="109"/>
      <c r="D16" s="109"/>
      <c r="E16" s="109"/>
      <c r="F16" s="109"/>
      <c r="G16" s="109"/>
      <c r="H16" s="57">
        <v>9</v>
      </c>
      <c r="I16" s="48">
        <v>213202000</v>
      </c>
      <c r="J16" s="48">
        <v>5629000</v>
      </c>
    </row>
    <row r="17" spans="2:10" s="1" customFormat="1" x14ac:dyDescent="0.25">
      <c r="B17" s="110" t="s">
        <v>198</v>
      </c>
      <c r="C17" s="104"/>
      <c r="D17" s="104"/>
      <c r="E17" s="104"/>
      <c r="F17" s="104"/>
      <c r="G17" s="104"/>
      <c r="H17" s="57">
        <v>10</v>
      </c>
      <c r="I17" s="48">
        <v>65946000</v>
      </c>
      <c r="J17" s="48">
        <v>32304000</v>
      </c>
    </row>
    <row r="18" spans="2:10" s="1" customFormat="1" hidden="1" x14ac:dyDescent="0.25">
      <c r="B18" s="111" t="s">
        <v>17</v>
      </c>
      <c r="C18" s="111"/>
      <c r="D18" s="111"/>
      <c r="E18" s="111"/>
      <c r="F18" s="111"/>
      <c r="G18" s="111"/>
      <c r="H18" s="57"/>
      <c r="I18" s="48"/>
      <c r="J18" s="48"/>
    </row>
    <row r="19" spans="2:10" s="1" customFormat="1" hidden="1" x14ac:dyDescent="0.25">
      <c r="B19" s="104" t="s">
        <v>18</v>
      </c>
      <c r="C19" s="104"/>
      <c r="D19" s="104"/>
      <c r="E19" s="104"/>
      <c r="F19" s="104"/>
      <c r="G19" s="104"/>
      <c r="H19" s="57"/>
      <c r="I19" s="48"/>
      <c r="J19" s="48"/>
    </row>
    <row r="20" spans="2:10" s="1" customFormat="1" x14ac:dyDescent="0.25">
      <c r="B20" s="104" t="s">
        <v>19</v>
      </c>
      <c r="C20" s="104"/>
      <c r="D20" s="104"/>
      <c r="E20" s="104"/>
      <c r="F20" s="104"/>
      <c r="G20" s="104"/>
      <c r="H20" s="57">
        <v>11</v>
      </c>
      <c r="I20" s="48">
        <v>12988000</v>
      </c>
      <c r="J20" s="48">
        <v>3811000</v>
      </c>
    </row>
    <row r="21" spans="2:10" s="1" customFormat="1" ht="12" customHeight="1" x14ac:dyDescent="0.25">
      <c r="B21" s="108" t="s">
        <v>20</v>
      </c>
      <c r="C21" s="108"/>
      <c r="D21" s="108"/>
      <c r="E21" s="108"/>
      <c r="F21" s="108"/>
      <c r="G21" s="108"/>
      <c r="H21" s="295"/>
      <c r="I21" s="13">
        <f>SUM(I8:I20)</f>
        <v>7858250000</v>
      </c>
      <c r="J21" s="13">
        <f>SUM(J8:J20)</f>
        <v>5289192000</v>
      </c>
    </row>
    <row r="22" spans="2:10" s="1" customFormat="1" ht="24" hidden="1" customHeight="1" x14ac:dyDescent="0.25">
      <c r="B22" s="122" t="s">
        <v>21</v>
      </c>
      <c r="C22" s="122"/>
      <c r="D22" s="122"/>
      <c r="E22" s="122"/>
      <c r="F22" s="122"/>
      <c r="G22" s="122"/>
      <c r="H22" s="296"/>
      <c r="I22" s="55">
        <f>SUM(I8:I21)</f>
        <v>15716500000</v>
      </c>
      <c r="J22" s="55"/>
    </row>
    <row r="23" spans="2:10" s="1" customFormat="1" ht="12.95" customHeight="1" x14ac:dyDescent="0.25">
      <c r="B23" s="106" t="s">
        <v>22</v>
      </c>
      <c r="C23" s="106"/>
      <c r="D23" s="106"/>
      <c r="E23" s="106"/>
      <c r="F23" s="106"/>
      <c r="G23" s="106"/>
      <c r="H23" s="297"/>
      <c r="I23" s="48"/>
      <c r="J23" s="48"/>
    </row>
    <row r="24" spans="2:10" s="1" customFormat="1" ht="21.75" customHeight="1" x14ac:dyDescent="0.25">
      <c r="B24" s="109" t="s">
        <v>23</v>
      </c>
      <c r="C24" s="109"/>
      <c r="D24" s="109"/>
      <c r="E24" s="109"/>
      <c r="F24" s="109"/>
      <c r="G24" s="109"/>
      <c r="H24" s="57"/>
      <c r="I24" s="48">
        <v>14405000</v>
      </c>
      <c r="J24" s="48">
        <v>7831000</v>
      </c>
    </row>
    <row r="25" spans="2:10" s="1" customFormat="1" ht="23.25" customHeight="1" x14ac:dyDescent="0.25">
      <c r="B25" s="107" t="s">
        <v>201</v>
      </c>
      <c r="C25" s="109"/>
      <c r="D25" s="109"/>
      <c r="E25" s="109"/>
      <c r="F25" s="109"/>
      <c r="G25" s="109"/>
      <c r="H25" s="57"/>
      <c r="I25" s="48"/>
      <c r="J25" s="48">
        <v>100000</v>
      </c>
    </row>
    <row r="26" spans="2:10" s="1" customFormat="1" ht="23.25" customHeight="1" x14ac:dyDescent="0.25">
      <c r="B26" s="107" t="s">
        <v>24</v>
      </c>
      <c r="C26" s="109"/>
      <c r="D26" s="109"/>
      <c r="E26" s="109"/>
      <c r="F26" s="109"/>
      <c r="G26" s="109"/>
      <c r="H26" s="57"/>
      <c r="I26" s="48"/>
      <c r="J26" s="48"/>
    </row>
    <row r="27" spans="2:10" s="1" customFormat="1" x14ac:dyDescent="0.25">
      <c r="B27" s="104" t="s">
        <v>25</v>
      </c>
      <c r="C27" s="104"/>
      <c r="D27" s="104"/>
      <c r="E27" s="104"/>
      <c r="F27" s="104"/>
      <c r="G27" s="104"/>
      <c r="H27" s="57"/>
      <c r="I27" s="48"/>
      <c r="J27" s="48"/>
    </row>
    <row r="28" spans="2:10" s="1" customFormat="1" x14ac:dyDescent="0.25">
      <c r="B28" s="104" t="s">
        <v>26</v>
      </c>
      <c r="C28" s="104"/>
      <c r="D28" s="104"/>
      <c r="E28" s="104"/>
      <c r="F28" s="104"/>
      <c r="G28" s="104"/>
      <c r="H28" s="57"/>
      <c r="I28" s="48"/>
      <c r="J28" s="48"/>
    </row>
    <row r="29" spans="2:10" s="1" customFormat="1" x14ac:dyDescent="0.25">
      <c r="B29" s="104" t="s">
        <v>27</v>
      </c>
      <c r="C29" s="104"/>
      <c r="D29" s="104"/>
      <c r="E29" s="104"/>
      <c r="F29" s="104"/>
      <c r="G29" s="104"/>
      <c r="H29" s="57"/>
      <c r="I29" s="48">
        <v>14528000</v>
      </c>
      <c r="J29" s="48"/>
    </row>
    <row r="30" spans="2:10" s="1" customFormat="1" x14ac:dyDescent="0.25">
      <c r="B30" s="104" t="s">
        <v>28</v>
      </c>
      <c r="C30" s="104"/>
      <c r="D30" s="104"/>
      <c r="E30" s="104"/>
      <c r="F30" s="104"/>
      <c r="G30" s="104"/>
      <c r="H30" s="57"/>
      <c r="I30" s="48"/>
      <c r="J30" s="48"/>
    </row>
    <row r="31" spans="2:10" s="1" customFormat="1" ht="12" hidden="1" customHeight="1" x14ac:dyDescent="0.25">
      <c r="B31" s="104" t="s">
        <v>29</v>
      </c>
      <c r="C31" s="104"/>
      <c r="D31" s="104"/>
      <c r="E31" s="104"/>
      <c r="F31" s="104"/>
      <c r="G31" s="104"/>
      <c r="H31" s="57"/>
      <c r="I31" s="48"/>
      <c r="J31" s="48"/>
    </row>
    <row r="32" spans="2:10" s="1" customFormat="1" ht="12" hidden="1" customHeight="1" x14ac:dyDescent="0.25">
      <c r="B32" s="104" t="s">
        <v>30</v>
      </c>
      <c r="C32" s="104"/>
      <c r="D32" s="104"/>
      <c r="E32" s="104"/>
      <c r="F32" s="104"/>
      <c r="G32" s="104"/>
      <c r="H32" s="57"/>
      <c r="I32" s="48"/>
      <c r="J32" s="48"/>
    </row>
    <row r="33" spans="2:10" s="1" customFormat="1" ht="12" hidden="1" customHeight="1" x14ac:dyDescent="0.25">
      <c r="B33" s="109" t="s">
        <v>31</v>
      </c>
      <c r="C33" s="109"/>
      <c r="D33" s="109"/>
      <c r="E33" s="109"/>
      <c r="F33" s="109"/>
      <c r="G33" s="109"/>
      <c r="H33" s="57"/>
      <c r="I33" s="48"/>
      <c r="J33" s="48"/>
    </row>
    <row r="34" spans="2:10" s="1" customFormat="1" ht="12" hidden="1" customHeight="1" x14ac:dyDescent="0.25">
      <c r="B34" s="104" t="s">
        <v>32</v>
      </c>
      <c r="C34" s="104"/>
      <c r="D34" s="104"/>
      <c r="E34" s="104"/>
      <c r="F34" s="104"/>
      <c r="G34" s="104"/>
      <c r="H34" s="57"/>
      <c r="I34" s="48"/>
      <c r="J34" s="48"/>
    </row>
    <row r="35" spans="2:10" s="1" customFormat="1" ht="12" customHeight="1" x14ac:dyDescent="0.25">
      <c r="B35" s="104" t="s">
        <v>33</v>
      </c>
      <c r="C35" s="104"/>
      <c r="D35" s="104"/>
      <c r="E35" s="104"/>
      <c r="F35" s="104"/>
      <c r="G35" s="104"/>
      <c r="H35" s="57">
        <v>5</v>
      </c>
      <c r="I35" s="48">
        <v>90642000</v>
      </c>
      <c r="J35" s="48">
        <v>106349000</v>
      </c>
    </row>
    <row r="36" spans="2:10" s="1" customFormat="1" ht="12" hidden="1" customHeight="1" x14ac:dyDescent="0.25">
      <c r="B36" s="104" t="s">
        <v>34</v>
      </c>
      <c r="C36" s="104"/>
      <c r="D36" s="104"/>
      <c r="E36" s="104"/>
      <c r="F36" s="104"/>
      <c r="G36" s="104"/>
      <c r="H36" s="57"/>
      <c r="I36" s="48"/>
      <c r="J36" s="48"/>
    </row>
    <row r="37" spans="2:10" s="1" customFormat="1" ht="12" hidden="1" customHeight="1" x14ac:dyDescent="0.25">
      <c r="B37" s="104" t="s">
        <v>18</v>
      </c>
      <c r="C37" s="104"/>
      <c r="D37" s="104"/>
      <c r="E37" s="104"/>
      <c r="F37" s="104"/>
      <c r="G37" s="104"/>
      <c r="H37" s="57"/>
      <c r="I37" s="48"/>
      <c r="J37" s="48"/>
    </row>
    <row r="38" spans="2:10" s="1" customFormat="1" ht="12" hidden="1" customHeight="1" x14ac:dyDescent="0.25">
      <c r="B38" s="104" t="s">
        <v>35</v>
      </c>
      <c r="C38" s="104"/>
      <c r="D38" s="104"/>
      <c r="E38" s="104"/>
      <c r="F38" s="104"/>
      <c r="G38" s="104"/>
      <c r="H38" s="57"/>
      <c r="I38" s="48"/>
      <c r="J38" s="48"/>
    </row>
    <row r="39" spans="2:10" s="1" customFormat="1" ht="12" customHeight="1" x14ac:dyDescent="0.25">
      <c r="B39" s="104" t="s">
        <v>36</v>
      </c>
      <c r="C39" s="104"/>
      <c r="D39" s="104"/>
      <c r="E39" s="104"/>
      <c r="F39" s="104"/>
      <c r="G39" s="104"/>
      <c r="H39" s="57">
        <v>6</v>
      </c>
      <c r="I39" s="48">
        <v>901474000</v>
      </c>
      <c r="J39" s="48">
        <v>993950000</v>
      </c>
    </row>
    <row r="40" spans="2:10" s="1" customFormat="1" ht="12" customHeight="1" x14ac:dyDescent="0.25">
      <c r="B40" s="104" t="s">
        <v>192</v>
      </c>
      <c r="C40" s="104"/>
      <c r="D40" s="104"/>
      <c r="E40" s="104"/>
      <c r="F40" s="104"/>
      <c r="G40" s="104"/>
      <c r="H40" s="57">
        <v>17</v>
      </c>
      <c r="I40" s="48">
        <v>134795000</v>
      </c>
      <c r="J40" s="48">
        <v>80096000</v>
      </c>
    </row>
    <row r="41" spans="2:10" s="1" customFormat="1" ht="12" hidden="1" customHeight="1" x14ac:dyDescent="0.25">
      <c r="B41" s="104" t="s">
        <v>37</v>
      </c>
      <c r="C41" s="104"/>
      <c r="D41" s="104"/>
      <c r="E41" s="104"/>
      <c r="F41" s="104"/>
      <c r="G41" s="104"/>
      <c r="H41" s="52"/>
      <c r="I41" s="48"/>
      <c r="J41" s="48"/>
    </row>
    <row r="42" spans="2:10" s="1" customFormat="1" ht="12" hidden="1" customHeight="1" x14ac:dyDescent="0.25">
      <c r="B42" s="104" t="s">
        <v>38</v>
      </c>
      <c r="C42" s="104"/>
      <c r="D42" s="104"/>
      <c r="E42" s="104"/>
      <c r="F42" s="104"/>
      <c r="G42" s="104"/>
      <c r="H42" s="52"/>
      <c r="I42" s="48"/>
      <c r="J42" s="48"/>
    </row>
    <row r="43" spans="2:10" s="1" customFormat="1" ht="12" customHeight="1" x14ac:dyDescent="0.25">
      <c r="B43" s="105" t="s">
        <v>39</v>
      </c>
      <c r="C43" s="105"/>
      <c r="D43" s="105"/>
      <c r="E43" s="105"/>
      <c r="F43" s="105"/>
      <c r="G43" s="105"/>
      <c r="H43" s="58"/>
      <c r="I43" s="51">
        <f>SUM(I24:I40)</f>
        <v>1155844000</v>
      </c>
      <c r="J43" s="51">
        <f>SUM(J24:J40)</f>
        <v>1188326000</v>
      </c>
    </row>
    <row r="44" spans="2:10" s="1" customFormat="1" ht="12" customHeight="1" x14ac:dyDescent="0.25">
      <c r="B44" s="106" t="s">
        <v>40</v>
      </c>
      <c r="C44" s="106"/>
      <c r="D44" s="106"/>
      <c r="E44" s="106"/>
      <c r="F44" s="106"/>
      <c r="G44" s="106"/>
      <c r="H44" s="58"/>
      <c r="I44" s="51">
        <f>I21+I43</f>
        <v>9014094000</v>
      </c>
      <c r="J44" s="51">
        <f>J21+J43</f>
        <v>6477518000</v>
      </c>
    </row>
    <row r="45" spans="2:10" ht="24" x14ac:dyDescent="0.25">
      <c r="B45" s="115" t="s">
        <v>41</v>
      </c>
      <c r="C45" s="115"/>
      <c r="D45" s="115"/>
      <c r="E45" s="115"/>
      <c r="F45" s="115"/>
      <c r="G45" s="115"/>
      <c r="H45" s="59" t="s">
        <v>193</v>
      </c>
      <c r="I45" s="56" t="s">
        <v>1</v>
      </c>
      <c r="J45" s="56" t="s">
        <v>2</v>
      </c>
    </row>
    <row r="46" spans="2:10" x14ac:dyDescent="0.25">
      <c r="B46" s="116" t="s">
        <v>3</v>
      </c>
      <c r="C46" s="116"/>
      <c r="D46" s="116"/>
      <c r="E46" s="116"/>
      <c r="F46" s="116"/>
      <c r="G46" s="116"/>
      <c r="H46" s="60" t="s">
        <v>4</v>
      </c>
      <c r="I46" s="47"/>
      <c r="J46" s="47"/>
    </row>
    <row r="47" spans="2:10" x14ac:dyDescent="0.25">
      <c r="B47" s="117" t="s">
        <v>42</v>
      </c>
      <c r="C47" s="117"/>
      <c r="D47" s="117"/>
      <c r="E47" s="117"/>
      <c r="F47" s="117"/>
      <c r="G47" s="117"/>
      <c r="H47" s="61"/>
      <c r="I47" s="47"/>
      <c r="J47" s="47"/>
    </row>
    <row r="48" spans="2:10" hidden="1" x14ac:dyDescent="0.25">
      <c r="B48" s="107" t="s">
        <v>43</v>
      </c>
      <c r="C48" s="107"/>
      <c r="D48" s="107"/>
      <c r="E48" s="107"/>
      <c r="F48" s="107"/>
      <c r="G48" s="107"/>
      <c r="H48" s="61"/>
      <c r="I48" s="48"/>
      <c r="J48" s="48"/>
    </row>
    <row r="49" spans="2:12" hidden="1" x14ac:dyDescent="0.25">
      <c r="B49" s="107" t="s">
        <v>44</v>
      </c>
      <c r="C49" s="107"/>
      <c r="D49" s="107"/>
      <c r="E49" s="107"/>
      <c r="F49" s="107"/>
      <c r="G49" s="107"/>
      <c r="H49" s="61"/>
      <c r="I49" s="48"/>
      <c r="J49" s="48"/>
    </row>
    <row r="50" spans="2:12" hidden="1" x14ac:dyDescent="0.25">
      <c r="B50" s="107" t="s">
        <v>13</v>
      </c>
      <c r="C50" s="107"/>
      <c r="D50" s="107"/>
      <c r="E50" s="107"/>
      <c r="F50" s="107"/>
      <c r="G50" s="107"/>
      <c r="H50" s="62"/>
      <c r="I50" s="48"/>
      <c r="J50" s="48"/>
    </row>
    <row r="51" spans="2:12" x14ac:dyDescent="0.25">
      <c r="B51" s="107" t="s">
        <v>45</v>
      </c>
      <c r="C51" s="107"/>
      <c r="D51" s="107"/>
      <c r="E51" s="107"/>
      <c r="F51" s="107"/>
      <c r="G51" s="107"/>
      <c r="H51" s="62"/>
      <c r="I51" s="48">
        <v>6050713000</v>
      </c>
      <c r="J51" s="48">
        <v>4751186000</v>
      </c>
    </row>
    <row r="52" spans="2:12" x14ac:dyDescent="0.25">
      <c r="B52" s="107" t="s">
        <v>46</v>
      </c>
      <c r="C52" s="107"/>
      <c r="D52" s="107"/>
      <c r="E52" s="107"/>
      <c r="F52" s="107"/>
      <c r="G52" s="107"/>
      <c r="H52" s="291">
        <v>13</v>
      </c>
      <c r="I52" s="48">
        <v>53823000</v>
      </c>
      <c r="J52" s="48">
        <v>48169000</v>
      </c>
    </row>
    <row r="53" spans="2:12" x14ac:dyDescent="0.25">
      <c r="B53" s="107" t="s">
        <v>47</v>
      </c>
      <c r="C53" s="107"/>
      <c r="D53" s="107"/>
      <c r="E53" s="107"/>
      <c r="F53" s="107"/>
      <c r="G53" s="107"/>
      <c r="H53" s="291">
        <v>14</v>
      </c>
      <c r="I53" s="48">
        <v>19514000</v>
      </c>
      <c r="J53" s="48">
        <v>34892000</v>
      </c>
    </row>
    <row r="54" spans="2:12" x14ac:dyDescent="0.25">
      <c r="B54" s="107" t="s">
        <v>48</v>
      </c>
      <c r="C54" s="107"/>
      <c r="D54" s="107"/>
      <c r="E54" s="107"/>
      <c r="F54" s="107"/>
      <c r="G54" s="107"/>
      <c r="H54" s="291">
        <v>15</v>
      </c>
      <c r="I54" s="48">
        <v>12497000</v>
      </c>
      <c r="J54" s="48">
        <v>20328000</v>
      </c>
    </row>
    <row r="55" spans="2:12" x14ac:dyDescent="0.25">
      <c r="B55" s="107" t="s">
        <v>49</v>
      </c>
      <c r="C55" s="107"/>
      <c r="D55" s="107"/>
      <c r="E55" s="107"/>
      <c r="F55" s="107"/>
      <c r="G55" s="107"/>
      <c r="H55" s="291"/>
      <c r="I55" s="48">
        <v>4881000</v>
      </c>
      <c r="J55" s="48"/>
    </row>
    <row r="56" spans="2:12" hidden="1" x14ac:dyDescent="0.25">
      <c r="B56" s="107" t="s">
        <v>50</v>
      </c>
      <c r="C56" s="107"/>
      <c r="D56" s="107"/>
      <c r="E56" s="107"/>
      <c r="F56" s="107"/>
      <c r="G56" s="107"/>
      <c r="H56" s="291"/>
      <c r="I56" s="48"/>
      <c r="J56" s="48"/>
      <c r="L56" s="21"/>
    </row>
    <row r="57" spans="2:12" hidden="1" x14ac:dyDescent="0.25">
      <c r="B57" s="107" t="s">
        <v>51</v>
      </c>
      <c r="C57" s="107"/>
      <c r="D57" s="107"/>
      <c r="E57" s="107"/>
      <c r="F57" s="107"/>
      <c r="G57" s="107"/>
      <c r="H57" s="291"/>
      <c r="I57" s="48"/>
      <c r="J57" s="48"/>
    </row>
    <row r="58" spans="2:12" hidden="1" x14ac:dyDescent="0.25">
      <c r="B58" s="107" t="s">
        <v>52</v>
      </c>
      <c r="C58" s="107"/>
      <c r="D58" s="107"/>
      <c r="E58" s="107"/>
      <c r="F58" s="107"/>
      <c r="G58" s="107"/>
      <c r="H58" s="291"/>
      <c r="I58" s="48"/>
      <c r="J58" s="48"/>
    </row>
    <row r="59" spans="2:12" hidden="1" x14ac:dyDescent="0.25">
      <c r="B59" s="107" t="s">
        <v>53</v>
      </c>
      <c r="C59" s="107"/>
      <c r="D59" s="107"/>
      <c r="E59" s="107"/>
      <c r="F59" s="107"/>
      <c r="G59" s="107"/>
      <c r="H59" s="291"/>
      <c r="I59" s="48"/>
      <c r="J59" s="48"/>
    </row>
    <row r="60" spans="2:12" x14ac:dyDescent="0.25">
      <c r="B60" s="107" t="s">
        <v>54</v>
      </c>
      <c r="C60" s="107"/>
      <c r="D60" s="107"/>
      <c r="E60" s="107"/>
      <c r="F60" s="107"/>
      <c r="G60" s="107"/>
      <c r="H60" s="291">
        <v>16</v>
      </c>
      <c r="I60" s="48">
        <v>9986000</v>
      </c>
      <c r="J60" s="48">
        <v>10542000</v>
      </c>
    </row>
    <row r="61" spans="2:12" x14ac:dyDescent="0.25">
      <c r="B61" s="123" t="s">
        <v>55</v>
      </c>
      <c r="C61" s="123"/>
      <c r="D61" s="123"/>
      <c r="E61" s="123"/>
      <c r="F61" s="123"/>
      <c r="G61" s="123"/>
      <c r="H61" s="292"/>
      <c r="I61" s="51">
        <f>SUM(I51:I60)</f>
        <v>6151414000</v>
      </c>
      <c r="J61" s="51">
        <f>SUM(J51:J60)</f>
        <v>4865117000</v>
      </c>
    </row>
    <row r="62" spans="2:12" hidden="1" x14ac:dyDescent="0.25">
      <c r="B62" s="107" t="s">
        <v>56</v>
      </c>
      <c r="C62" s="107"/>
      <c r="D62" s="107"/>
      <c r="E62" s="107"/>
      <c r="F62" s="107"/>
      <c r="G62" s="107"/>
      <c r="H62" s="293"/>
      <c r="I62" s="48"/>
      <c r="J62" s="48"/>
    </row>
    <row r="63" spans="2:12" x14ac:dyDescent="0.25">
      <c r="B63" s="117" t="s">
        <v>57</v>
      </c>
      <c r="C63" s="117"/>
      <c r="D63" s="117"/>
      <c r="E63" s="117"/>
      <c r="F63" s="117"/>
      <c r="G63" s="117"/>
      <c r="H63" s="294"/>
      <c r="I63" s="64"/>
      <c r="J63" s="64"/>
    </row>
    <row r="64" spans="2:12" hidden="1" x14ac:dyDescent="0.25">
      <c r="B64" s="107" t="s">
        <v>58</v>
      </c>
      <c r="C64" s="107"/>
      <c r="D64" s="107"/>
      <c r="E64" s="107"/>
      <c r="F64" s="107"/>
      <c r="G64" s="107"/>
      <c r="H64" s="293"/>
      <c r="I64" s="48"/>
      <c r="J64" s="48"/>
    </row>
    <row r="65" spans="2:10" hidden="1" x14ac:dyDescent="0.25">
      <c r="B65" s="107" t="s">
        <v>59</v>
      </c>
      <c r="C65" s="107"/>
      <c r="D65" s="107"/>
      <c r="E65" s="107"/>
      <c r="F65" s="107"/>
      <c r="G65" s="107"/>
      <c r="H65" s="293"/>
      <c r="I65" s="48"/>
      <c r="J65" s="48"/>
    </row>
    <row r="66" spans="2:10" hidden="1" x14ac:dyDescent="0.25">
      <c r="B66" s="110" t="s">
        <v>25</v>
      </c>
      <c r="C66" s="110"/>
      <c r="D66" s="110"/>
      <c r="E66" s="110"/>
      <c r="F66" s="110"/>
      <c r="G66" s="110"/>
      <c r="H66" s="293"/>
      <c r="I66" s="48"/>
      <c r="J66" s="48"/>
    </row>
    <row r="67" spans="2:10" hidden="1" x14ac:dyDescent="0.25">
      <c r="B67" s="110" t="s">
        <v>61</v>
      </c>
      <c r="C67" s="110"/>
      <c r="D67" s="110"/>
      <c r="E67" s="110"/>
      <c r="F67" s="110"/>
      <c r="G67" s="110"/>
      <c r="H67" s="293"/>
      <c r="I67" s="48"/>
      <c r="J67" s="48"/>
    </row>
    <row r="68" spans="2:10" hidden="1" x14ac:dyDescent="0.25">
      <c r="B68" s="110" t="s">
        <v>62</v>
      </c>
      <c r="C68" s="110"/>
      <c r="D68" s="110"/>
      <c r="E68" s="110"/>
      <c r="F68" s="110"/>
      <c r="G68" s="110"/>
      <c r="H68" s="293"/>
      <c r="I68" s="48"/>
      <c r="J68" s="48"/>
    </row>
    <row r="69" spans="2:10" hidden="1" x14ac:dyDescent="0.25">
      <c r="B69" s="110" t="s">
        <v>63</v>
      </c>
      <c r="C69" s="110"/>
      <c r="D69" s="110"/>
      <c r="E69" s="110"/>
      <c r="F69" s="110"/>
      <c r="G69" s="110"/>
      <c r="H69" s="293"/>
      <c r="I69" s="48"/>
      <c r="J69" s="48"/>
    </row>
    <row r="70" spans="2:10" x14ac:dyDescent="0.25">
      <c r="B70" s="110" t="s">
        <v>64</v>
      </c>
      <c r="C70" s="110"/>
      <c r="D70" s="110"/>
      <c r="E70" s="110"/>
      <c r="F70" s="110"/>
      <c r="G70" s="110"/>
      <c r="H70" s="293">
        <v>12</v>
      </c>
      <c r="I70" s="48">
        <v>98829000</v>
      </c>
      <c r="J70" s="48">
        <v>94775000</v>
      </c>
    </row>
    <row r="71" spans="2:10" hidden="1" x14ac:dyDescent="0.25">
      <c r="B71" s="107" t="s">
        <v>49</v>
      </c>
      <c r="C71" s="107"/>
      <c r="D71" s="107"/>
      <c r="E71" s="107"/>
      <c r="F71" s="107"/>
      <c r="G71" s="107"/>
      <c r="H71" s="293"/>
      <c r="I71" s="48"/>
      <c r="J71" s="48"/>
    </row>
    <row r="72" spans="2:10" hidden="1" x14ac:dyDescent="0.25">
      <c r="B72" s="110" t="s">
        <v>65</v>
      </c>
      <c r="C72" s="110"/>
      <c r="D72" s="110"/>
      <c r="E72" s="110"/>
      <c r="F72" s="110"/>
      <c r="G72" s="110"/>
      <c r="H72" s="293"/>
      <c r="I72" s="48"/>
      <c r="J72" s="48"/>
    </row>
    <row r="73" spans="2:10" hidden="1" x14ac:dyDescent="0.25">
      <c r="B73" s="107" t="s">
        <v>66</v>
      </c>
      <c r="C73" s="107"/>
      <c r="D73" s="107"/>
      <c r="E73" s="107"/>
      <c r="F73" s="107"/>
      <c r="G73" s="107"/>
      <c r="H73" s="293"/>
      <c r="I73" s="48"/>
      <c r="J73" s="48"/>
    </row>
    <row r="74" spans="2:10" hidden="1" x14ac:dyDescent="0.25">
      <c r="B74" s="107" t="s">
        <v>52</v>
      </c>
      <c r="C74" s="107"/>
      <c r="D74" s="107"/>
      <c r="E74" s="107"/>
      <c r="F74" s="107"/>
      <c r="G74" s="107"/>
      <c r="H74" s="293"/>
      <c r="I74" s="48"/>
      <c r="J74" s="48"/>
    </row>
    <row r="75" spans="2:10" hidden="1" x14ac:dyDescent="0.25">
      <c r="B75" s="110" t="s">
        <v>67</v>
      </c>
      <c r="C75" s="110"/>
      <c r="D75" s="110"/>
      <c r="E75" s="110"/>
      <c r="F75" s="110"/>
      <c r="G75" s="110"/>
      <c r="H75" s="293"/>
      <c r="I75" s="48"/>
      <c r="J75" s="48"/>
    </row>
    <row r="76" spans="2:10" x14ac:dyDescent="0.25">
      <c r="B76" s="123" t="s">
        <v>68</v>
      </c>
      <c r="C76" s="123"/>
      <c r="D76" s="123"/>
      <c r="E76" s="123"/>
      <c r="F76" s="123"/>
      <c r="G76" s="123"/>
      <c r="H76" s="292"/>
      <c r="I76" s="51">
        <f>I70</f>
        <v>98829000</v>
      </c>
      <c r="J76" s="51">
        <f>J70</f>
        <v>94775000</v>
      </c>
    </row>
    <row r="77" spans="2:10" x14ac:dyDescent="0.25">
      <c r="B77" s="117" t="s">
        <v>69</v>
      </c>
      <c r="C77" s="117"/>
      <c r="D77" s="117"/>
      <c r="E77" s="117"/>
      <c r="F77" s="117"/>
      <c r="G77" s="117"/>
      <c r="H77" s="294"/>
      <c r="I77" s="47"/>
      <c r="J77" s="47"/>
    </row>
    <row r="78" spans="2:10" x14ac:dyDescent="0.25">
      <c r="B78" s="110" t="s">
        <v>70</v>
      </c>
      <c r="C78" s="110"/>
      <c r="D78" s="110"/>
      <c r="E78" s="110"/>
      <c r="F78" s="110"/>
      <c r="G78" s="110"/>
      <c r="H78" s="293">
        <v>18</v>
      </c>
      <c r="I78" s="48">
        <v>2495601000</v>
      </c>
      <c r="J78" s="48">
        <v>1316000000</v>
      </c>
    </row>
    <row r="79" spans="2:10" hidden="1" x14ac:dyDescent="0.25">
      <c r="B79" s="110" t="s">
        <v>71</v>
      </c>
      <c r="C79" s="110"/>
      <c r="D79" s="110"/>
      <c r="E79" s="110"/>
      <c r="F79" s="110"/>
      <c r="G79" s="110"/>
      <c r="H79" s="293"/>
      <c r="I79" s="48"/>
      <c r="J79" s="48"/>
    </row>
    <row r="80" spans="2:10" hidden="1" x14ac:dyDescent="0.25">
      <c r="B80" s="110" t="s">
        <v>72</v>
      </c>
      <c r="C80" s="110"/>
      <c r="D80" s="110"/>
      <c r="E80" s="110"/>
      <c r="F80" s="110"/>
      <c r="G80" s="110"/>
      <c r="H80" s="293"/>
      <c r="I80" s="48"/>
      <c r="J80" s="48"/>
    </row>
    <row r="81" spans="2:31" hidden="1" x14ac:dyDescent="0.25">
      <c r="B81" s="110" t="s">
        <v>73</v>
      </c>
      <c r="C81" s="110"/>
      <c r="D81" s="110"/>
      <c r="E81" s="110"/>
      <c r="F81" s="110"/>
      <c r="G81" s="110"/>
      <c r="H81" s="293"/>
      <c r="I81" s="48"/>
      <c r="J81" s="48"/>
    </row>
    <row r="82" spans="2:31" x14ac:dyDescent="0.25">
      <c r="B82" s="110" t="s">
        <v>74</v>
      </c>
      <c r="C82" s="110"/>
      <c r="D82" s="110"/>
      <c r="E82" s="110"/>
      <c r="F82" s="110"/>
      <c r="G82" s="110"/>
      <c r="H82" s="293">
        <v>17</v>
      </c>
      <c r="I82" s="48">
        <v>268250000</v>
      </c>
      <c r="J82" s="48">
        <v>175025000</v>
      </c>
      <c r="K82" s="21"/>
      <c r="L82" s="21"/>
    </row>
    <row r="83" spans="2:31" hidden="1" x14ac:dyDescent="0.25">
      <c r="B83" s="110" t="s">
        <v>75</v>
      </c>
      <c r="C83" s="110"/>
      <c r="D83" s="110"/>
      <c r="E83" s="110"/>
      <c r="F83" s="110"/>
      <c r="G83" s="110"/>
      <c r="H83" s="293"/>
      <c r="I83" s="48"/>
      <c r="J83" s="48"/>
    </row>
    <row r="84" spans="2:31" ht="21" customHeight="1" x14ac:dyDescent="0.25">
      <c r="B84" s="123" t="s">
        <v>76</v>
      </c>
      <c r="C84" s="123"/>
      <c r="D84" s="123"/>
      <c r="E84" s="123"/>
      <c r="F84" s="123"/>
      <c r="G84" s="123"/>
      <c r="H84" s="292"/>
      <c r="I84" s="51">
        <f>SUM(I78:I82)</f>
        <v>2763851000</v>
      </c>
      <c r="J84" s="51">
        <f>SUM(J78:J82)</f>
        <v>1491025000</v>
      </c>
    </row>
    <row r="85" spans="2:31" x14ac:dyDescent="0.25">
      <c r="B85" s="110" t="s">
        <v>77</v>
      </c>
      <c r="C85" s="110"/>
      <c r="D85" s="110"/>
      <c r="E85" s="110"/>
      <c r="F85" s="110"/>
      <c r="G85" s="110"/>
      <c r="H85" s="61"/>
      <c r="I85" s="48"/>
      <c r="J85" s="48">
        <v>26601000</v>
      </c>
    </row>
    <row r="86" spans="2:31" x14ac:dyDescent="0.25">
      <c r="B86" s="117" t="s">
        <v>78</v>
      </c>
      <c r="C86" s="117"/>
      <c r="D86" s="117"/>
      <c r="E86" s="117"/>
      <c r="F86" s="117"/>
      <c r="G86" s="117"/>
      <c r="H86" s="63"/>
      <c r="I86" s="51">
        <f>I85+I84</f>
        <v>2763851000</v>
      </c>
      <c r="J86" s="51">
        <f>J85+J84</f>
        <v>1517626000</v>
      </c>
    </row>
    <row r="87" spans="2:31" x14ac:dyDescent="0.25">
      <c r="B87" s="117" t="s">
        <v>79</v>
      </c>
      <c r="C87" s="117"/>
      <c r="D87" s="117"/>
      <c r="E87" s="117"/>
      <c r="F87" s="117"/>
      <c r="G87" s="117"/>
      <c r="H87" s="63"/>
      <c r="I87" s="51">
        <f>I61+I76+I86</f>
        <v>9014094000</v>
      </c>
      <c r="J87" s="51">
        <f>J61+J76+J86</f>
        <v>6477518000</v>
      </c>
    </row>
    <row r="88" spans="2:31" x14ac:dyDescent="0.25">
      <c r="I88" s="45">
        <f>I44-I87</f>
        <v>0</v>
      </c>
      <c r="J88" s="15"/>
    </row>
    <row r="90" spans="2:31" x14ac:dyDescent="0.25">
      <c r="B90" s="2" t="s">
        <v>80</v>
      </c>
      <c r="C90" s="2"/>
      <c r="E90" s="103" t="s">
        <v>197</v>
      </c>
      <c r="F90" s="103"/>
      <c r="G90" s="103"/>
      <c r="I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31" x14ac:dyDescent="0.25">
      <c r="E91" s="65" t="s">
        <v>81</v>
      </c>
      <c r="F91" s="65"/>
      <c r="G91" s="65"/>
      <c r="I91" s="50" t="s">
        <v>82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B94" s="2" t="s">
        <v>83</v>
      </c>
      <c r="C94" s="2"/>
      <c r="E94" s="103" t="s">
        <v>194</v>
      </c>
      <c r="F94" s="103"/>
      <c r="G94" s="103"/>
      <c r="I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E95" s="66" t="s">
        <v>81</v>
      </c>
      <c r="I95" s="50" t="s">
        <v>82</v>
      </c>
      <c r="J95" s="65"/>
      <c r="K95" s="65"/>
      <c r="L95" s="1"/>
      <c r="M95" s="5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mergeCells count="88"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  <mergeCell ref="B74:G74"/>
    <mergeCell ref="B75:G75"/>
    <mergeCell ref="B76:G76"/>
    <mergeCell ref="B77:G77"/>
    <mergeCell ref="B78:G78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33:G33"/>
    <mergeCell ref="B14:G14"/>
    <mergeCell ref="B15:G15"/>
    <mergeCell ref="B16:G16"/>
    <mergeCell ref="B17:G17"/>
    <mergeCell ref="B18:G18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5:G35"/>
    <mergeCell ref="B36:G36"/>
    <mergeCell ref="B37:G37"/>
    <mergeCell ref="B38:G38"/>
    <mergeCell ref="B39:G39"/>
    <mergeCell ref="E90:G90"/>
    <mergeCell ref="E94:G94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zoomScaleSheetLayoutView="80" workbookViewId="0">
      <selection activeCell="H24" sqref="H24"/>
    </sheetView>
  </sheetViews>
  <sheetFormatPr defaultRowHeight="15" x14ac:dyDescent="0.25"/>
  <cols>
    <col min="1" max="1" width="47.42578125" customWidth="1"/>
    <col min="2" max="2" width="10.5703125" customWidth="1"/>
    <col min="3" max="3" width="19.7109375" customWidth="1"/>
    <col min="4" max="4" width="22.42578125" customWidth="1"/>
    <col min="257" max="257" width="47.42578125" customWidth="1"/>
    <col min="258" max="258" width="10.5703125" customWidth="1"/>
    <col min="259" max="259" width="19.140625" customWidth="1"/>
    <col min="260" max="260" width="22.42578125" customWidth="1"/>
    <col min="513" max="513" width="47.42578125" customWidth="1"/>
    <col min="514" max="514" width="10.5703125" customWidth="1"/>
    <col min="515" max="515" width="19.140625" customWidth="1"/>
    <col min="516" max="516" width="22.42578125" customWidth="1"/>
    <col min="769" max="769" width="47.42578125" customWidth="1"/>
    <col min="770" max="770" width="10.5703125" customWidth="1"/>
    <col min="771" max="771" width="19.140625" customWidth="1"/>
    <col min="772" max="772" width="22.42578125" customWidth="1"/>
    <col min="1025" max="1025" width="47.42578125" customWidth="1"/>
    <col min="1026" max="1026" width="10.5703125" customWidth="1"/>
    <col min="1027" max="1027" width="19.140625" customWidth="1"/>
    <col min="1028" max="1028" width="22.42578125" customWidth="1"/>
    <col min="1281" max="1281" width="47.42578125" customWidth="1"/>
    <col min="1282" max="1282" width="10.5703125" customWidth="1"/>
    <col min="1283" max="1283" width="19.140625" customWidth="1"/>
    <col min="1284" max="1284" width="22.42578125" customWidth="1"/>
    <col min="1537" max="1537" width="47.42578125" customWidth="1"/>
    <col min="1538" max="1538" width="10.5703125" customWidth="1"/>
    <col min="1539" max="1539" width="19.140625" customWidth="1"/>
    <col min="1540" max="1540" width="22.42578125" customWidth="1"/>
    <col min="1793" max="1793" width="47.42578125" customWidth="1"/>
    <col min="1794" max="1794" width="10.5703125" customWidth="1"/>
    <col min="1795" max="1795" width="19.140625" customWidth="1"/>
    <col min="1796" max="1796" width="22.42578125" customWidth="1"/>
    <col min="2049" max="2049" width="47.42578125" customWidth="1"/>
    <col min="2050" max="2050" width="10.5703125" customWidth="1"/>
    <col min="2051" max="2051" width="19.140625" customWidth="1"/>
    <col min="2052" max="2052" width="22.42578125" customWidth="1"/>
    <col min="2305" max="2305" width="47.42578125" customWidth="1"/>
    <col min="2306" max="2306" width="10.5703125" customWidth="1"/>
    <col min="2307" max="2307" width="19.140625" customWidth="1"/>
    <col min="2308" max="2308" width="22.42578125" customWidth="1"/>
    <col min="2561" max="2561" width="47.42578125" customWidth="1"/>
    <col min="2562" max="2562" width="10.5703125" customWidth="1"/>
    <col min="2563" max="2563" width="19.140625" customWidth="1"/>
    <col min="2564" max="2564" width="22.42578125" customWidth="1"/>
    <col min="2817" max="2817" width="47.42578125" customWidth="1"/>
    <col min="2818" max="2818" width="10.5703125" customWidth="1"/>
    <col min="2819" max="2819" width="19.140625" customWidth="1"/>
    <col min="2820" max="2820" width="22.42578125" customWidth="1"/>
    <col min="3073" max="3073" width="47.42578125" customWidth="1"/>
    <col min="3074" max="3074" width="10.5703125" customWidth="1"/>
    <col min="3075" max="3075" width="19.140625" customWidth="1"/>
    <col min="3076" max="3076" width="22.42578125" customWidth="1"/>
    <col min="3329" max="3329" width="47.42578125" customWidth="1"/>
    <col min="3330" max="3330" width="10.5703125" customWidth="1"/>
    <col min="3331" max="3331" width="19.140625" customWidth="1"/>
    <col min="3332" max="3332" width="22.42578125" customWidth="1"/>
    <col min="3585" max="3585" width="47.42578125" customWidth="1"/>
    <col min="3586" max="3586" width="10.5703125" customWidth="1"/>
    <col min="3587" max="3587" width="19.140625" customWidth="1"/>
    <col min="3588" max="3588" width="22.42578125" customWidth="1"/>
    <col min="3841" max="3841" width="47.42578125" customWidth="1"/>
    <col min="3842" max="3842" width="10.5703125" customWidth="1"/>
    <col min="3843" max="3843" width="19.140625" customWidth="1"/>
    <col min="3844" max="3844" width="22.42578125" customWidth="1"/>
    <col min="4097" max="4097" width="47.42578125" customWidth="1"/>
    <col min="4098" max="4098" width="10.5703125" customWidth="1"/>
    <col min="4099" max="4099" width="19.140625" customWidth="1"/>
    <col min="4100" max="4100" width="22.42578125" customWidth="1"/>
    <col min="4353" max="4353" width="47.42578125" customWidth="1"/>
    <col min="4354" max="4354" width="10.5703125" customWidth="1"/>
    <col min="4355" max="4355" width="19.140625" customWidth="1"/>
    <col min="4356" max="4356" width="22.42578125" customWidth="1"/>
    <col min="4609" max="4609" width="47.42578125" customWidth="1"/>
    <col min="4610" max="4610" width="10.5703125" customWidth="1"/>
    <col min="4611" max="4611" width="19.140625" customWidth="1"/>
    <col min="4612" max="4612" width="22.42578125" customWidth="1"/>
    <col min="4865" max="4865" width="47.42578125" customWidth="1"/>
    <col min="4866" max="4866" width="10.5703125" customWidth="1"/>
    <col min="4867" max="4867" width="19.140625" customWidth="1"/>
    <col min="4868" max="4868" width="22.42578125" customWidth="1"/>
    <col min="5121" max="5121" width="47.42578125" customWidth="1"/>
    <col min="5122" max="5122" width="10.5703125" customWidth="1"/>
    <col min="5123" max="5123" width="19.140625" customWidth="1"/>
    <col min="5124" max="5124" width="22.42578125" customWidth="1"/>
    <col min="5377" max="5377" width="47.42578125" customWidth="1"/>
    <col min="5378" max="5378" width="10.5703125" customWidth="1"/>
    <col min="5379" max="5379" width="19.140625" customWidth="1"/>
    <col min="5380" max="5380" width="22.42578125" customWidth="1"/>
    <col min="5633" max="5633" width="47.42578125" customWidth="1"/>
    <col min="5634" max="5634" width="10.5703125" customWidth="1"/>
    <col min="5635" max="5635" width="19.140625" customWidth="1"/>
    <col min="5636" max="5636" width="22.42578125" customWidth="1"/>
    <col min="5889" max="5889" width="47.42578125" customWidth="1"/>
    <col min="5890" max="5890" width="10.5703125" customWidth="1"/>
    <col min="5891" max="5891" width="19.140625" customWidth="1"/>
    <col min="5892" max="5892" width="22.42578125" customWidth="1"/>
    <col min="6145" max="6145" width="47.42578125" customWidth="1"/>
    <col min="6146" max="6146" width="10.5703125" customWidth="1"/>
    <col min="6147" max="6147" width="19.140625" customWidth="1"/>
    <col min="6148" max="6148" width="22.42578125" customWidth="1"/>
    <col min="6401" max="6401" width="47.42578125" customWidth="1"/>
    <col min="6402" max="6402" width="10.5703125" customWidth="1"/>
    <col min="6403" max="6403" width="19.140625" customWidth="1"/>
    <col min="6404" max="6404" width="22.42578125" customWidth="1"/>
    <col min="6657" max="6657" width="47.42578125" customWidth="1"/>
    <col min="6658" max="6658" width="10.5703125" customWidth="1"/>
    <col min="6659" max="6659" width="19.140625" customWidth="1"/>
    <col min="6660" max="6660" width="22.42578125" customWidth="1"/>
    <col min="6913" max="6913" width="47.42578125" customWidth="1"/>
    <col min="6914" max="6914" width="10.5703125" customWidth="1"/>
    <col min="6915" max="6915" width="19.140625" customWidth="1"/>
    <col min="6916" max="6916" width="22.42578125" customWidth="1"/>
    <col min="7169" max="7169" width="47.42578125" customWidth="1"/>
    <col min="7170" max="7170" width="10.5703125" customWidth="1"/>
    <col min="7171" max="7171" width="19.140625" customWidth="1"/>
    <col min="7172" max="7172" width="22.42578125" customWidth="1"/>
    <col min="7425" max="7425" width="47.42578125" customWidth="1"/>
    <col min="7426" max="7426" width="10.5703125" customWidth="1"/>
    <col min="7427" max="7427" width="19.140625" customWidth="1"/>
    <col min="7428" max="7428" width="22.42578125" customWidth="1"/>
    <col min="7681" max="7681" width="47.42578125" customWidth="1"/>
    <col min="7682" max="7682" width="10.5703125" customWidth="1"/>
    <col min="7683" max="7683" width="19.140625" customWidth="1"/>
    <col min="7684" max="7684" width="22.42578125" customWidth="1"/>
    <col min="7937" max="7937" width="47.42578125" customWidth="1"/>
    <col min="7938" max="7938" width="10.5703125" customWidth="1"/>
    <col min="7939" max="7939" width="19.140625" customWidth="1"/>
    <col min="7940" max="7940" width="22.42578125" customWidth="1"/>
    <col min="8193" max="8193" width="47.42578125" customWidth="1"/>
    <col min="8194" max="8194" width="10.5703125" customWidth="1"/>
    <col min="8195" max="8195" width="19.140625" customWidth="1"/>
    <col min="8196" max="8196" width="22.42578125" customWidth="1"/>
    <col min="8449" max="8449" width="47.42578125" customWidth="1"/>
    <col min="8450" max="8450" width="10.5703125" customWidth="1"/>
    <col min="8451" max="8451" width="19.140625" customWidth="1"/>
    <col min="8452" max="8452" width="22.42578125" customWidth="1"/>
    <col min="8705" max="8705" width="47.42578125" customWidth="1"/>
    <col min="8706" max="8706" width="10.5703125" customWidth="1"/>
    <col min="8707" max="8707" width="19.140625" customWidth="1"/>
    <col min="8708" max="8708" width="22.42578125" customWidth="1"/>
    <col min="8961" max="8961" width="47.42578125" customWidth="1"/>
    <col min="8962" max="8962" width="10.5703125" customWidth="1"/>
    <col min="8963" max="8963" width="19.140625" customWidth="1"/>
    <col min="8964" max="8964" width="22.42578125" customWidth="1"/>
    <col min="9217" max="9217" width="47.42578125" customWidth="1"/>
    <col min="9218" max="9218" width="10.5703125" customWidth="1"/>
    <col min="9219" max="9219" width="19.140625" customWidth="1"/>
    <col min="9220" max="9220" width="22.42578125" customWidth="1"/>
    <col min="9473" max="9473" width="47.42578125" customWidth="1"/>
    <col min="9474" max="9474" width="10.5703125" customWidth="1"/>
    <col min="9475" max="9475" width="19.140625" customWidth="1"/>
    <col min="9476" max="9476" width="22.42578125" customWidth="1"/>
    <col min="9729" max="9729" width="47.42578125" customWidth="1"/>
    <col min="9730" max="9730" width="10.5703125" customWidth="1"/>
    <col min="9731" max="9731" width="19.140625" customWidth="1"/>
    <col min="9732" max="9732" width="22.42578125" customWidth="1"/>
    <col min="9985" max="9985" width="47.42578125" customWidth="1"/>
    <col min="9986" max="9986" width="10.5703125" customWidth="1"/>
    <col min="9987" max="9987" width="19.140625" customWidth="1"/>
    <col min="9988" max="9988" width="22.42578125" customWidth="1"/>
    <col min="10241" max="10241" width="47.42578125" customWidth="1"/>
    <col min="10242" max="10242" width="10.5703125" customWidth="1"/>
    <col min="10243" max="10243" width="19.140625" customWidth="1"/>
    <col min="10244" max="10244" width="22.42578125" customWidth="1"/>
    <col min="10497" max="10497" width="47.42578125" customWidth="1"/>
    <col min="10498" max="10498" width="10.5703125" customWidth="1"/>
    <col min="10499" max="10499" width="19.140625" customWidth="1"/>
    <col min="10500" max="10500" width="22.42578125" customWidth="1"/>
    <col min="10753" max="10753" width="47.42578125" customWidth="1"/>
    <col min="10754" max="10754" width="10.5703125" customWidth="1"/>
    <col min="10755" max="10755" width="19.140625" customWidth="1"/>
    <col min="10756" max="10756" width="22.42578125" customWidth="1"/>
    <col min="11009" max="11009" width="47.42578125" customWidth="1"/>
    <col min="11010" max="11010" width="10.5703125" customWidth="1"/>
    <col min="11011" max="11011" width="19.140625" customWidth="1"/>
    <col min="11012" max="11012" width="22.42578125" customWidth="1"/>
    <col min="11265" max="11265" width="47.42578125" customWidth="1"/>
    <col min="11266" max="11266" width="10.5703125" customWidth="1"/>
    <col min="11267" max="11267" width="19.140625" customWidth="1"/>
    <col min="11268" max="11268" width="22.42578125" customWidth="1"/>
    <col min="11521" max="11521" width="47.42578125" customWidth="1"/>
    <col min="11522" max="11522" width="10.5703125" customWidth="1"/>
    <col min="11523" max="11523" width="19.140625" customWidth="1"/>
    <col min="11524" max="11524" width="22.42578125" customWidth="1"/>
    <col min="11777" max="11777" width="47.42578125" customWidth="1"/>
    <col min="11778" max="11778" width="10.5703125" customWidth="1"/>
    <col min="11779" max="11779" width="19.140625" customWidth="1"/>
    <col min="11780" max="11780" width="22.42578125" customWidth="1"/>
    <col min="12033" max="12033" width="47.42578125" customWidth="1"/>
    <col min="12034" max="12034" width="10.5703125" customWidth="1"/>
    <col min="12035" max="12035" width="19.140625" customWidth="1"/>
    <col min="12036" max="12036" width="22.42578125" customWidth="1"/>
    <col min="12289" max="12289" width="47.42578125" customWidth="1"/>
    <col min="12290" max="12290" width="10.5703125" customWidth="1"/>
    <col min="12291" max="12291" width="19.140625" customWidth="1"/>
    <col min="12292" max="12292" width="22.42578125" customWidth="1"/>
    <col min="12545" max="12545" width="47.42578125" customWidth="1"/>
    <col min="12546" max="12546" width="10.5703125" customWidth="1"/>
    <col min="12547" max="12547" width="19.140625" customWidth="1"/>
    <col min="12548" max="12548" width="22.42578125" customWidth="1"/>
    <col min="12801" max="12801" width="47.42578125" customWidth="1"/>
    <col min="12802" max="12802" width="10.5703125" customWidth="1"/>
    <col min="12803" max="12803" width="19.140625" customWidth="1"/>
    <col min="12804" max="12804" width="22.42578125" customWidth="1"/>
    <col min="13057" max="13057" width="47.42578125" customWidth="1"/>
    <col min="13058" max="13058" width="10.5703125" customWidth="1"/>
    <col min="13059" max="13059" width="19.140625" customWidth="1"/>
    <col min="13060" max="13060" width="22.42578125" customWidth="1"/>
    <col min="13313" max="13313" width="47.42578125" customWidth="1"/>
    <col min="13314" max="13314" width="10.5703125" customWidth="1"/>
    <col min="13315" max="13315" width="19.140625" customWidth="1"/>
    <col min="13316" max="13316" width="22.42578125" customWidth="1"/>
    <col min="13569" max="13569" width="47.42578125" customWidth="1"/>
    <col min="13570" max="13570" width="10.5703125" customWidth="1"/>
    <col min="13571" max="13571" width="19.140625" customWidth="1"/>
    <col min="13572" max="13572" width="22.42578125" customWidth="1"/>
    <col min="13825" max="13825" width="47.42578125" customWidth="1"/>
    <col min="13826" max="13826" width="10.5703125" customWidth="1"/>
    <col min="13827" max="13827" width="19.140625" customWidth="1"/>
    <col min="13828" max="13828" width="22.42578125" customWidth="1"/>
    <col min="14081" max="14081" width="47.42578125" customWidth="1"/>
    <col min="14082" max="14082" width="10.5703125" customWidth="1"/>
    <col min="14083" max="14083" width="19.140625" customWidth="1"/>
    <col min="14084" max="14084" width="22.42578125" customWidth="1"/>
    <col min="14337" max="14337" width="47.42578125" customWidth="1"/>
    <col min="14338" max="14338" width="10.5703125" customWidth="1"/>
    <col min="14339" max="14339" width="19.140625" customWidth="1"/>
    <col min="14340" max="14340" width="22.42578125" customWidth="1"/>
    <col min="14593" max="14593" width="47.42578125" customWidth="1"/>
    <col min="14594" max="14594" width="10.5703125" customWidth="1"/>
    <col min="14595" max="14595" width="19.140625" customWidth="1"/>
    <col min="14596" max="14596" width="22.42578125" customWidth="1"/>
    <col min="14849" max="14849" width="47.42578125" customWidth="1"/>
    <col min="14850" max="14850" width="10.5703125" customWidth="1"/>
    <col min="14851" max="14851" width="19.140625" customWidth="1"/>
    <col min="14852" max="14852" width="22.42578125" customWidth="1"/>
    <col min="15105" max="15105" width="47.42578125" customWidth="1"/>
    <col min="15106" max="15106" width="10.5703125" customWidth="1"/>
    <col min="15107" max="15107" width="19.140625" customWidth="1"/>
    <col min="15108" max="15108" width="22.42578125" customWidth="1"/>
    <col min="15361" max="15361" width="47.42578125" customWidth="1"/>
    <col min="15362" max="15362" width="10.5703125" customWidth="1"/>
    <col min="15363" max="15363" width="19.140625" customWidth="1"/>
    <col min="15364" max="15364" width="22.42578125" customWidth="1"/>
    <col min="15617" max="15617" width="47.42578125" customWidth="1"/>
    <col min="15618" max="15618" width="10.5703125" customWidth="1"/>
    <col min="15619" max="15619" width="19.140625" customWidth="1"/>
    <col min="15620" max="15620" width="22.42578125" customWidth="1"/>
    <col min="15873" max="15873" width="47.42578125" customWidth="1"/>
    <col min="15874" max="15874" width="10.5703125" customWidth="1"/>
    <col min="15875" max="15875" width="19.140625" customWidth="1"/>
    <col min="15876" max="15876" width="22.42578125" customWidth="1"/>
    <col min="16129" max="16129" width="47.42578125" customWidth="1"/>
    <col min="16130" max="16130" width="10.5703125" customWidth="1"/>
    <col min="16131" max="16131" width="19.140625" customWidth="1"/>
    <col min="16132" max="16132" width="22.42578125" customWidth="1"/>
  </cols>
  <sheetData>
    <row r="1" spans="1:4" ht="11.1" customHeight="1" x14ac:dyDescent="0.25"/>
    <row r="2" spans="1:4" ht="44.1" customHeight="1" x14ac:dyDescent="0.25">
      <c r="A2" s="113" t="s">
        <v>220</v>
      </c>
      <c r="B2" s="113"/>
      <c r="C2" s="114"/>
      <c r="D2" s="114"/>
    </row>
    <row r="3" spans="1:4" x14ac:dyDescent="0.25">
      <c r="A3" s="71"/>
      <c r="B3" s="71"/>
      <c r="C3" s="72"/>
      <c r="D3" s="72"/>
    </row>
    <row r="4" spans="1:4" x14ac:dyDescent="0.25">
      <c r="A4" t="s">
        <v>191</v>
      </c>
    </row>
    <row r="5" spans="1:4" ht="20.25" customHeight="1" x14ac:dyDescent="0.25">
      <c r="A5" s="78"/>
      <c r="B5" s="78" t="s">
        <v>203</v>
      </c>
      <c r="C5" s="79" t="s">
        <v>204</v>
      </c>
      <c r="D5" s="79" t="s">
        <v>205</v>
      </c>
    </row>
    <row r="6" spans="1:4" x14ac:dyDescent="0.25">
      <c r="A6" s="80" t="s">
        <v>206</v>
      </c>
      <c r="B6" s="81"/>
      <c r="C6" s="82">
        <v>658240</v>
      </c>
      <c r="D6" s="82">
        <v>627820</v>
      </c>
    </row>
    <row r="7" spans="1:4" x14ac:dyDescent="0.25">
      <c r="A7" s="80" t="s">
        <v>85</v>
      </c>
      <c r="B7" s="81">
        <v>19</v>
      </c>
      <c r="C7" s="82">
        <v>-347594</v>
      </c>
      <c r="D7" s="82">
        <v>-411077</v>
      </c>
    </row>
    <row r="8" spans="1:4" x14ac:dyDescent="0.25">
      <c r="A8" s="84" t="s">
        <v>207</v>
      </c>
      <c r="B8" s="85"/>
      <c r="C8" s="86">
        <f>C6+C7</f>
        <v>310646</v>
      </c>
      <c r="D8" s="86">
        <f>D6+D7</f>
        <v>216743</v>
      </c>
    </row>
    <row r="9" spans="1:4" ht="30" x14ac:dyDescent="0.25">
      <c r="A9" s="87" t="s">
        <v>208</v>
      </c>
      <c r="B9" s="88"/>
      <c r="C9" s="89">
        <v>757926</v>
      </c>
      <c r="D9" s="89">
        <v>179685</v>
      </c>
    </row>
    <row r="10" spans="1:4" x14ac:dyDescent="0.25">
      <c r="A10" s="87" t="s">
        <v>87</v>
      </c>
      <c r="B10" s="88">
        <v>20</v>
      </c>
      <c r="C10" s="89">
        <v>-685001</v>
      </c>
      <c r="D10" s="89">
        <v>-391723</v>
      </c>
    </row>
    <row r="11" spans="1:4" x14ac:dyDescent="0.25">
      <c r="A11" s="87" t="s">
        <v>86</v>
      </c>
      <c r="B11" s="88"/>
      <c r="C11" s="89"/>
      <c r="D11" s="89">
        <v>-2651</v>
      </c>
    </row>
    <row r="12" spans="1:4" ht="15" customHeight="1" x14ac:dyDescent="0.25">
      <c r="A12" s="87" t="s">
        <v>209</v>
      </c>
      <c r="B12" s="88"/>
      <c r="C12" s="89">
        <v>-156645</v>
      </c>
      <c r="D12" s="89">
        <v>-88978</v>
      </c>
    </row>
    <row r="13" spans="1:4" ht="30" x14ac:dyDescent="0.25">
      <c r="A13" s="87" t="s">
        <v>210</v>
      </c>
      <c r="B13" s="88"/>
      <c r="C13" s="89">
        <v>2</v>
      </c>
      <c r="D13" s="89">
        <v>62</v>
      </c>
    </row>
    <row r="14" spans="1:4" x14ac:dyDescent="0.25">
      <c r="A14" s="87" t="s">
        <v>211</v>
      </c>
      <c r="B14" s="88"/>
      <c r="C14" s="89">
        <v>-174</v>
      </c>
      <c r="D14" s="89">
        <v>-199</v>
      </c>
    </row>
    <row r="15" spans="1:4" ht="24.75" customHeight="1" x14ac:dyDescent="0.25">
      <c r="A15" s="87" t="s">
        <v>212</v>
      </c>
      <c r="B15" s="88"/>
      <c r="C15" s="89">
        <v>29119</v>
      </c>
      <c r="D15" s="89">
        <v>9541</v>
      </c>
    </row>
    <row r="16" spans="1:4" x14ac:dyDescent="0.25">
      <c r="A16" s="87" t="s">
        <v>213</v>
      </c>
      <c r="B16" s="88">
        <v>17</v>
      </c>
      <c r="C16" s="89">
        <v>-52616</v>
      </c>
      <c r="D16" s="89">
        <v>-9424</v>
      </c>
    </row>
    <row r="17" spans="1:22" ht="45" x14ac:dyDescent="0.25">
      <c r="A17" s="87" t="s">
        <v>223</v>
      </c>
      <c r="B17" s="88"/>
      <c r="C17" s="89">
        <v>-4674</v>
      </c>
      <c r="D17" s="89"/>
    </row>
    <row r="18" spans="1:22" x14ac:dyDescent="0.25">
      <c r="A18" s="87" t="s">
        <v>224</v>
      </c>
      <c r="B18" s="88"/>
      <c r="C18" s="89">
        <v>-38881</v>
      </c>
      <c r="D18" s="89"/>
    </row>
    <row r="19" spans="1:22" x14ac:dyDescent="0.25">
      <c r="A19" s="90" t="s">
        <v>214</v>
      </c>
      <c r="B19" s="91"/>
      <c r="C19" s="86">
        <f>SUM(C8:C18)</f>
        <v>159702</v>
      </c>
      <c r="D19" s="86">
        <f>SUM(D8:D16)</f>
        <v>-86944</v>
      </c>
    </row>
    <row r="20" spans="1:22" x14ac:dyDescent="0.25">
      <c r="A20" s="92" t="s">
        <v>215</v>
      </c>
      <c r="B20" s="93">
        <v>12</v>
      </c>
      <c r="C20" s="82">
        <v>-93078</v>
      </c>
      <c r="D20" s="83">
        <v>4618</v>
      </c>
    </row>
    <row r="21" spans="1:22" ht="28.5" x14ac:dyDescent="0.25">
      <c r="A21" s="90" t="s">
        <v>216</v>
      </c>
      <c r="B21" s="91"/>
      <c r="C21" s="86">
        <f>SUM(C19:C20)</f>
        <v>66624</v>
      </c>
      <c r="D21" s="86">
        <f>SUM(D19:D20)</f>
        <v>-82326</v>
      </c>
    </row>
    <row r="22" spans="1:22" ht="15" hidden="1" customHeight="1" x14ac:dyDescent="0.25">
      <c r="A22" s="90" t="s">
        <v>217</v>
      </c>
      <c r="B22" s="91"/>
      <c r="C22" s="94"/>
      <c r="D22" s="83"/>
    </row>
    <row r="23" spans="1:22" x14ac:dyDescent="0.25">
      <c r="A23" s="95" t="s">
        <v>218</v>
      </c>
      <c r="B23" s="96"/>
      <c r="C23" s="97">
        <f>C21</f>
        <v>66624</v>
      </c>
      <c r="D23" s="98">
        <f>D21</f>
        <v>-82326</v>
      </c>
    </row>
    <row r="24" spans="1:22" x14ac:dyDescent="0.25">
      <c r="A24" s="99" t="s">
        <v>88</v>
      </c>
      <c r="B24" s="100"/>
      <c r="C24" s="101">
        <v>66624</v>
      </c>
      <c r="D24" s="101">
        <v>-73090</v>
      </c>
    </row>
    <row r="25" spans="1:22" x14ac:dyDescent="0.25">
      <c r="A25" s="99" t="s">
        <v>95</v>
      </c>
      <c r="B25" s="100"/>
      <c r="C25" s="101"/>
      <c r="D25" s="101">
        <v>-9236</v>
      </c>
    </row>
    <row r="26" spans="1:22" x14ac:dyDescent="0.25">
      <c r="A26" s="84" t="s">
        <v>219</v>
      </c>
      <c r="B26" s="81">
        <v>18</v>
      </c>
      <c r="C26" s="102">
        <v>16.2</v>
      </c>
      <c r="D26" s="102">
        <v>-20.02</v>
      </c>
    </row>
    <row r="29" spans="1:22" x14ac:dyDescent="0.25">
      <c r="A29" s="2" t="s">
        <v>80</v>
      </c>
      <c r="B29" s="124" t="s">
        <v>197</v>
      </c>
      <c r="C29" s="124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65" t="s">
        <v>81</v>
      </c>
      <c r="C30" s="65"/>
      <c r="D30" s="70" t="s">
        <v>82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2" t="s">
        <v>83</v>
      </c>
      <c r="B32" s="124" t="s">
        <v>194</v>
      </c>
      <c r="C32" s="124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x14ac:dyDescent="0.25">
      <c r="A33" s="1"/>
      <c r="B33" s="66" t="s">
        <v>81</v>
      </c>
      <c r="C33" s="1"/>
      <c r="D33" s="70" t="s">
        <v>82</v>
      </c>
      <c r="E33" s="65"/>
      <c r="F33" s="65"/>
      <c r="G33" s="1"/>
      <c r="H33" s="7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</sheetData>
  <mergeCells count="3">
    <mergeCell ref="B29:C29"/>
    <mergeCell ref="B32:C32"/>
    <mergeCell ref="A2:D2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48" workbookViewId="0">
      <selection activeCell="D2" sqref="D2:AD2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4" style="1" customWidth="1"/>
    <col min="8" max="8" width="10.1406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2.140625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8.42578125" style="1" customWidth="1"/>
    <col min="29" max="29" width="0.42578125" style="1" customWidth="1"/>
    <col min="30" max="30" width="15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113" t="s">
        <v>225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4:30" ht="12" customHeight="1" x14ac:dyDescent="0.25"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4:30" ht="15.75" customHeight="1" x14ac:dyDescent="0.25">
      <c r="D4" s="1" t="s">
        <v>191</v>
      </c>
    </row>
    <row r="5" spans="4:30" s="1" customFormat="1" ht="43.5" customHeight="1" x14ac:dyDescent="0.25">
      <c r="D5" s="143" t="s">
        <v>84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4" t="s">
        <v>193</v>
      </c>
      <c r="W5" s="145"/>
      <c r="X5" s="145"/>
      <c r="Y5" s="146">
        <v>2024</v>
      </c>
      <c r="Z5" s="147"/>
      <c r="AA5" s="147"/>
      <c r="AB5" s="147"/>
      <c r="AC5" s="148"/>
      <c r="AD5" s="69">
        <v>2023</v>
      </c>
    </row>
    <row r="6" spans="4:30" s="1" customFormat="1" ht="11.1" customHeight="1" x14ac:dyDescent="0.25">
      <c r="D6" s="136" t="s">
        <v>3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 t="s">
        <v>4</v>
      </c>
      <c r="W6" s="137"/>
      <c r="X6" s="137"/>
      <c r="Y6" s="137" t="s">
        <v>5</v>
      </c>
      <c r="Z6" s="137"/>
      <c r="AA6" s="137"/>
      <c r="AB6" s="137"/>
      <c r="AC6" s="137"/>
      <c r="AD6" s="5" t="s">
        <v>6</v>
      </c>
    </row>
    <row r="7" spans="4:30" s="1" customFormat="1" ht="11.1" customHeight="1" x14ac:dyDescent="0.25">
      <c r="D7" s="138" t="s">
        <v>137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</row>
    <row r="8" spans="4:30" s="1" customFormat="1" ht="12" customHeight="1" x14ac:dyDescent="0.25">
      <c r="D8" s="139" t="s">
        <v>138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40"/>
      <c r="W8" s="140"/>
      <c r="X8" s="140"/>
      <c r="Y8" s="141">
        <f>SUM(Y10:AC15)</f>
        <v>2079676000</v>
      </c>
      <c r="Z8" s="141"/>
      <c r="AA8" s="141"/>
      <c r="AB8" s="141"/>
      <c r="AC8" s="141"/>
      <c r="AD8" s="28">
        <f>SUM(AD10:AD15)</f>
        <v>7640121000</v>
      </c>
    </row>
    <row r="9" spans="4:30" s="1" customFormat="1" ht="12" customHeight="1" x14ac:dyDescent="0.25">
      <c r="D9" s="111" t="s">
        <v>89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49"/>
      <c r="Z9" s="149"/>
      <c r="AA9" s="149"/>
      <c r="AB9" s="149"/>
      <c r="AC9" s="150"/>
      <c r="AD9" s="23"/>
    </row>
    <row r="10" spans="4:30" s="1" customFormat="1" ht="12" customHeight="1" x14ac:dyDescent="0.25">
      <c r="D10" s="131" t="s">
        <v>139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3"/>
      <c r="V10" s="134"/>
      <c r="W10" s="134"/>
      <c r="X10" s="134"/>
      <c r="Y10" s="135">
        <v>679930000</v>
      </c>
      <c r="Z10" s="135"/>
      <c r="AA10" s="135"/>
      <c r="AB10" s="135"/>
      <c r="AC10" s="135"/>
      <c r="AD10" s="26">
        <v>757451000</v>
      </c>
    </row>
    <row r="11" spans="4:30" s="1" customFormat="1" ht="12" hidden="1" customHeight="1" x14ac:dyDescent="0.25">
      <c r="D11" s="131" t="s">
        <v>140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3"/>
      <c r="V11" s="127"/>
      <c r="W11" s="127"/>
      <c r="X11" s="127"/>
      <c r="Y11" s="151" t="s">
        <v>10</v>
      </c>
      <c r="Z11" s="151"/>
      <c r="AA11" s="151"/>
      <c r="AB11" s="151"/>
      <c r="AC11" s="151"/>
      <c r="AD11" s="26" t="s">
        <v>10</v>
      </c>
    </row>
    <row r="12" spans="4:30" s="1" customFormat="1" ht="12" customHeight="1" x14ac:dyDescent="0.25">
      <c r="D12" s="131" t="s">
        <v>141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3"/>
      <c r="V12" s="127"/>
      <c r="W12" s="127"/>
      <c r="X12" s="127"/>
      <c r="Y12" s="135">
        <v>93660000</v>
      </c>
      <c r="Z12" s="135"/>
      <c r="AA12" s="135"/>
      <c r="AB12" s="135"/>
      <c r="AC12" s="135"/>
      <c r="AD12" s="26">
        <v>23584000</v>
      </c>
    </row>
    <row r="13" spans="4:30" s="1" customFormat="1" ht="12" hidden="1" customHeight="1" x14ac:dyDescent="0.25">
      <c r="D13" s="131" t="s">
        <v>142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3"/>
      <c r="V13" s="127"/>
      <c r="W13" s="127"/>
      <c r="X13" s="127"/>
      <c r="Y13" s="151" t="s">
        <v>10</v>
      </c>
      <c r="Z13" s="151"/>
      <c r="AA13" s="151"/>
      <c r="AB13" s="151"/>
      <c r="AC13" s="151"/>
      <c r="AD13" s="27" t="s">
        <v>10</v>
      </c>
    </row>
    <row r="14" spans="4:30" s="1" customFormat="1" ht="12" hidden="1" customHeight="1" x14ac:dyDescent="0.25">
      <c r="D14" s="131" t="s">
        <v>143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3"/>
      <c r="V14" s="127"/>
      <c r="W14" s="127"/>
      <c r="X14" s="127"/>
      <c r="Y14" s="151" t="s">
        <v>10</v>
      </c>
      <c r="Z14" s="151"/>
      <c r="AA14" s="151"/>
      <c r="AB14" s="151"/>
      <c r="AC14" s="151"/>
      <c r="AD14" s="27" t="s">
        <v>10</v>
      </c>
    </row>
    <row r="15" spans="4:30" s="1" customFormat="1" ht="12" customHeight="1" x14ac:dyDescent="0.25">
      <c r="D15" s="131" t="s">
        <v>144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3"/>
      <c r="V15" s="127"/>
      <c r="W15" s="127"/>
      <c r="X15" s="127"/>
      <c r="Y15" s="135">
        <v>1306086000</v>
      </c>
      <c r="Z15" s="135"/>
      <c r="AA15" s="135"/>
      <c r="AB15" s="135"/>
      <c r="AC15" s="135"/>
      <c r="AD15" s="36">
        <v>6859086000</v>
      </c>
    </row>
    <row r="16" spans="4:30" s="1" customFormat="1" ht="12" customHeight="1" x14ac:dyDescent="0.25">
      <c r="D16" s="152" t="s">
        <v>145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3"/>
      <c r="W16" s="153"/>
      <c r="X16" s="153"/>
      <c r="Y16" s="154">
        <f>SUM(Y18:AC24)</f>
        <v>1210788000</v>
      </c>
      <c r="Z16" s="154"/>
      <c r="AA16" s="154"/>
      <c r="AB16" s="154"/>
      <c r="AC16" s="154"/>
      <c r="AD16" s="13">
        <f>SUM(AD18:AD24)</f>
        <v>4288387000</v>
      </c>
    </row>
    <row r="17" spans="4:32" s="1" customFormat="1" ht="12.95" customHeight="1" x14ac:dyDescent="0.25">
      <c r="D17" s="155" t="s">
        <v>89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6"/>
      <c r="W17" s="7"/>
      <c r="X17" s="8"/>
      <c r="Y17" s="9"/>
      <c r="Z17" s="10"/>
      <c r="AA17" s="10"/>
      <c r="AB17" s="10"/>
      <c r="AC17" s="11"/>
      <c r="AD17" s="31"/>
    </row>
    <row r="18" spans="4:32" s="1" customFormat="1" ht="12" customHeight="1" x14ac:dyDescent="0.25">
      <c r="D18" s="131" t="s">
        <v>146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3"/>
      <c r="V18" s="127"/>
      <c r="W18" s="127"/>
      <c r="X18" s="127"/>
      <c r="Y18" s="135">
        <v>81987000</v>
      </c>
      <c r="Z18" s="135"/>
      <c r="AA18" s="135"/>
      <c r="AB18" s="135"/>
      <c r="AC18" s="135"/>
      <c r="AD18" s="26">
        <v>82122000</v>
      </c>
    </row>
    <row r="19" spans="4:32" s="1" customFormat="1" ht="12" customHeight="1" x14ac:dyDescent="0.25">
      <c r="D19" s="131" t="s">
        <v>147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3"/>
      <c r="V19" s="127"/>
      <c r="W19" s="127"/>
      <c r="X19" s="127"/>
      <c r="Y19" s="135">
        <v>571087000</v>
      </c>
      <c r="Z19" s="135"/>
      <c r="AA19" s="135"/>
      <c r="AB19" s="135"/>
      <c r="AC19" s="135"/>
      <c r="AD19" s="26">
        <v>108426000</v>
      </c>
    </row>
    <row r="20" spans="4:32" s="1" customFormat="1" ht="12" customHeight="1" x14ac:dyDescent="0.25">
      <c r="D20" s="131" t="s">
        <v>148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3"/>
      <c r="V20" s="127"/>
      <c r="W20" s="127"/>
      <c r="X20" s="127"/>
      <c r="Y20" s="135">
        <v>347904000</v>
      </c>
      <c r="Z20" s="135"/>
      <c r="AA20" s="135"/>
      <c r="AB20" s="135"/>
      <c r="AC20" s="135"/>
      <c r="AD20" s="26">
        <v>282175000</v>
      </c>
    </row>
    <row r="21" spans="4:32" s="1" customFormat="1" ht="12" hidden="1" customHeight="1" x14ac:dyDescent="0.25">
      <c r="D21" s="131" t="s">
        <v>149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  <c r="V21" s="156"/>
      <c r="W21" s="156"/>
      <c r="X21" s="156"/>
      <c r="Y21" s="151" t="s">
        <v>10</v>
      </c>
      <c r="Z21" s="151"/>
      <c r="AA21" s="151"/>
      <c r="AB21" s="151"/>
      <c r="AC21" s="151"/>
      <c r="AD21" s="27" t="s">
        <v>10</v>
      </c>
      <c r="AE21" s="1" t="s">
        <v>60</v>
      </c>
    </row>
    <row r="22" spans="4:32" s="1" customFormat="1" ht="12" customHeight="1" x14ac:dyDescent="0.25">
      <c r="D22" s="131" t="s">
        <v>150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3"/>
      <c r="V22" s="127"/>
      <c r="W22" s="127"/>
      <c r="X22" s="127"/>
      <c r="Y22" s="135">
        <v>3343000</v>
      </c>
      <c r="Z22" s="135"/>
      <c r="AA22" s="135"/>
      <c r="AB22" s="135"/>
      <c r="AC22" s="135"/>
      <c r="AD22" s="14">
        <v>2431000</v>
      </c>
    </row>
    <row r="23" spans="4:32" s="1" customFormat="1" ht="12" customHeight="1" x14ac:dyDescent="0.25">
      <c r="D23" s="131" t="s">
        <v>151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134"/>
      <c r="W23" s="134"/>
      <c r="X23" s="134"/>
      <c r="Y23" s="158">
        <v>116657000</v>
      </c>
      <c r="Z23" s="158"/>
      <c r="AA23" s="158"/>
      <c r="AB23" s="158"/>
      <c r="AC23" s="158"/>
      <c r="AD23" s="14">
        <v>94602000</v>
      </c>
    </row>
    <row r="24" spans="4:32" s="1" customFormat="1" ht="12" customHeight="1" x14ac:dyDescent="0.25">
      <c r="D24" s="131" t="s">
        <v>152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  <c r="V24" s="134"/>
      <c r="W24" s="134"/>
      <c r="X24" s="134"/>
      <c r="Y24" s="158">
        <v>89810000</v>
      </c>
      <c r="Z24" s="158"/>
      <c r="AA24" s="158"/>
      <c r="AB24" s="158"/>
      <c r="AC24" s="158"/>
      <c r="AD24" s="14">
        <v>3718631000</v>
      </c>
      <c r="AF24" s="68"/>
    </row>
    <row r="25" spans="4:32" s="1" customFormat="1" ht="24" customHeight="1" x14ac:dyDescent="0.25">
      <c r="D25" s="152" t="s">
        <v>153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7"/>
      <c r="W25" s="157"/>
      <c r="X25" s="157"/>
      <c r="Y25" s="154">
        <f>Y8-Y16</f>
        <v>868888000</v>
      </c>
      <c r="Z25" s="154"/>
      <c r="AA25" s="154"/>
      <c r="AB25" s="154"/>
      <c r="AC25" s="154"/>
      <c r="AD25" s="22">
        <f>AD8-AD16</f>
        <v>3351734000</v>
      </c>
    </row>
    <row r="26" spans="4:32" s="1" customFormat="1" ht="11.1" customHeight="1" x14ac:dyDescent="0.25">
      <c r="D26" s="138" t="s">
        <v>154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</row>
    <row r="27" spans="4:32" s="1" customFormat="1" x14ac:dyDescent="0.25">
      <c r="D27" s="139" t="s">
        <v>155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53"/>
      <c r="W27" s="153"/>
      <c r="X27" s="153"/>
      <c r="Y27" s="141">
        <f>SUM(Y39:AC40)</f>
        <v>134289000</v>
      </c>
      <c r="Z27" s="141"/>
      <c r="AA27" s="141"/>
      <c r="AB27" s="141"/>
      <c r="AC27" s="141"/>
      <c r="AD27" s="25">
        <f>SUM(AD39:AD40)</f>
        <v>15672000</v>
      </c>
    </row>
    <row r="28" spans="4:32" s="1" customFormat="1" x14ac:dyDescent="0.25">
      <c r="D28" s="168" t="s">
        <v>89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6"/>
      <c r="W28" s="7"/>
      <c r="X28" s="8"/>
      <c r="Y28" s="171"/>
      <c r="Z28" s="172"/>
      <c r="AA28" s="172"/>
      <c r="AB28" s="172"/>
      <c r="AC28" s="173"/>
      <c r="AD28" s="13"/>
    </row>
    <row r="29" spans="4:32" s="1" customFormat="1" hidden="1" x14ac:dyDescent="0.25">
      <c r="D29" s="131" t="s">
        <v>156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60"/>
      <c r="V29" s="174"/>
      <c r="W29" s="175"/>
      <c r="X29" s="176"/>
      <c r="Y29" s="163" t="s">
        <v>10</v>
      </c>
      <c r="Z29" s="164"/>
      <c r="AA29" s="164"/>
      <c r="AB29" s="164"/>
      <c r="AC29" s="165"/>
      <c r="AD29" s="27" t="s">
        <v>10</v>
      </c>
    </row>
    <row r="30" spans="4:32" s="1" customFormat="1" hidden="1" x14ac:dyDescent="0.25">
      <c r="D30" s="131" t="s">
        <v>157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60"/>
      <c r="V30" s="174"/>
      <c r="W30" s="175"/>
      <c r="X30" s="176"/>
      <c r="Y30" s="163" t="s">
        <v>10</v>
      </c>
      <c r="Z30" s="164"/>
      <c r="AA30" s="164"/>
      <c r="AB30" s="164"/>
      <c r="AC30" s="165"/>
      <c r="AD30" s="24" t="s">
        <v>10</v>
      </c>
    </row>
    <row r="31" spans="4:32" s="1" customFormat="1" hidden="1" x14ac:dyDescent="0.25">
      <c r="D31" s="131" t="s">
        <v>158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60"/>
      <c r="V31" s="128"/>
      <c r="W31" s="161"/>
      <c r="X31" s="162"/>
      <c r="Y31" s="163" t="s">
        <v>10</v>
      </c>
      <c r="Z31" s="164"/>
      <c r="AA31" s="164"/>
      <c r="AB31" s="164"/>
      <c r="AC31" s="165"/>
      <c r="AD31" s="24" t="s">
        <v>10</v>
      </c>
    </row>
    <row r="32" spans="4:32" s="1" customFormat="1" hidden="1" x14ac:dyDescent="0.25">
      <c r="D32" s="122" t="s">
        <v>159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7"/>
      <c r="V32" s="128"/>
      <c r="W32" s="161"/>
      <c r="X32" s="162"/>
      <c r="Y32" s="163" t="s">
        <v>10</v>
      </c>
      <c r="Z32" s="164"/>
      <c r="AA32" s="164"/>
      <c r="AB32" s="164"/>
      <c r="AC32" s="165"/>
      <c r="AD32" s="27" t="s">
        <v>10</v>
      </c>
    </row>
    <row r="33" spans="4:30" s="1" customFormat="1" hidden="1" x14ac:dyDescent="0.25">
      <c r="D33" s="122" t="s">
        <v>160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7"/>
      <c r="V33" s="128"/>
      <c r="W33" s="161"/>
      <c r="X33" s="162"/>
      <c r="Y33" s="163" t="s">
        <v>10</v>
      </c>
      <c r="Z33" s="164"/>
      <c r="AA33" s="164"/>
      <c r="AB33" s="164"/>
      <c r="AC33" s="165"/>
      <c r="AD33" s="24" t="s">
        <v>10</v>
      </c>
    </row>
    <row r="34" spans="4:30" s="1" customFormat="1" hidden="1" x14ac:dyDescent="0.25">
      <c r="D34" s="122" t="s">
        <v>161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7"/>
      <c r="V34" s="128"/>
      <c r="W34" s="161"/>
      <c r="X34" s="162"/>
      <c r="Y34" s="163" t="s">
        <v>10</v>
      </c>
      <c r="Z34" s="164"/>
      <c r="AA34" s="164"/>
      <c r="AB34" s="164"/>
      <c r="AC34" s="165"/>
      <c r="AD34" s="24" t="s">
        <v>10</v>
      </c>
    </row>
    <row r="35" spans="4:30" s="1" customFormat="1" hidden="1" x14ac:dyDescent="0.25">
      <c r="D35" s="122" t="s">
        <v>162</v>
      </c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7"/>
      <c r="V35" s="128"/>
      <c r="W35" s="161"/>
      <c r="X35" s="162"/>
      <c r="Y35" s="163" t="s">
        <v>10</v>
      </c>
      <c r="Z35" s="164"/>
      <c r="AA35" s="164"/>
      <c r="AB35" s="164"/>
      <c r="AC35" s="165"/>
      <c r="AD35" s="24" t="s">
        <v>10</v>
      </c>
    </row>
    <row r="36" spans="4:30" s="1" customFormat="1" hidden="1" x14ac:dyDescent="0.25">
      <c r="D36" s="122" t="s">
        <v>163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7"/>
      <c r="V36" s="128"/>
      <c r="W36" s="161"/>
      <c r="X36" s="162"/>
      <c r="Y36" s="163" t="s">
        <v>10</v>
      </c>
      <c r="Z36" s="164"/>
      <c r="AA36" s="164"/>
      <c r="AB36" s="164"/>
      <c r="AC36" s="165"/>
      <c r="AD36" s="24" t="s">
        <v>10</v>
      </c>
    </row>
    <row r="37" spans="4:30" s="1" customFormat="1" hidden="1" x14ac:dyDescent="0.25">
      <c r="D37" s="122" t="s">
        <v>164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7"/>
      <c r="V37" s="128"/>
      <c r="W37" s="161"/>
      <c r="X37" s="162"/>
      <c r="Y37" s="163" t="s">
        <v>10</v>
      </c>
      <c r="Z37" s="164"/>
      <c r="AA37" s="164"/>
      <c r="AB37" s="164"/>
      <c r="AC37" s="165"/>
      <c r="AD37" s="24" t="s">
        <v>10</v>
      </c>
    </row>
    <row r="38" spans="4:30" s="1" customFormat="1" hidden="1" x14ac:dyDescent="0.25">
      <c r="D38" s="122" t="s">
        <v>165</v>
      </c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7"/>
      <c r="V38" s="128"/>
      <c r="W38" s="161"/>
      <c r="X38" s="162"/>
      <c r="Y38" s="163" t="s">
        <v>10</v>
      </c>
      <c r="Z38" s="164"/>
      <c r="AA38" s="164"/>
      <c r="AB38" s="164"/>
      <c r="AC38" s="165"/>
      <c r="AD38" s="24" t="s">
        <v>10</v>
      </c>
    </row>
    <row r="39" spans="4:30" s="1" customFormat="1" x14ac:dyDescent="0.25">
      <c r="D39" s="122" t="s">
        <v>143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7"/>
      <c r="V39" s="128"/>
      <c r="W39" s="161"/>
      <c r="X39" s="162"/>
      <c r="Y39" s="177">
        <v>124364000</v>
      </c>
      <c r="Z39" s="178"/>
      <c r="AA39" s="178"/>
      <c r="AB39" s="178"/>
      <c r="AC39" s="179"/>
      <c r="AD39" s="14">
        <v>6557000</v>
      </c>
    </row>
    <row r="40" spans="4:30" s="1" customFormat="1" x14ac:dyDescent="0.25">
      <c r="D40" s="131" t="s">
        <v>144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60"/>
      <c r="V40" s="128"/>
      <c r="W40" s="161"/>
      <c r="X40" s="162"/>
      <c r="Y40" s="177">
        <v>9925000</v>
      </c>
      <c r="Z40" s="178"/>
      <c r="AA40" s="178"/>
      <c r="AB40" s="178"/>
      <c r="AC40" s="179"/>
      <c r="AD40" s="14">
        <v>9115000</v>
      </c>
    </row>
    <row r="41" spans="4:30" s="1" customFormat="1" x14ac:dyDescent="0.25">
      <c r="D41" s="181" t="s">
        <v>166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57"/>
      <c r="W41" s="157"/>
      <c r="X41" s="157"/>
      <c r="Y41" s="182">
        <f>SUM(Y43:AC54)</f>
        <v>108974000</v>
      </c>
      <c r="Z41" s="182"/>
      <c r="AA41" s="182"/>
      <c r="AB41" s="182"/>
      <c r="AC41" s="182"/>
      <c r="AD41" s="22">
        <f>SUM(AD43:AD54)</f>
        <v>218263000</v>
      </c>
    </row>
    <row r="42" spans="4:30" s="1" customFormat="1" x14ac:dyDescent="0.25">
      <c r="D42" s="155" t="s">
        <v>89</v>
      </c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6"/>
      <c r="W42" s="7"/>
      <c r="X42" s="8"/>
      <c r="Y42" s="183">
        <v>0</v>
      </c>
      <c r="Z42" s="183"/>
      <c r="AA42" s="183"/>
      <c r="AB42" s="183"/>
      <c r="AC42" s="183"/>
      <c r="AD42" s="29"/>
    </row>
    <row r="43" spans="4:30" s="1" customFormat="1" x14ac:dyDescent="0.25">
      <c r="D43" s="131" t="s">
        <v>167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3"/>
      <c r="V43" s="134"/>
      <c r="W43" s="134"/>
      <c r="X43" s="134"/>
      <c r="Y43" s="158">
        <v>10909000</v>
      </c>
      <c r="Z43" s="158"/>
      <c r="AA43" s="158"/>
      <c r="AB43" s="158"/>
      <c r="AC43" s="158"/>
      <c r="AD43" s="14">
        <v>54916000</v>
      </c>
    </row>
    <row r="44" spans="4:30" s="1" customFormat="1" x14ac:dyDescent="0.25">
      <c r="D44" s="131" t="s">
        <v>168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3"/>
      <c r="V44" s="134"/>
      <c r="W44" s="134"/>
      <c r="X44" s="134"/>
      <c r="Y44" s="158" t="s">
        <v>10</v>
      </c>
      <c r="Z44" s="158"/>
      <c r="AA44" s="158"/>
      <c r="AB44" s="158"/>
      <c r="AC44" s="158"/>
      <c r="AD44" s="14">
        <v>160714000</v>
      </c>
    </row>
    <row r="45" spans="4:30" s="1" customFormat="1" x14ac:dyDescent="0.25">
      <c r="D45" s="180" t="s">
        <v>169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27"/>
      <c r="W45" s="127"/>
      <c r="X45" s="127"/>
      <c r="Y45" s="135" t="s">
        <v>10</v>
      </c>
      <c r="Z45" s="135"/>
      <c r="AA45" s="135"/>
      <c r="AB45" s="135"/>
      <c r="AC45" s="135"/>
      <c r="AD45" s="26" t="s">
        <v>10</v>
      </c>
    </row>
    <row r="46" spans="4:30" s="1" customFormat="1" x14ac:dyDescent="0.25">
      <c r="D46" s="126" t="s">
        <v>170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  <c r="W46" s="127"/>
      <c r="X46" s="127"/>
      <c r="Y46" s="135" t="s">
        <v>10</v>
      </c>
      <c r="Z46" s="135"/>
      <c r="AA46" s="135"/>
      <c r="AB46" s="135"/>
      <c r="AC46" s="135"/>
      <c r="AD46" s="26" t="s">
        <v>10</v>
      </c>
    </row>
    <row r="47" spans="4:30" s="1" customFormat="1" x14ac:dyDescent="0.25">
      <c r="D47" s="180" t="s">
        <v>171</v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27"/>
      <c r="W47" s="127"/>
      <c r="X47" s="127"/>
      <c r="Y47" s="135" t="s">
        <v>10</v>
      </c>
      <c r="Z47" s="135"/>
      <c r="AA47" s="135"/>
      <c r="AB47" s="135"/>
      <c r="AC47" s="135"/>
      <c r="AD47" s="26" t="s">
        <v>10</v>
      </c>
    </row>
    <row r="48" spans="4:30" s="1" customFormat="1" x14ac:dyDescent="0.25">
      <c r="D48" s="180" t="s">
        <v>172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27"/>
      <c r="W48" s="127"/>
      <c r="X48" s="127"/>
      <c r="Y48" s="135" t="s">
        <v>10</v>
      </c>
      <c r="Z48" s="135"/>
      <c r="AA48" s="135"/>
      <c r="AB48" s="135"/>
      <c r="AC48" s="135"/>
      <c r="AD48" s="26" t="s">
        <v>10</v>
      </c>
    </row>
    <row r="49" spans="4:30" s="1" customFormat="1" x14ac:dyDescent="0.25">
      <c r="D49" s="126" t="s">
        <v>173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7"/>
      <c r="W49" s="127"/>
      <c r="X49" s="127"/>
      <c r="Y49" s="135" t="s">
        <v>10</v>
      </c>
      <c r="Z49" s="135"/>
      <c r="AA49" s="135"/>
      <c r="AB49" s="135"/>
      <c r="AC49" s="135"/>
      <c r="AD49" s="26" t="s">
        <v>10</v>
      </c>
    </row>
    <row r="50" spans="4:30" s="1" customFormat="1" x14ac:dyDescent="0.25">
      <c r="D50" s="126" t="s">
        <v>149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7"/>
      <c r="W50" s="127"/>
      <c r="X50" s="127"/>
      <c r="Y50" s="135" t="s">
        <v>10</v>
      </c>
      <c r="Z50" s="135"/>
      <c r="AA50" s="135"/>
      <c r="AB50" s="135"/>
      <c r="AC50" s="135"/>
      <c r="AD50" s="26" t="s">
        <v>10</v>
      </c>
    </row>
    <row r="51" spans="4:30" s="1" customFormat="1" x14ac:dyDescent="0.25">
      <c r="D51" s="126" t="s">
        <v>174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127"/>
      <c r="X51" s="127"/>
      <c r="Y51" s="188" t="s">
        <v>10</v>
      </c>
      <c r="Z51" s="187"/>
      <c r="AA51" s="187"/>
      <c r="AB51" s="187"/>
      <c r="AC51" s="191"/>
      <c r="AD51" s="26" t="s">
        <v>10</v>
      </c>
    </row>
    <row r="52" spans="4:30" x14ac:dyDescent="0.25">
      <c r="D52" s="205" t="s">
        <v>175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W52" s="127"/>
      <c r="X52" s="127"/>
      <c r="Y52" s="186">
        <v>98065000</v>
      </c>
      <c r="Z52" s="187"/>
      <c r="AA52" s="187"/>
      <c r="AB52" s="187"/>
      <c r="AC52" s="15"/>
      <c r="AD52" s="26">
        <v>2633000</v>
      </c>
    </row>
    <row r="53" spans="4:30" x14ac:dyDescent="0.25">
      <c r="D53" s="126" t="s">
        <v>164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7"/>
      <c r="W53" s="127"/>
      <c r="X53" s="127"/>
      <c r="Y53" s="188" t="s">
        <v>10</v>
      </c>
      <c r="Z53" s="187"/>
      <c r="AA53" s="187"/>
      <c r="AB53" s="187"/>
      <c r="AC53" s="15"/>
      <c r="AD53" s="26" t="s">
        <v>10</v>
      </c>
    </row>
    <row r="54" spans="4:30" x14ac:dyDescent="0.25">
      <c r="D54" s="126" t="s">
        <v>176</v>
      </c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7"/>
      <c r="W54" s="127"/>
      <c r="X54" s="127"/>
      <c r="Y54" s="186"/>
      <c r="Z54" s="187"/>
      <c r="AA54" s="187"/>
      <c r="AB54" s="187"/>
      <c r="AC54" s="15"/>
      <c r="AD54" s="26"/>
    </row>
    <row r="55" spans="4:30" ht="15" customHeight="1" x14ac:dyDescent="0.25">
      <c r="D55" s="206" t="s">
        <v>177</v>
      </c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184"/>
      <c r="W55" s="184"/>
      <c r="X55" s="184"/>
      <c r="Y55" s="129">
        <f>Y27-Y41</f>
        <v>25315000</v>
      </c>
      <c r="Z55" s="129"/>
      <c r="AA55" s="129"/>
      <c r="AB55" s="129"/>
      <c r="AC55" s="129"/>
      <c r="AD55" s="30">
        <f>AD27-AD41</f>
        <v>-202591000</v>
      </c>
    </row>
    <row r="56" spans="4:30" x14ac:dyDescent="0.25">
      <c r="D56" s="189" t="s">
        <v>178</v>
      </c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</row>
    <row r="57" spans="4:30" x14ac:dyDescent="0.25">
      <c r="D57" s="207" t="s">
        <v>179</v>
      </c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185"/>
      <c r="W57" s="185"/>
      <c r="X57" s="185"/>
      <c r="Y57" s="201">
        <f>SUM(Y59:AB62)</f>
        <v>1778507000</v>
      </c>
      <c r="Z57" s="201"/>
      <c r="AA57" s="201"/>
      <c r="AB57" s="201"/>
      <c r="AC57" s="201"/>
      <c r="AD57" s="16">
        <f>SUM(AD59:AD62)</f>
        <v>136605000</v>
      </c>
    </row>
    <row r="58" spans="4:30" x14ac:dyDescent="0.25">
      <c r="D58" s="198" t="s">
        <v>89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7"/>
      <c r="W58" s="127"/>
      <c r="X58" s="127"/>
      <c r="Y58" s="154"/>
      <c r="Z58" s="154"/>
      <c r="AA58" s="154"/>
      <c r="AB58" s="154"/>
      <c r="AC58" s="154"/>
      <c r="AD58" s="32"/>
    </row>
    <row r="59" spans="4:30" x14ac:dyDescent="0.25">
      <c r="D59" s="198" t="s">
        <v>180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7"/>
      <c r="W59" s="127"/>
      <c r="X59" s="127"/>
      <c r="Y59" s="188">
        <v>1179601000</v>
      </c>
      <c r="Z59" s="187"/>
      <c r="AA59" s="187"/>
      <c r="AB59" s="187"/>
      <c r="AC59" s="17"/>
      <c r="AD59" s="33" t="s">
        <v>10</v>
      </c>
    </row>
    <row r="60" spans="4:30" x14ac:dyDescent="0.25">
      <c r="D60" s="125" t="s">
        <v>226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7"/>
      <c r="W60" s="127"/>
      <c r="X60" s="127"/>
      <c r="Y60" s="188">
        <v>19839000</v>
      </c>
      <c r="Z60" s="187"/>
      <c r="AA60" s="187"/>
      <c r="AB60" s="187"/>
      <c r="AC60" s="17"/>
      <c r="AD60" s="33" t="s">
        <v>10</v>
      </c>
    </row>
    <row r="61" spans="4:30" x14ac:dyDescent="0.25">
      <c r="D61" s="198" t="s">
        <v>143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7"/>
      <c r="W61" s="127"/>
      <c r="X61" s="127"/>
      <c r="Y61" s="186"/>
      <c r="Z61" s="187"/>
      <c r="AA61" s="187"/>
      <c r="AB61" s="187"/>
      <c r="AC61" s="17"/>
      <c r="AD61" s="33"/>
    </row>
    <row r="62" spans="4:30" x14ac:dyDescent="0.25">
      <c r="D62" s="198" t="s">
        <v>144</v>
      </c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7"/>
      <c r="W62" s="127"/>
      <c r="X62" s="127"/>
      <c r="Y62" s="186">
        <v>579067000</v>
      </c>
      <c r="Z62" s="187"/>
      <c r="AA62" s="187"/>
      <c r="AB62" s="187"/>
      <c r="AC62" s="17"/>
      <c r="AD62" s="33">
        <v>136605000</v>
      </c>
    </row>
    <row r="63" spans="4:30" x14ac:dyDescent="0.25">
      <c r="D63" s="198" t="s">
        <v>181</v>
      </c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7"/>
      <c r="W63" s="127"/>
      <c r="X63" s="128"/>
      <c r="Y63" s="201">
        <f>SUM(Y65:AB68)</f>
        <v>130000000</v>
      </c>
      <c r="Z63" s="201"/>
      <c r="AA63" s="201"/>
      <c r="AB63" s="201"/>
      <c r="AC63" s="201"/>
      <c r="AD63" s="34">
        <f>SUM(AD64)</f>
        <v>0</v>
      </c>
    </row>
    <row r="64" spans="4:30" x14ac:dyDescent="0.25">
      <c r="D64" s="198" t="s">
        <v>89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7"/>
      <c r="W64" s="127"/>
      <c r="X64" s="127"/>
      <c r="Y64" s="154">
        <v>0</v>
      </c>
      <c r="Z64" s="154"/>
      <c r="AA64" s="154"/>
      <c r="AB64" s="154"/>
      <c r="AC64" s="154"/>
      <c r="AD64" s="32">
        <v>0</v>
      </c>
    </row>
    <row r="65" spans="4:30" x14ac:dyDescent="0.25">
      <c r="D65" s="198" t="s">
        <v>182</v>
      </c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7"/>
      <c r="W65" s="127"/>
      <c r="X65" s="127"/>
      <c r="Y65" s="188" t="s">
        <v>10</v>
      </c>
      <c r="Z65" s="187"/>
      <c r="AA65" s="187"/>
      <c r="AB65" s="187"/>
      <c r="AC65" s="17"/>
      <c r="AD65" s="33" t="s">
        <v>10</v>
      </c>
    </row>
    <row r="66" spans="4:30" x14ac:dyDescent="0.25">
      <c r="D66" s="125" t="s">
        <v>227</v>
      </c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7"/>
      <c r="W66" s="127"/>
      <c r="X66" s="127"/>
      <c r="Y66" s="188">
        <v>130000000</v>
      </c>
      <c r="Z66" s="187"/>
      <c r="AA66" s="187"/>
      <c r="AB66" s="187"/>
      <c r="AC66" s="17"/>
      <c r="AD66" s="33" t="s">
        <v>10</v>
      </c>
    </row>
    <row r="67" spans="4:30" x14ac:dyDescent="0.25">
      <c r="D67" s="198" t="s">
        <v>183</v>
      </c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7"/>
      <c r="W67" s="127"/>
      <c r="X67" s="127"/>
      <c r="Y67" s="188"/>
      <c r="Z67" s="187"/>
      <c r="AA67" s="187"/>
      <c r="AB67" s="187"/>
      <c r="AC67" s="17"/>
      <c r="AD67" s="33" t="s">
        <v>10</v>
      </c>
    </row>
    <row r="68" spans="4:30" x14ac:dyDescent="0.25">
      <c r="D68" s="198" t="s">
        <v>184</v>
      </c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7"/>
      <c r="W68" s="127"/>
      <c r="X68" s="127"/>
      <c r="Y68" s="188" t="s">
        <v>10</v>
      </c>
      <c r="Z68" s="187"/>
      <c r="AA68" s="187"/>
      <c r="AB68" s="187"/>
      <c r="AC68" s="17"/>
      <c r="AD68" s="33" t="s">
        <v>10</v>
      </c>
    </row>
    <row r="69" spans="4:30" x14ac:dyDescent="0.25">
      <c r="D69" s="198" t="s">
        <v>185</v>
      </c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7"/>
      <c r="W69" s="127"/>
      <c r="X69" s="128"/>
      <c r="Y69" s="192"/>
      <c r="Z69" s="193"/>
      <c r="AA69" s="193"/>
      <c r="AB69" s="194"/>
      <c r="AC69" s="17"/>
      <c r="AD69" s="33" t="s">
        <v>10</v>
      </c>
    </row>
    <row r="70" spans="4:30" x14ac:dyDescent="0.25">
      <c r="D70" s="198" t="s">
        <v>186</v>
      </c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7"/>
      <c r="W70" s="127"/>
      <c r="X70" s="127"/>
      <c r="Y70" s="202">
        <f>Y57-Y63</f>
        <v>1648507000</v>
      </c>
      <c r="Z70" s="202"/>
      <c r="AA70" s="202"/>
      <c r="AB70" s="202"/>
      <c r="AC70" s="202"/>
      <c r="AD70" s="18">
        <f>AD57-AD63</f>
        <v>136605000</v>
      </c>
    </row>
    <row r="71" spans="4:30" x14ac:dyDescent="0.25">
      <c r="D71" s="198" t="s">
        <v>187</v>
      </c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7"/>
      <c r="W71" s="127"/>
      <c r="X71" s="128"/>
      <c r="Y71" s="129">
        <v>272000</v>
      </c>
      <c r="Z71" s="129"/>
      <c r="AA71" s="129"/>
      <c r="AB71" s="129"/>
      <c r="AC71" s="129"/>
      <c r="AD71" s="34">
        <v>-6937000</v>
      </c>
    </row>
    <row r="72" spans="4:30" x14ac:dyDescent="0.25">
      <c r="D72" s="125" t="s">
        <v>228</v>
      </c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7"/>
      <c r="W72" s="127"/>
      <c r="X72" s="128"/>
      <c r="Y72" s="129">
        <v>51042000</v>
      </c>
      <c r="Z72" s="129"/>
      <c r="AA72" s="129"/>
      <c r="AB72" s="129"/>
      <c r="AC72" s="129"/>
      <c r="AD72" s="34"/>
    </row>
    <row r="73" spans="4:30" x14ac:dyDescent="0.25">
      <c r="D73" s="125" t="s">
        <v>229</v>
      </c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7"/>
      <c r="W73" s="127"/>
      <c r="X73" s="128"/>
      <c r="Y73" s="195" t="s">
        <v>10</v>
      </c>
      <c r="Z73" s="196"/>
      <c r="AA73" s="196"/>
      <c r="AB73" s="197"/>
      <c r="AC73" s="17"/>
      <c r="AD73" s="19" t="s">
        <v>10</v>
      </c>
    </row>
    <row r="74" spans="4:30" x14ac:dyDescent="0.25">
      <c r="D74" s="198" t="s">
        <v>188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7"/>
      <c r="W74" s="127"/>
      <c r="X74" s="127"/>
      <c r="Y74" s="154">
        <f>Y25+Y55+Y71+Y70-Y72</f>
        <v>2491940000</v>
      </c>
      <c r="Z74" s="154"/>
      <c r="AA74" s="154"/>
      <c r="AB74" s="154"/>
      <c r="AC74" s="154"/>
      <c r="AD74" s="16">
        <f>AD25+AD55+AD70+AD71</f>
        <v>3278811000</v>
      </c>
    </row>
    <row r="75" spans="4:30" ht="15" customHeight="1" x14ac:dyDescent="0.25">
      <c r="D75" s="198" t="s">
        <v>189</v>
      </c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7"/>
      <c r="W75" s="127"/>
      <c r="X75" s="127"/>
      <c r="Y75" s="154">
        <v>4789363000</v>
      </c>
      <c r="Z75" s="154"/>
      <c r="AA75" s="154"/>
      <c r="AB75" s="154"/>
      <c r="AC75" s="154"/>
      <c r="AD75" s="35">
        <v>1552262000</v>
      </c>
    </row>
    <row r="76" spans="4:30" ht="15" customHeight="1" x14ac:dyDescent="0.25">
      <c r="D76" s="199" t="s">
        <v>190</v>
      </c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4"/>
      <c r="W76" s="204"/>
      <c r="X76" s="204"/>
      <c r="Y76" s="203">
        <f>Y74+Y75</f>
        <v>7281303000</v>
      </c>
      <c r="Z76" s="203"/>
      <c r="AA76" s="203"/>
      <c r="AB76" s="203"/>
      <c r="AC76" s="203"/>
      <c r="AD76" s="16">
        <f>AD74+AD75</f>
        <v>4831073000</v>
      </c>
    </row>
    <row r="77" spans="4:30" x14ac:dyDescent="0.25">
      <c r="AB77" s="15">
        <f>ББ!I8-ДДС!Y76</f>
        <v>0</v>
      </c>
    </row>
    <row r="80" spans="4:30" x14ac:dyDescent="0.25">
      <c r="D80" s="2" t="s">
        <v>80</v>
      </c>
      <c r="E80" s="2"/>
      <c r="F80" s="2"/>
      <c r="G80" s="2"/>
      <c r="I80" s="103" t="s">
        <v>197</v>
      </c>
      <c r="J80" s="103"/>
      <c r="K80" s="103"/>
      <c r="P80" s="1" t="s">
        <v>196</v>
      </c>
    </row>
    <row r="81" spans="4:18" x14ac:dyDescent="0.25">
      <c r="I81" s="65" t="s">
        <v>81</v>
      </c>
      <c r="J81" s="65"/>
      <c r="K81" s="65"/>
      <c r="Q81" s="50" t="s">
        <v>82</v>
      </c>
    </row>
    <row r="83" spans="4:18" x14ac:dyDescent="0.25">
      <c r="R83" s="3"/>
    </row>
    <row r="84" spans="4:18" x14ac:dyDescent="0.25">
      <c r="D84" s="2" t="s">
        <v>83</v>
      </c>
      <c r="E84" s="2"/>
      <c r="F84" s="2"/>
      <c r="G84" s="2"/>
      <c r="I84" s="103" t="s">
        <v>194</v>
      </c>
      <c r="J84" s="103"/>
      <c r="K84" s="103"/>
      <c r="P84" s="1" t="s">
        <v>196</v>
      </c>
      <c r="Q84" s="3"/>
    </row>
    <row r="85" spans="4:18" x14ac:dyDescent="0.25">
      <c r="I85" s="65" t="s">
        <v>81</v>
      </c>
      <c r="J85" s="65"/>
      <c r="K85" s="65"/>
      <c r="Q85" s="50" t="s">
        <v>82</v>
      </c>
    </row>
  </sheetData>
  <mergeCells count="209"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  <mergeCell ref="V51:X51"/>
    <mergeCell ref="Y58:AC58"/>
    <mergeCell ref="Y63:AC63"/>
    <mergeCell ref="Y64:AC64"/>
    <mergeCell ref="Y70:AC70"/>
    <mergeCell ref="Y71:AC71"/>
    <mergeCell ref="Y74:AC74"/>
    <mergeCell ref="I84:K84"/>
    <mergeCell ref="Y75:AC75"/>
    <mergeCell ref="Y76:AC76"/>
    <mergeCell ref="V69:X69"/>
    <mergeCell ref="V70:X70"/>
    <mergeCell ref="V71:X71"/>
    <mergeCell ref="V73:X73"/>
    <mergeCell ref="V74:X74"/>
    <mergeCell ref="V75:X75"/>
    <mergeCell ref="V76:X76"/>
    <mergeCell ref="D69:U69"/>
    <mergeCell ref="D70:U70"/>
    <mergeCell ref="D71:U71"/>
    <mergeCell ref="V60:X60"/>
    <mergeCell ref="V61:X61"/>
    <mergeCell ref="V62:X62"/>
    <mergeCell ref="V63:X63"/>
    <mergeCell ref="Y69:AB69"/>
    <mergeCell ref="Y73:AB73"/>
    <mergeCell ref="Y55:AC55"/>
    <mergeCell ref="I80:K80"/>
    <mergeCell ref="D73:U73"/>
    <mergeCell ref="D74:U74"/>
    <mergeCell ref="D75:U75"/>
    <mergeCell ref="D76:U76"/>
    <mergeCell ref="Y57:AC57"/>
    <mergeCell ref="V58:X58"/>
    <mergeCell ref="V59:X59"/>
    <mergeCell ref="V64:X64"/>
    <mergeCell ref="V65:X65"/>
    <mergeCell ref="V66:X66"/>
    <mergeCell ref="V67:X67"/>
    <mergeCell ref="D68:U68"/>
    <mergeCell ref="D61:U61"/>
    <mergeCell ref="D62:U62"/>
    <mergeCell ref="D63:U63"/>
    <mergeCell ref="D64:U64"/>
    <mergeCell ref="D65:U65"/>
    <mergeCell ref="D66:U66"/>
    <mergeCell ref="D67:U67"/>
    <mergeCell ref="V68:X68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V13:X13"/>
    <mergeCell ref="Y13:AC13"/>
    <mergeCell ref="D11:U11"/>
    <mergeCell ref="V11:X11"/>
    <mergeCell ref="Y11:AC11"/>
    <mergeCell ref="D16:U16"/>
    <mergeCell ref="V16:X16"/>
    <mergeCell ref="Y16:AC16"/>
    <mergeCell ref="D17:U17"/>
    <mergeCell ref="D72:U72"/>
    <mergeCell ref="V72:X72"/>
    <mergeCell ref="Y72:AC72"/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Y9:AC9"/>
    <mergeCell ref="D12:U12"/>
    <mergeCell ref="V12:X12"/>
    <mergeCell ref="Y12:AC12"/>
    <mergeCell ref="D13:U13"/>
  </mergeCells>
  <pageMargins left="0.31496062992125984" right="0.31496062992125984" top="0.15748031496062992" bottom="0.15748031496062992" header="0.31496062992125984" footer="0.31496062992125984"/>
  <pageSetup paperSize="9" scale="8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workbookViewId="0">
      <selection activeCell="AC78" sqref="AC78:AC79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9.5703125" style="1" customWidth="1"/>
    <col min="23" max="23" width="1.28515625" style="1" customWidth="1"/>
    <col min="24" max="24" width="5.5703125" style="1" hidden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0.42578125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2.285156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28515625" style="1" customWidth="1"/>
    <col min="44" max="44" width="0.85546875" style="1" customWidth="1"/>
    <col min="45" max="45" width="7.5703125" style="1" customWidth="1"/>
    <col min="46" max="46" width="5.5703125" style="1" customWidth="1"/>
    <col min="47" max="47" width="0.85546875" style="1" hidden="1" customWidth="1"/>
    <col min="48" max="48" width="15.28515625" style="1" customWidth="1"/>
    <col min="49" max="49" width="0.42578125" style="1" customWidth="1"/>
    <col min="50" max="50" width="14.42578125" style="1" customWidth="1"/>
    <col min="51" max="51" width="1.85546875" style="1" customWidth="1"/>
  </cols>
  <sheetData>
    <row r="2" spans="3:51" ht="30.75" customHeight="1" x14ac:dyDescent="0.25">
      <c r="C2" s="113" t="s">
        <v>231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</row>
    <row r="3" spans="3:51" x14ac:dyDescent="0.25"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</row>
    <row r="4" spans="3:51" s="1" customFormat="1" x14ac:dyDescent="0.25">
      <c r="C4" s="1" t="s">
        <v>191</v>
      </c>
    </row>
    <row r="5" spans="3:51" s="1" customFormat="1" x14ac:dyDescent="0.25">
      <c r="C5" s="251" t="s">
        <v>96</v>
      </c>
      <c r="D5" s="251"/>
      <c r="E5" s="251"/>
      <c r="F5" s="251"/>
      <c r="G5" s="251"/>
      <c r="H5" s="251"/>
      <c r="I5" s="251"/>
      <c r="J5" s="251"/>
      <c r="K5" s="251"/>
      <c r="L5" s="251"/>
      <c r="M5" s="254" t="s">
        <v>193</v>
      </c>
      <c r="N5" s="254"/>
      <c r="O5" s="254"/>
      <c r="P5" s="144" t="s">
        <v>97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258" t="s">
        <v>98</v>
      </c>
      <c r="AW5" s="260" t="s">
        <v>99</v>
      </c>
      <c r="AX5" s="260"/>
    </row>
    <row r="6" spans="3:51" s="4" customFormat="1" ht="52.5" customHeight="1" x14ac:dyDescent="0.25">
      <c r="C6" s="252"/>
      <c r="D6" s="253"/>
      <c r="E6" s="253"/>
      <c r="F6" s="253"/>
      <c r="G6" s="253"/>
      <c r="H6" s="253"/>
      <c r="I6" s="253"/>
      <c r="J6" s="253"/>
      <c r="K6" s="253"/>
      <c r="L6" s="253"/>
      <c r="M6" s="255"/>
      <c r="N6" s="256"/>
      <c r="O6" s="257"/>
      <c r="P6" s="263" t="s">
        <v>70</v>
      </c>
      <c r="Q6" s="263"/>
      <c r="R6" s="263"/>
      <c r="S6" s="263"/>
      <c r="T6" s="263"/>
      <c r="U6" s="263"/>
      <c r="V6" s="263" t="s">
        <v>71</v>
      </c>
      <c r="W6" s="263"/>
      <c r="X6" s="263"/>
      <c r="Y6" s="263"/>
      <c r="Z6" s="263"/>
      <c r="AA6" s="263"/>
      <c r="AB6" s="263" t="s">
        <v>72</v>
      </c>
      <c r="AC6" s="263"/>
      <c r="AD6" s="263"/>
      <c r="AE6" s="263"/>
      <c r="AF6" s="263"/>
      <c r="AG6" s="263" t="s">
        <v>73</v>
      </c>
      <c r="AH6" s="263"/>
      <c r="AI6" s="263"/>
      <c r="AJ6" s="263"/>
      <c r="AK6" s="263"/>
      <c r="AL6" s="263"/>
      <c r="AM6" s="263"/>
      <c r="AN6" s="263" t="s">
        <v>100</v>
      </c>
      <c r="AO6" s="263"/>
      <c r="AP6" s="263"/>
      <c r="AQ6" s="263"/>
      <c r="AR6" s="263"/>
      <c r="AS6" s="250" t="s">
        <v>75</v>
      </c>
      <c r="AT6" s="250"/>
      <c r="AU6" s="250"/>
      <c r="AV6" s="259"/>
      <c r="AW6" s="261"/>
      <c r="AX6" s="262"/>
    </row>
    <row r="7" spans="3:51" s="1" customFormat="1" ht="15.75" thickBot="1" x14ac:dyDescent="0.3">
      <c r="C7" s="246" t="s">
        <v>3</v>
      </c>
      <c r="D7" s="246"/>
      <c r="E7" s="246"/>
      <c r="F7" s="246"/>
      <c r="G7" s="246"/>
      <c r="H7" s="246"/>
      <c r="I7" s="246"/>
      <c r="J7" s="246"/>
      <c r="K7" s="246"/>
      <c r="L7" s="246"/>
      <c r="M7" s="247" t="s">
        <v>4</v>
      </c>
      <c r="N7" s="247"/>
      <c r="O7" s="247"/>
      <c r="P7" s="247" t="s">
        <v>5</v>
      </c>
      <c r="Q7" s="247"/>
      <c r="R7" s="247"/>
      <c r="S7" s="247"/>
      <c r="T7" s="247"/>
      <c r="U7" s="247"/>
      <c r="V7" s="247" t="s">
        <v>6</v>
      </c>
      <c r="W7" s="247"/>
      <c r="X7" s="247"/>
      <c r="Y7" s="247"/>
      <c r="Z7" s="247"/>
      <c r="AA7" s="247"/>
      <c r="AB7" s="248" t="s">
        <v>101</v>
      </c>
      <c r="AC7" s="248"/>
      <c r="AD7" s="248"/>
      <c r="AE7" s="248"/>
      <c r="AF7" s="248"/>
      <c r="AG7" s="248" t="s">
        <v>102</v>
      </c>
      <c r="AH7" s="248"/>
      <c r="AI7" s="248"/>
      <c r="AJ7" s="248"/>
      <c r="AK7" s="248"/>
      <c r="AL7" s="248"/>
      <c r="AM7" s="248"/>
      <c r="AN7" s="248" t="s">
        <v>103</v>
      </c>
      <c r="AO7" s="248"/>
      <c r="AP7" s="248"/>
      <c r="AQ7" s="248"/>
      <c r="AR7" s="248"/>
      <c r="AS7" s="248" t="s">
        <v>104</v>
      </c>
      <c r="AT7" s="248"/>
      <c r="AU7" s="248"/>
      <c r="AV7" s="39" t="s">
        <v>105</v>
      </c>
      <c r="AW7" s="236" t="s">
        <v>106</v>
      </c>
      <c r="AX7" s="237"/>
    </row>
    <row r="8" spans="3:51" s="1" customFormat="1" ht="15.75" thickBot="1" x14ac:dyDescent="0.3">
      <c r="C8" s="238" t="s">
        <v>107</v>
      </c>
      <c r="D8" s="239"/>
      <c r="E8" s="239"/>
      <c r="F8" s="239"/>
      <c r="G8" s="239"/>
      <c r="H8" s="239"/>
      <c r="I8" s="239"/>
      <c r="J8" s="239"/>
      <c r="K8" s="239"/>
      <c r="L8" s="239"/>
      <c r="M8" s="240"/>
      <c r="N8" s="240"/>
      <c r="O8" s="240"/>
      <c r="P8" s="241">
        <v>1316000000</v>
      </c>
      <c r="Q8" s="241"/>
      <c r="R8" s="241"/>
      <c r="S8" s="241"/>
      <c r="T8" s="241"/>
      <c r="U8" s="241"/>
      <c r="V8" s="242" t="s">
        <v>10</v>
      </c>
      <c r="W8" s="242"/>
      <c r="X8" s="242"/>
      <c r="Y8" s="242"/>
      <c r="Z8" s="242"/>
      <c r="AA8" s="242"/>
      <c r="AB8" s="242" t="s">
        <v>10</v>
      </c>
      <c r="AC8" s="242"/>
      <c r="AD8" s="242"/>
      <c r="AE8" s="242"/>
      <c r="AF8" s="242"/>
      <c r="AG8" s="243" t="s">
        <v>10</v>
      </c>
      <c r="AH8" s="243"/>
      <c r="AI8" s="243"/>
      <c r="AJ8" s="243"/>
      <c r="AK8" s="243"/>
      <c r="AL8" s="243"/>
      <c r="AM8" s="243"/>
      <c r="AN8" s="241">
        <v>248036000</v>
      </c>
      <c r="AO8" s="241"/>
      <c r="AP8" s="241"/>
      <c r="AQ8" s="241"/>
      <c r="AR8" s="241"/>
      <c r="AS8" s="243" t="s">
        <v>10</v>
      </c>
      <c r="AT8" s="243"/>
      <c r="AU8" s="243"/>
      <c r="AV8" s="38">
        <v>35837000</v>
      </c>
      <c r="AW8" s="244">
        <f>SUM(P8:AV8)</f>
        <v>1599873000</v>
      </c>
      <c r="AX8" s="245"/>
    </row>
    <row r="9" spans="3:51" s="1" customFormat="1" x14ac:dyDescent="0.25">
      <c r="C9" s="232" t="s">
        <v>108</v>
      </c>
      <c r="D9" s="233"/>
      <c r="E9" s="233"/>
      <c r="F9" s="233"/>
      <c r="G9" s="233"/>
      <c r="H9" s="233"/>
      <c r="I9" s="233"/>
      <c r="J9" s="233"/>
      <c r="K9" s="233"/>
      <c r="L9" s="233"/>
      <c r="M9" s="234"/>
      <c r="N9" s="234"/>
      <c r="O9" s="234"/>
      <c r="P9" s="235" t="s">
        <v>10</v>
      </c>
      <c r="Q9" s="235"/>
      <c r="R9" s="235"/>
      <c r="S9" s="235"/>
      <c r="T9" s="235"/>
      <c r="U9" s="235"/>
      <c r="V9" s="220" t="s">
        <v>10</v>
      </c>
      <c r="W9" s="220"/>
      <c r="X9" s="220"/>
      <c r="Y9" s="220"/>
      <c r="Z9" s="220"/>
      <c r="AA9" s="220"/>
      <c r="AB9" s="220" t="s">
        <v>10</v>
      </c>
      <c r="AC9" s="220"/>
      <c r="AD9" s="220"/>
      <c r="AE9" s="220"/>
      <c r="AF9" s="220"/>
      <c r="AG9" s="209" t="s">
        <v>10</v>
      </c>
      <c r="AH9" s="209"/>
      <c r="AI9" s="209"/>
      <c r="AJ9" s="209"/>
      <c r="AK9" s="209"/>
      <c r="AL9" s="209"/>
      <c r="AM9" s="209"/>
      <c r="AN9" s="223">
        <v>79000</v>
      </c>
      <c r="AO9" s="223"/>
      <c r="AP9" s="223"/>
      <c r="AQ9" s="223"/>
      <c r="AR9" s="223"/>
      <c r="AS9" s="209" t="s">
        <v>10</v>
      </c>
      <c r="AT9" s="209"/>
      <c r="AU9" s="209"/>
      <c r="AV9" s="42" t="s">
        <v>10</v>
      </c>
      <c r="AW9" s="244">
        <f>SUM(P9:AV9)</f>
        <v>79000</v>
      </c>
      <c r="AX9" s="245"/>
    </row>
    <row r="10" spans="3:51" s="1" customFormat="1" x14ac:dyDescent="0.25">
      <c r="C10" s="221" t="s">
        <v>109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64"/>
      <c r="N10" s="264"/>
      <c r="O10" s="264"/>
      <c r="P10" s="231">
        <v>1316000000</v>
      </c>
      <c r="Q10" s="231"/>
      <c r="R10" s="231"/>
      <c r="S10" s="231"/>
      <c r="T10" s="231"/>
      <c r="U10" s="231"/>
      <c r="V10" s="227" t="s">
        <v>10</v>
      </c>
      <c r="W10" s="227"/>
      <c r="X10" s="227"/>
      <c r="Y10" s="227"/>
      <c r="Z10" s="227"/>
      <c r="AA10" s="227"/>
      <c r="AB10" s="227" t="s">
        <v>10</v>
      </c>
      <c r="AC10" s="227"/>
      <c r="AD10" s="227"/>
      <c r="AE10" s="227"/>
      <c r="AF10" s="227"/>
      <c r="AG10" s="218" t="s">
        <v>10</v>
      </c>
      <c r="AH10" s="218"/>
      <c r="AI10" s="218"/>
      <c r="AJ10" s="218"/>
      <c r="AK10" s="218"/>
      <c r="AL10" s="218"/>
      <c r="AM10" s="218"/>
      <c r="AN10" s="231">
        <v>248115000</v>
      </c>
      <c r="AO10" s="231"/>
      <c r="AP10" s="231"/>
      <c r="AQ10" s="231"/>
      <c r="AR10" s="231"/>
      <c r="AS10" s="218" t="s">
        <v>10</v>
      </c>
      <c r="AT10" s="218"/>
      <c r="AU10" s="218"/>
      <c r="AV10" s="43">
        <v>35837000</v>
      </c>
      <c r="AW10" s="210">
        <f>SUM(P10:AV10)</f>
        <v>1599952000</v>
      </c>
      <c r="AX10" s="211"/>
    </row>
    <row r="11" spans="3:51" s="1" customFormat="1" x14ac:dyDescent="0.25">
      <c r="C11" s="228" t="s">
        <v>110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30"/>
      <c r="N11" s="230"/>
      <c r="O11" s="230"/>
      <c r="P11" s="231">
        <f>1316000000</f>
        <v>1316000000</v>
      </c>
      <c r="Q11" s="231"/>
      <c r="R11" s="231"/>
      <c r="S11" s="231"/>
      <c r="T11" s="231"/>
      <c r="U11" s="231"/>
      <c r="V11" s="227" t="s">
        <v>10</v>
      </c>
      <c r="W11" s="227"/>
      <c r="X11" s="227"/>
      <c r="Y11" s="227"/>
      <c r="Z11" s="227"/>
      <c r="AA11" s="227"/>
      <c r="AB11" s="227" t="s">
        <v>10</v>
      </c>
      <c r="AC11" s="227"/>
      <c r="AD11" s="227"/>
      <c r="AE11" s="227"/>
      <c r="AF11" s="227"/>
      <c r="AG11" s="218" t="s">
        <v>10</v>
      </c>
      <c r="AH11" s="218"/>
      <c r="AI11" s="218"/>
      <c r="AJ11" s="218"/>
      <c r="AK11" s="218"/>
      <c r="AL11" s="218"/>
      <c r="AM11" s="218"/>
      <c r="AN11" s="231">
        <v>248115000</v>
      </c>
      <c r="AO11" s="231"/>
      <c r="AP11" s="231"/>
      <c r="AQ11" s="231"/>
      <c r="AR11" s="231"/>
      <c r="AS11" s="218" t="s">
        <v>10</v>
      </c>
      <c r="AT11" s="218"/>
      <c r="AU11" s="218"/>
      <c r="AV11" s="43">
        <v>35837000</v>
      </c>
      <c r="AW11" s="210">
        <f>SUM(P11:AV11)</f>
        <v>1599952000</v>
      </c>
      <c r="AX11" s="211"/>
    </row>
    <row r="12" spans="3:51" s="1" customFormat="1" x14ac:dyDescent="0.25">
      <c r="C12" s="221" t="s">
        <v>111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19"/>
      <c r="N12" s="219"/>
      <c r="O12" s="219"/>
      <c r="P12" s="220" t="s">
        <v>10</v>
      </c>
      <c r="Q12" s="220"/>
      <c r="R12" s="220"/>
      <c r="S12" s="220"/>
      <c r="T12" s="220"/>
      <c r="U12" s="220"/>
      <c r="V12" s="220" t="s">
        <v>10</v>
      </c>
      <c r="W12" s="220"/>
      <c r="X12" s="220"/>
      <c r="Y12" s="220"/>
      <c r="Z12" s="220"/>
      <c r="AA12" s="220"/>
      <c r="AB12" s="220" t="s">
        <v>10</v>
      </c>
      <c r="AC12" s="220"/>
      <c r="AD12" s="220"/>
      <c r="AE12" s="220"/>
      <c r="AF12" s="220"/>
      <c r="AG12" s="209" t="s">
        <v>10</v>
      </c>
      <c r="AH12" s="209"/>
      <c r="AI12" s="209"/>
      <c r="AJ12" s="209"/>
      <c r="AK12" s="209"/>
      <c r="AL12" s="209"/>
      <c r="AM12" s="209"/>
      <c r="AN12" s="223">
        <v>-73090000</v>
      </c>
      <c r="AO12" s="223"/>
      <c r="AP12" s="223"/>
      <c r="AQ12" s="223"/>
      <c r="AR12" s="223"/>
      <c r="AS12" s="209" t="s">
        <v>10</v>
      </c>
      <c r="AT12" s="209"/>
      <c r="AU12" s="209"/>
      <c r="AV12" s="73">
        <v>-9236000</v>
      </c>
      <c r="AW12" s="210">
        <f>SUM(P12:AV12)</f>
        <v>-82326000</v>
      </c>
      <c r="AX12" s="211"/>
    </row>
    <row r="13" spans="3:51" s="1" customFormat="1" ht="15" hidden="1" customHeight="1" x14ac:dyDescent="0.25">
      <c r="C13" s="224" t="s">
        <v>112</v>
      </c>
      <c r="D13" s="225"/>
      <c r="E13" s="225"/>
      <c r="F13" s="225"/>
      <c r="G13" s="225"/>
      <c r="H13" s="225"/>
      <c r="I13" s="225"/>
      <c r="J13" s="225"/>
      <c r="K13" s="225"/>
      <c r="L13" s="225"/>
      <c r="M13" s="226"/>
      <c r="N13" s="226"/>
      <c r="O13" s="226"/>
      <c r="P13" s="227" t="s">
        <v>10</v>
      </c>
      <c r="Q13" s="227"/>
      <c r="R13" s="227"/>
      <c r="S13" s="227"/>
      <c r="T13" s="227"/>
      <c r="U13" s="227"/>
      <c r="V13" s="227" t="s">
        <v>10</v>
      </c>
      <c r="W13" s="227"/>
      <c r="X13" s="227"/>
      <c r="Y13" s="227"/>
      <c r="Z13" s="227"/>
      <c r="AA13" s="227"/>
      <c r="AB13" s="227" t="s">
        <v>10</v>
      </c>
      <c r="AC13" s="227"/>
      <c r="AD13" s="227"/>
      <c r="AE13" s="227"/>
      <c r="AF13" s="227"/>
      <c r="AG13" s="218" t="s">
        <v>10</v>
      </c>
      <c r="AH13" s="218"/>
      <c r="AI13" s="218"/>
      <c r="AJ13" s="218"/>
      <c r="AK13" s="218"/>
      <c r="AL13" s="218"/>
      <c r="AM13" s="218"/>
      <c r="AN13" s="218" t="s">
        <v>10</v>
      </c>
      <c r="AO13" s="218"/>
      <c r="AP13" s="218"/>
      <c r="AQ13" s="218"/>
      <c r="AR13" s="218"/>
      <c r="AS13" s="218" t="s">
        <v>10</v>
      </c>
      <c r="AT13" s="218"/>
      <c r="AU13" s="218"/>
      <c r="AV13" s="40" t="s">
        <v>10</v>
      </c>
      <c r="AW13" s="210" t="s">
        <v>10</v>
      </c>
      <c r="AX13" s="211"/>
      <c r="AY13" s="1" t="s">
        <v>60</v>
      </c>
    </row>
    <row r="14" spans="3:51" s="1" customFormat="1" ht="15" hidden="1" customHeight="1" x14ac:dyDescent="0.25">
      <c r="C14" s="212" t="s">
        <v>89</v>
      </c>
      <c r="D14" s="213"/>
      <c r="E14" s="213"/>
      <c r="F14" s="213"/>
      <c r="G14" s="213"/>
      <c r="H14" s="213"/>
      <c r="I14" s="213"/>
      <c r="J14" s="213"/>
      <c r="K14" s="213"/>
      <c r="L14" s="214"/>
      <c r="M14" s="219"/>
      <c r="N14" s="213"/>
      <c r="O14" s="213"/>
      <c r="P14" s="220" t="s">
        <v>10</v>
      </c>
      <c r="Q14" s="220"/>
      <c r="R14" s="220"/>
      <c r="S14" s="220"/>
      <c r="T14" s="220"/>
      <c r="U14" s="220"/>
      <c r="V14" s="220" t="s">
        <v>10</v>
      </c>
      <c r="W14" s="220"/>
      <c r="X14" s="220"/>
      <c r="Y14" s="220"/>
      <c r="Z14" s="220"/>
      <c r="AA14" s="220"/>
      <c r="AB14" s="220" t="s">
        <v>10</v>
      </c>
      <c r="AC14" s="220"/>
      <c r="AD14" s="220"/>
      <c r="AE14" s="220"/>
      <c r="AF14" s="220"/>
      <c r="AG14" s="220" t="s">
        <v>10</v>
      </c>
      <c r="AH14" s="220"/>
      <c r="AI14" s="220"/>
      <c r="AJ14" s="220"/>
      <c r="AK14" s="220"/>
      <c r="AL14" s="220"/>
      <c r="AM14" s="220"/>
      <c r="AN14" s="209" t="s">
        <v>10</v>
      </c>
      <c r="AO14" s="209"/>
      <c r="AP14" s="209"/>
      <c r="AQ14" s="209"/>
      <c r="AR14" s="209"/>
      <c r="AS14" s="220" t="s">
        <v>10</v>
      </c>
      <c r="AT14" s="220"/>
      <c r="AU14" s="220"/>
      <c r="AV14" s="75" t="s">
        <v>10</v>
      </c>
      <c r="AW14" s="210" t="s">
        <v>10</v>
      </c>
      <c r="AX14" s="211"/>
    </row>
    <row r="15" spans="3:51" s="1" customFormat="1" ht="15" hidden="1" customHeight="1" x14ac:dyDescent="0.25">
      <c r="C15" s="212" t="s">
        <v>113</v>
      </c>
      <c r="D15" s="213"/>
      <c r="E15" s="213"/>
      <c r="F15" s="213"/>
      <c r="G15" s="213"/>
      <c r="H15" s="213"/>
      <c r="I15" s="213"/>
      <c r="J15" s="213"/>
      <c r="K15" s="213"/>
      <c r="L15" s="214"/>
      <c r="M15" s="215"/>
      <c r="N15" s="215"/>
      <c r="O15" s="215"/>
      <c r="P15" s="216" t="s">
        <v>10</v>
      </c>
      <c r="Q15" s="216"/>
      <c r="R15" s="216"/>
      <c r="S15" s="216"/>
      <c r="T15" s="216"/>
      <c r="U15" s="216"/>
      <c r="V15" s="217" t="s">
        <v>10</v>
      </c>
      <c r="W15" s="217"/>
      <c r="X15" s="217"/>
      <c r="Y15" s="217"/>
      <c r="Z15" s="217"/>
      <c r="AA15" s="217"/>
      <c r="AB15" s="217" t="s">
        <v>10</v>
      </c>
      <c r="AC15" s="217"/>
      <c r="AD15" s="217"/>
      <c r="AE15" s="217"/>
      <c r="AF15" s="217"/>
      <c r="AG15" s="209" t="s">
        <v>10</v>
      </c>
      <c r="AH15" s="209"/>
      <c r="AI15" s="209"/>
      <c r="AJ15" s="209"/>
      <c r="AK15" s="209"/>
      <c r="AL15" s="209"/>
      <c r="AM15" s="209"/>
      <c r="AN15" s="209" t="s">
        <v>10</v>
      </c>
      <c r="AO15" s="209"/>
      <c r="AP15" s="209"/>
      <c r="AQ15" s="209"/>
      <c r="AR15" s="209"/>
      <c r="AS15" s="209" t="s">
        <v>10</v>
      </c>
      <c r="AT15" s="209"/>
      <c r="AU15" s="209"/>
      <c r="AV15" s="42" t="s">
        <v>10</v>
      </c>
      <c r="AW15" s="210" t="s">
        <v>10</v>
      </c>
      <c r="AX15" s="211"/>
    </row>
    <row r="16" spans="3:51" s="1" customFormat="1" ht="15" hidden="1" customHeight="1" x14ac:dyDescent="0.25">
      <c r="C16" s="212" t="s">
        <v>114</v>
      </c>
      <c r="D16" s="213"/>
      <c r="E16" s="213"/>
      <c r="F16" s="213"/>
      <c r="G16" s="213"/>
      <c r="H16" s="213"/>
      <c r="I16" s="213"/>
      <c r="J16" s="213"/>
      <c r="K16" s="213"/>
      <c r="L16" s="214"/>
      <c r="M16" s="215"/>
      <c r="N16" s="215"/>
      <c r="O16" s="215"/>
      <c r="P16" s="216" t="s">
        <v>10</v>
      </c>
      <c r="Q16" s="216"/>
      <c r="R16" s="216"/>
      <c r="S16" s="216"/>
      <c r="T16" s="216"/>
      <c r="U16" s="216"/>
      <c r="V16" s="217" t="s">
        <v>10</v>
      </c>
      <c r="W16" s="217"/>
      <c r="X16" s="217"/>
      <c r="Y16" s="217"/>
      <c r="Z16" s="217"/>
      <c r="AA16" s="217"/>
      <c r="AB16" s="217" t="s">
        <v>10</v>
      </c>
      <c r="AC16" s="217"/>
      <c r="AD16" s="217"/>
      <c r="AE16" s="217"/>
      <c r="AF16" s="217"/>
      <c r="AG16" s="209" t="s">
        <v>10</v>
      </c>
      <c r="AH16" s="209"/>
      <c r="AI16" s="209"/>
      <c r="AJ16" s="209"/>
      <c r="AK16" s="209"/>
      <c r="AL16" s="209"/>
      <c r="AM16" s="209"/>
      <c r="AN16" s="209" t="s">
        <v>10</v>
      </c>
      <c r="AO16" s="209"/>
      <c r="AP16" s="209"/>
      <c r="AQ16" s="209"/>
      <c r="AR16" s="209"/>
      <c r="AS16" s="209" t="s">
        <v>10</v>
      </c>
      <c r="AT16" s="209"/>
      <c r="AU16" s="209"/>
      <c r="AV16" s="42" t="s">
        <v>10</v>
      </c>
      <c r="AW16" s="210" t="s">
        <v>10</v>
      </c>
      <c r="AX16" s="211"/>
    </row>
    <row r="17" spans="3:50" ht="15" hidden="1" customHeight="1" x14ac:dyDescent="0.25">
      <c r="C17" s="212" t="s">
        <v>115</v>
      </c>
      <c r="D17" s="213"/>
      <c r="E17" s="213"/>
      <c r="F17" s="213"/>
      <c r="G17" s="213"/>
      <c r="H17" s="213"/>
      <c r="I17" s="213"/>
      <c r="J17" s="213"/>
      <c r="K17" s="213"/>
      <c r="L17" s="214"/>
      <c r="M17" s="215"/>
      <c r="N17" s="215"/>
      <c r="O17" s="215"/>
      <c r="P17" s="216" t="s">
        <v>10</v>
      </c>
      <c r="Q17" s="216"/>
      <c r="R17" s="216"/>
      <c r="S17" s="216"/>
      <c r="T17" s="216"/>
      <c r="U17" s="216"/>
      <c r="V17" s="217" t="s">
        <v>10</v>
      </c>
      <c r="W17" s="217"/>
      <c r="X17" s="217"/>
      <c r="Y17" s="217"/>
      <c r="Z17" s="217"/>
      <c r="AA17" s="217"/>
      <c r="AB17" s="217" t="s">
        <v>10</v>
      </c>
      <c r="AC17" s="217"/>
      <c r="AD17" s="217"/>
      <c r="AE17" s="217"/>
      <c r="AF17" s="217"/>
      <c r="AG17" s="209" t="s">
        <v>10</v>
      </c>
      <c r="AH17" s="209"/>
      <c r="AI17" s="209"/>
      <c r="AJ17" s="209"/>
      <c r="AK17" s="209"/>
      <c r="AL17" s="209"/>
      <c r="AM17" s="209"/>
      <c r="AN17" s="209" t="s">
        <v>10</v>
      </c>
      <c r="AO17" s="209"/>
      <c r="AP17" s="209"/>
      <c r="AQ17" s="209"/>
      <c r="AR17" s="209"/>
      <c r="AS17" s="209" t="s">
        <v>10</v>
      </c>
      <c r="AT17" s="209"/>
      <c r="AU17" s="209"/>
      <c r="AV17" s="42" t="s">
        <v>10</v>
      </c>
      <c r="AW17" s="210"/>
      <c r="AX17" s="211"/>
    </row>
    <row r="18" spans="3:50" ht="15" hidden="1" customHeight="1" x14ac:dyDescent="0.25">
      <c r="C18" s="212" t="s">
        <v>90</v>
      </c>
      <c r="D18" s="213"/>
      <c r="E18" s="213"/>
      <c r="F18" s="213"/>
      <c r="G18" s="213"/>
      <c r="H18" s="213"/>
      <c r="I18" s="213"/>
      <c r="J18" s="213"/>
      <c r="K18" s="213"/>
      <c r="L18" s="214"/>
      <c r="M18" s="215"/>
      <c r="N18" s="215"/>
      <c r="O18" s="215"/>
      <c r="P18" s="216" t="s">
        <v>10</v>
      </c>
      <c r="Q18" s="216"/>
      <c r="R18" s="216"/>
      <c r="S18" s="216"/>
      <c r="T18" s="216"/>
      <c r="U18" s="216"/>
      <c r="V18" s="217" t="s">
        <v>10</v>
      </c>
      <c r="W18" s="217"/>
      <c r="X18" s="217"/>
      <c r="Y18" s="217"/>
      <c r="Z18" s="217"/>
      <c r="AA18" s="217"/>
      <c r="AB18" s="217" t="s">
        <v>10</v>
      </c>
      <c r="AC18" s="217"/>
      <c r="AD18" s="217"/>
      <c r="AE18" s="217"/>
      <c r="AF18" s="217"/>
      <c r="AG18" s="209" t="s">
        <v>10</v>
      </c>
      <c r="AH18" s="209"/>
      <c r="AI18" s="209"/>
      <c r="AJ18" s="209"/>
      <c r="AK18" s="209"/>
      <c r="AL18" s="209"/>
      <c r="AM18" s="209"/>
      <c r="AN18" s="209" t="s">
        <v>10</v>
      </c>
      <c r="AO18" s="209"/>
      <c r="AP18" s="209"/>
      <c r="AQ18" s="209"/>
      <c r="AR18" s="209"/>
      <c r="AS18" s="209" t="s">
        <v>10</v>
      </c>
      <c r="AT18" s="209"/>
      <c r="AU18" s="209"/>
      <c r="AV18" s="42" t="s">
        <v>10</v>
      </c>
      <c r="AW18" s="210"/>
      <c r="AX18" s="211"/>
    </row>
    <row r="19" spans="3:50" ht="15" hidden="1" customHeight="1" x14ac:dyDescent="0.25">
      <c r="C19" s="212" t="s">
        <v>94</v>
      </c>
      <c r="D19" s="213"/>
      <c r="E19" s="213"/>
      <c r="F19" s="213"/>
      <c r="G19" s="213"/>
      <c r="H19" s="213"/>
      <c r="I19" s="213"/>
      <c r="J19" s="213"/>
      <c r="K19" s="213"/>
      <c r="L19" s="214"/>
      <c r="M19" s="215"/>
      <c r="N19" s="215"/>
      <c r="O19" s="215"/>
      <c r="P19" s="216" t="s">
        <v>10</v>
      </c>
      <c r="Q19" s="216"/>
      <c r="R19" s="216"/>
      <c r="S19" s="216"/>
      <c r="T19" s="216"/>
      <c r="U19" s="216"/>
      <c r="V19" s="217" t="s">
        <v>10</v>
      </c>
      <c r="W19" s="217"/>
      <c r="X19" s="217"/>
      <c r="Y19" s="217"/>
      <c r="Z19" s="217"/>
      <c r="AA19" s="217"/>
      <c r="AB19" s="217" t="s">
        <v>10</v>
      </c>
      <c r="AC19" s="217"/>
      <c r="AD19" s="217"/>
      <c r="AE19" s="217"/>
      <c r="AF19" s="217"/>
      <c r="AG19" s="209" t="s">
        <v>10</v>
      </c>
      <c r="AH19" s="209"/>
      <c r="AI19" s="209"/>
      <c r="AJ19" s="209"/>
      <c r="AK19" s="209"/>
      <c r="AL19" s="209"/>
      <c r="AM19" s="209"/>
      <c r="AN19" s="209" t="s">
        <v>10</v>
      </c>
      <c r="AO19" s="209"/>
      <c r="AP19" s="209"/>
      <c r="AQ19" s="209"/>
      <c r="AR19" s="209"/>
      <c r="AS19" s="209" t="s">
        <v>10</v>
      </c>
      <c r="AT19" s="209"/>
      <c r="AU19" s="209"/>
      <c r="AV19" s="42" t="s">
        <v>10</v>
      </c>
      <c r="AW19" s="210"/>
      <c r="AX19" s="211"/>
    </row>
    <row r="20" spans="3:50" ht="15" hidden="1" customHeight="1" x14ac:dyDescent="0.25">
      <c r="C20" s="212" t="s">
        <v>91</v>
      </c>
      <c r="D20" s="213"/>
      <c r="E20" s="213"/>
      <c r="F20" s="213"/>
      <c r="G20" s="213"/>
      <c r="H20" s="213"/>
      <c r="I20" s="213"/>
      <c r="J20" s="213"/>
      <c r="K20" s="213"/>
      <c r="L20" s="214"/>
      <c r="M20" s="215"/>
      <c r="N20" s="215"/>
      <c r="O20" s="215"/>
      <c r="P20" s="216" t="s">
        <v>10</v>
      </c>
      <c r="Q20" s="216"/>
      <c r="R20" s="216"/>
      <c r="S20" s="216"/>
      <c r="T20" s="216"/>
      <c r="U20" s="216"/>
      <c r="V20" s="217" t="s">
        <v>10</v>
      </c>
      <c r="W20" s="217"/>
      <c r="X20" s="217"/>
      <c r="Y20" s="217"/>
      <c r="Z20" s="217"/>
      <c r="AA20" s="217"/>
      <c r="AB20" s="217" t="s">
        <v>10</v>
      </c>
      <c r="AC20" s="217"/>
      <c r="AD20" s="217"/>
      <c r="AE20" s="217"/>
      <c r="AF20" s="217"/>
      <c r="AG20" s="209" t="s">
        <v>10</v>
      </c>
      <c r="AH20" s="209"/>
      <c r="AI20" s="209"/>
      <c r="AJ20" s="209"/>
      <c r="AK20" s="209"/>
      <c r="AL20" s="209"/>
      <c r="AM20" s="209"/>
      <c r="AN20" s="209" t="s">
        <v>10</v>
      </c>
      <c r="AO20" s="209"/>
      <c r="AP20" s="209"/>
      <c r="AQ20" s="209"/>
      <c r="AR20" s="209"/>
      <c r="AS20" s="209" t="s">
        <v>10</v>
      </c>
      <c r="AT20" s="209"/>
      <c r="AU20" s="209"/>
      <c r="AV20" s="42" t="s">
        <v>10</v>
      </c>
      <c r="AW20" s="210"/>
      <c r="AX20" s="211"/>
    </row>
    <row r="21" spans="3:50" ht="15" hidden="1" customHeight="1" x14ac:dyDescent="0.25">
      <c r="C21" s="212" t="s">
        <v>116</v>
      </c>
      <c r="D21" s="213"/>
      <c r="E21" s="213"/>
      <c r="F21" s="213"/>
      <c r="G21" s="213"/>
      <c r="H21" s="213"/>
      <c r="I21" s="213"/>
      <c r="J21" s="213"/>
      <c r="K21" s="213"/>
      <c r="L21" s="214"/>
      <c r="M21" s="215"/>
      <c r="N21" s="215"/>
      <c r="O21" s="215"/>
      <c r="P21" s="216" t="s">
        <v>10</v>
      </c>
      <c r="Q21" s="216"/>
      <c r="R21" s="216"/>
      <c r="S21" s="216"/>
      <c r="T21" s="216"/>
      <c r="U21" s="216"/>
      <c r="V21" s="217" t="s">
        <v>10</v>
      </c>
      <c r="W21" s="217"/>
      <c r="X21" s="217"/>
      <c r="Y21" s="217"/>
      <c r="Z21" s="217"/>
      <c r="AA21" s="217"/>
      <c r="AB21" s="217" t="s">
        <v>10</v>
      </c>
      <c r="AC21" s="217"/>
      <c r="AD21" s="217"/>
      <c r="AE21" s="217"/>
      <c r="AF21" s="217"/>
      <c r="AG21" s="209" t="s">
        <v>10</v>
      </c>
      <c r="AH21" s="209"/>
      <c r="AI21" s="209"/>
      <c r="AJ21" s="209"/>
      <c r="AK21" s="209"/>
      <c r="AL21" s="209"/>
      <c r="AM21" s="209"/>
      <c r="AN21" s="209" t="s">
        <v>10</v>
      </c>
      <c r="AO21" s="209"/>
      <c r="AP21" s="209"/>
      <c r="AQ21" s="209"/>
      <c r="AR21" s="209"/>
      <c r="AS21" s="209" t="s">
        <v>10</v>
      </c>
      <c r="AT21" s="209"/>
      <c r="AU21" s="209"/>
      <c r="AV21" s="42" t="s">
        <v>10</v>
      </c>
      <c r="AW21" s="210"/>
      <c r="AX21" s="211"/>
    </row>
    <row r="22" spans="3:50" ht="15" hidden="1" customHeight="1" x14ac:dyDescent="0.25">
      <c r="C22" s="212" t="s">
        <v>93</v>
      </c>
      <c r="D22" s="213"/>
      <c r="E22" s="213"/>
      <c r="F22" s="213"/>
      <c r="G22" s="213"/>
      <c r="H22" s="213"/>
      <c r="I22" s="213"/>
      <c r="J22" s="213"/>
      <c r="K22" s="213"/>
      <c r="L22" s="214"/>
      <c r="M22" s="215"/>
      <c r="N22" s="215"/>
      <c r="O22" s="215"/>
      <c r="P22" s="216" t="s">
        <v>10</v>
      </c>
      <c r="Q22" s="216"/>
      <c r="R22" s="216"/>
      <c r="S22" s="216"/>
      <c r="T22" s="216"/>
      <c r="U22" s="216"/>
      <c r="V22" s="217" t="s">
        <v>10</v>
      </c>
      <c r="W22" s="217"/>
      <c r="X22" s="217"/>
      <c r="Y22" s="217"/>
      <c r="Z22" s="217"/>
      <c r="AA22" s="217"/>
      <c r="AB22" s="217" t="s">
        <v>10</v>
      </c>
      <c r="AC22" s="217"/>
      <c r="AD22" s="217"/>
      <c r="AE22" s="217"/>
      <c r="AF22" s="217"/>
      <c r="AG22" s="209" t="s">
        <v>10</v>
      </c>
      <c r="AH22" s="209"/>
      <c r="AI22" s="209"/>
      <c r="AJ22" s="209"/>
      <c r="AK22" s="209"/>
      <c r="AL22" s="209"/>
      <c r="AM22" s="209"/>
      <c r="AN22" s="209" t="s">
        <v>10</v>
      </c>
      <c r="AO22" s="209"/>
      <c r="AP22" s="209"/>
      <c r="AQ22" s="209"/>
      <c r="AR22" s="209"/>
      <c r="AS22" s="209" t="s">
        <v>10</v>
      </c>
      <c r="AT22" s="209"/>
      <c r="AU22" s="209"/>
      <c r="AV22" s="42" t="s">
        <v>10</v>
      </c>
      <c r="AW22" s="210"/>
      <c r="AX22" s="211"/>
    </row>
    <row r="23" spans="3:50" ht="12.75" hidden="1" customHeight="1" x14ac:dyDescent="0.25">
      <c r="C23" s="212" t="s">
        <v>230</v>
      </c>
      <c r="D23" s="213"/>
      <c r="E23" s="213"/>
      <c r="F23" s="213"/>
      <c r="G23" s="213"/>
      <c r="H23" s="213"/>
      <c r="I23" s="213"/>
      <c r="J23" s="213"/>
      <c r="K23" s="213"/>
      <c r="L23" s="214"/>
      <c r="M23" s="215"/>
      <c r="N23" s="215"/>
      <c r="O23" s="215"/>
      <c r="P23" s="216" t="s">
        <v>10</v>
      </c>
      <c r="Q23" s="216"/>
      <c r="R23" s="216"/>
      <c r="S23" s="216"/>
      <c r="T23" s="216"/>
      <c r="U23" s="216"/>
      <c r="V23" s="217" t="s">
        <v>10</v>
      </c>
      <c r="W23" s="217"/>
      <c r="X23" s="217"/>
      <c r="Y23" s="217"/>
      <c r="Z23" s="217"/>
      <c r="AA23" s="217"/>
      <c r="AB23" s="217" t="s">
        <v>10</v>
      </c>
      <c r="AC23" s="217"/>
      <c r="AD23" s="217"/>
      <c r="AE23" s="217"/>
      <c r="AF23" s="217"/>
      <c r="AG23" s="209" t="s">
        <v>10</v>
      </c>
      <c r="AH23" s="209"/>
      <c r="AI23" s="209"/>
      <c r="AJ23" s="209"/>
      <c r="AK23" s="209"/>
      <c r="AL23" s="209"/>
      <c r="AM23" s="209"/>
      <c r="AN23" s="209" t="s">
        <v>10</v>
      </c>
      <c r="AO23" s="209"/>
      <c r="AP23" s="209"/>
      <c r="AQ23" s="209"/>
      <c r="AR23" s="209"/>
      <c r="AS23" s="209" t="s">
        <v>10</v>
      </c>
      <c r="AT23" s="209"/>
      <c r="AU23" s="209"/>
      <c r="AV23" s="42" t="s">
        <v>10</v>
      </c>
      <c r="AW23" s="210"/>
      <c r="AX23" s="211"/>
    </row>
    <row r="24" spans="3:50" ht="22.5" customHeight="1" x14ac:dyDescent="0.25">
      <c r="C24" s="224" t="s">
        <v>117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88"/>
      <c r="N24" s="288"/>
      <c r="O24" s="288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18"/>
      <c r="AH24" s="218"/>
      <c r="AI24" s="218"/>
      <c r="AJ24" s="218"/>
      <c r="AK24" s="218"/>
      <c r="AL24" s="218"/>
      <c r="AM24" s="218"/>
      <c r="AN24" s="231"/>
      <c r="AO24" s="231"/>
      <c r="AP24" s="231"/>
      <c r="AQ24" s="231"/>
      <c r="AR24" s="231"/>
      <c r="AS24" s="218"/>
      <c r="AT24" s="218"/>
      <c r="AU24" s="218"/>
      <c r="AV24" s="40"/>
      <c r="AW24" s="210">
        <f>SUM(P24:AV24)</f>
        <v>0</v>
      </c>
      <c r="AX24" s="211"/>
    </row>
    <row r="25" spans="3:50" ht="15" hidden="1" customHeight="1" x14ac:dyDescent="0.25">
      <c r="C25" s="212" t="s">
        <v>89</v>
      </c>
      <c r="D25" s="213"/>
      <c r="E25" s="213"/>
      <c r="F25" s="213"/>
      <c r="G25" s="213"/>
      <c r="H25" s="213"/>
      <c r="I25" s="213"/>
      <c r="J25" s="213"/>
      <c r="K25" s="213"/>
      <c r="L25" s="214"/>
      <c r="M25" s="219"/>
      <c r="N25" s="213"/>
      <c r="O25" s="20"/>
      <c r="P25" s="216" t="s">
        <v>10</v>
      </c>
      <c r="Q25" s="216"/>
      <c r="R25" s="216"/>
      <c r="S25" s="216"/>
      <c r="T25" s="216"/>
      <c r="U25" s="216"/>
      <c r="V25" s="217" t="s">
        <v>10</v>
      </c>
      <c r="W25" s="217"/>
      <c r="X25" s="217"/>
      <c r="Y25" s="217"/>
      <c r="Z25" s="217"/>
      <c r="AA25" s="217"/>
      <c r="AB25" s="217" t="s">
        <v>10</v>
      </c>
      <c r="AC25" s="217"/>
      <c r="AD25" s="217"/>
      <c r="AE25" s="217"/>
      <c r="AF25" s="217"/>
      <c r="AG25" s="209" t="s">
        <v>10</v>
      </c>
      <c r="AH25" s="209"/>
      <c r="AI25" s="209"/>
      <c r="AJ25" s="209"/>
      <c r="AK25" s="209"/>
      <c r="AL25" s="209"/>
      <c r="AM25" s="209"/>
      <c r="AN25" s="209" t="s">
        <v>10</v>
      </c>
      <c r="AO25" s="209"/>
      <c r="AP25" s="209"/>
      <c r="AQ25" s="209"/>
      <c r="AR25" s="209"/>
      <c r="AS25" s="209" t="s">
        <v>10</v>
      </c>
      <c r="AT25" s="209"/>
      <c r="AU25" s="209"/>
      <c r="AV25" s="42" t="s">
        <v>10</v>
      </c>
      <c r="AW25" s="210"/>
      <c r="AX25" s="211"/>
    </row>
    <row r="26" spans="3:50" ht="15" hidden="1" customHeight="1" x14ac:dyDescent="0.25">
      <c r="C26" s="212" t="s">
        <v>118</v>
      </c>
      <c r="D26" s="213"/>
      <c r="E26" s="213"/>
      <c r="F26" s="213"/>
      <c r="G26" s="213"/>
      <c r="H26" s="213"/>
      <c r="I26" s="213"/>
      <c r="J26" s="213"/>
      <c r="K26" s="213"/>
      <c r="L26" s="214"/>
      <c r="M26" s="215"/>
      <c r="N26" s="215"/>
      <c r="O26" s="215"/>
      <c r="P26" s="216" t="s">
        <v>10</v>
      </c>
      <c r="Q26" s="216"/>
      <c r="R26" s="216"/>
      <c r="S26" s="216"/>
      <c r="T26" s="216"/>
      <c r="U26" s="216"/>
      <c r="V26" s="217" t="s">
        <v>10</v>
      </c>
      <c r="W26" s="217"/>
      <c r="X26" s="217"/>
      <c r="Y26" s="217"/>
      <c r="Z26" s="217"/>
      <c r="AA26" s="217"/>
      <c r="AB26" s="217" t="s">
        <v>10</v>
      </c>
      <c r="AC26" s="217"/>
      <c r="AD26" s="217"/>
      <c r="AE26" s="217"/>
      <c r="AF26" s="217"/>
      <c r="AG26" s="209" t="s">
        <v>10</v>
      </c>
      <c r="AH26" s="209"/>
      <c r="AI26" s="209"/>
      <c r="AJ26" s="209"/>
      <c r="AK26" s="209"/>
      <c r="AL26" s="209"/>
      <c r="AM26" s="209"/>
      <c r="AN26" s="209" t="s">
        <v>10</v>
      </c>
      <c r="AO26" s="209"/>
      <c r="AP26" s="209"/>
      <c r="AQ26" s="209"/>
      <c r="AR26" s="209"/>
      <c r="AS26" s="209" t="s">
        <v>10</v>
      </c>
      <c r="AT26" s="209"/>
      <c r="AU26" s="209"/>
      <c r="AV26" s="42" t="s">
        <v>10</v>
      </c>
      <c r="AW26" s="210"/>
      <c r="AX26" s="211"/>
    </row>
    <row r="27" spans="3:50" ht="15" hidden="1" customHeight="1" x14ac:dyDescent="0.25">
      <c r="C27" s="212" t="s">
        <v>89</v>
      </c>
      <c r="D27" s="213"/>
      <c r="E27" s="213"/>
      <c r="F27" s="213"/>
      <c r="G27" s="213"/>
      <c r="H27" s="213"/>
      <c r="I27" s="213"/>
      <c r="J27" s="213"/>
      <c r="K27" s="213"/>
      <c r="L27" s="214"/>
      <c r="M27" s="219"/>
      <c r="N27" s="213"/>
      <c r="O27" s="20"/>
      <c r="P27" s="216" t="s">
        <v>10</v>
      </c>
      <c r="Q27" s="216"/>
      <c r="R27" s="216"/>
      <c r="S27" s="216"/>
      <c r="T27" s="216"/>
      <c r="U27" s="216"/>
      <c r="V27" s="217" t="s">
        <v>10</v>
      </c>
      <c r="W27" s="217"/>
      <c r="X27" s="217"/>
      <c r="Y27" s="217"/>
      <c r="Z27" s="217"/>
      <c r="AA27" s="217"/>
      <c r="AB27" s="217" t="s">
        <v>10</v>
      </c>
      <c r="AC27" s="217"/>
      <c r="AD27" s="217"/>
      <c r="AE27" s="217"/>
      <c r="AF27" s="217"/>
      <c r="AG27" s="209" t="s">
        <v>10</v>
      </c>
      <c r="AH27" s="209"/>
      <c r="AI27" s="209"/>
      <c r="AJ27" s="209"/>
      <c r="AK27" s="209"/>
      <c r="AL27" s="209"/>
      <c r="AM27" s="209"/>
      <c r="AN27" s="209" t="s">
        <v>10</v>
      </c>
      <c r="AO27" s="209"/>
      <c r="AP27" s="209"/>
      <c r="AQ27" s="209"/>
      <c r="AR27" s="209"/>
      <c r="AS27" s="209" t="s">
        <v>10</v>
      </c>
      <c r="AT27" s="209"/>
      <c r="AU27" s="209"/>
      <c r="AV27" s="42" t="s">
        <v>10</v>
      </c>
      <c r="AW27" s="210"/>
      <c r="AX27" s="211"/>
    </row>
    <row r="28" spans="3:50" ht="15" hidden="1" customHeight="1" x14ac:dyDescent="0.25">
      <c r="C28" s="212" t="s">
        <v>119</v>
      </c>
      <c r="D28" s="213"/>
      <c r="E28" s="213"/>
      <c r="F28" s="213"/>
      <c r="G28" s="213"/>
      <c r="H28" s="213"/>
      <c r="I28" s="213"/>
      <c r="J28" s="213"/>
      <c r="K28" s="213"/>
      <c r="L28" s="214"/>
      <c r="M28" s="215"/>
      <c r="N28" s="215"/>
      <c r="O28" s="215"/>
      <c r="P28" s="216" t="s">
        <v>10</v>
      </c>
      <c r="Q28" s="216"/>
      <c r="R28" s="216"/>
      <c r="S28" s="216"/>
      <c r="T28" s="216"/>
      <c r="U28" s="216"/>
      <c r="V28" s="217" t="s">
        <v>10</v>
      </c>
      <c r="W28" s="217"/>
      <c r="X28" s="217"/>
      <c r="Y28" s="217"/>
      <c r="Z28" s="217"/>
      <c r="AA28" s="217"/>
      <c r="AB28" s="217" t="s">
        <v>10</v>
      </c>
      <c r="AC28" s="217"/>
      <c r="AD28" s="217"/>
      <c r="AE28" s="217"/>
      <c r="AF28" s="217"/>
      <c r="AG28" s="209" t="s">
        <v>10</v>
      </c>
      <c r="AH28" s="209"/>
      <c r="AI28" s="209"/>
      <c r="AJ28" s="209"/>
      <c r="AK28" s="209"/>
      <c r="AL28" s="209"/>
      <c r="AM28" s="209"/>
      <c r="AN28" s="209" t="s">
        <v>10</v>
      </c>
      <c r="AO28" s="209"/>
      <c r="AP28" s="209"/>
      <c r="AQ28" s="209"/>
      <c r="AR28" s="209"/>
      <c r="AS28" s="209" t="s">
        <v>10</v>
      </c>
      <c r="AT28" s="209"/>
      <c r="AU28" s="209"/>
      <c r="AV28" s="42" t="s">
        <v>10</v>
      </c>
      <c r="AW28" s="210"/>
      <c r="AX28" s="211"/>
    </row>
    <row r="29" spans="3:50" ht="15" hidden="1" customHeight="1" x14ac:dyDescent="0.25">
      <c r="C29" s="212" t="s">
        <v>120</v>
      </c>
      <c r="D29" s="213"/>
      <c r="E29" s="213"/>
      <c r="F29" s="213"/>
      <c r="G29" s="213"/>
      <c r="H29" s="213"/>
      <c r="I29" s="213"/>
      <c r="J29" s="213"/>
      <c r="K29" s="213"/>
      <c r="L29" s="214"/>
      <c r="M29" s="215"/>
      <c r="N29" s="215"/>
      <c r="O29" s="215"/>
      <c r="P29" s="216" t="s">
        <v>10</v>
      </c>
      <c r="Q29" s="216"/>
      <c r="R29" s="216"/>
      <c r="S29" s="216"/>
      <c r="T29" s="216"/>
      <c r="U29" s="216"/>
      <c r="V29" s="217" t="s">
        <v>10</v>
      </c>
      <c r="W29" s="217"/>
      <c r="X29" s="217"/>
      <c r="Y29" s="217"/>
      <c r="Z29" s="217"/>
      <c r="AA29" s="217"/>
      <c r="AB29" s="217" t="s">
        <v>10</v>
      </c>
      <c r="AC29" s="217"/>
      <c r="AD29" s="217"/>
      <c r="AE29" s="217"/>
      <c r="AF29" s="217"/>
      <c r="AG29" s="209" t="s">
        <v>10</v>
      </c>
      <c r="AH29" s="209"/>
      <c r="AI29" s="209"/>
      <c r="AJ29" s="209"/>
      <c r="AK29" s="209"/>
      <c r="AL29" s="209"/>
      <c r="AM29" s="209"/>
      <c r="AN29" s="209" t="s">
        <v>10</v>
      </c>
      <c r="AO29" s="209"/>
      <c r="AP29" s="209"/>
      <c r="AQ29" s="209"/>
      <c r="AR29" s="209"/>
      <c r="AS29" s="209" t="s">
        <v>10</v>
      </c>
      <c r="AT29" s="209"/>
      <c r="AU29" s="209"/>
      <c r="AV29" s="42" t="s">
        <v>10</v>
      </c>
      <c r="AW29" s="210"/>
      <c r="AX29" s="211"/>
    </row>
    <row r="30" spans="3:50" ht="15" hidden="1" customHeight="1" x14ac:dyDescent="0.25">
      <c r="C30" s="212" t="s">
        <v>121</v>
      </c>
      <c r="D30" s="213"/>
      <c r="E30" s="213"/>
      <c r="F30" s="213"/>
      <c r="G30" s="213"/>
      <c r="H30" s="213"/>
      <c r="I30" s="213"/>
      <c r="J30" s="213"/>
      <c r="K30" s="213"/>
      <c r="L30" s="214"/>
      <c r="M30" s="215"/>
      <c r="N30" s="215"/>
      <c r="O30" s="215"/>
      <c r="P30" s="216" t="s">
        <v>10</v>
      </c>
      <c r="Q30" s="216"/>
      <c r="R30" s="216"/>
      <c r="S30" s="216"/>
      <c r="T30" s="216"/>
      <c r="U30" s="216"/>
      <c r="V30" s="217" t="s">
        <v>10</v>
      </c>
      <c r="W30" s="217"/>
      <c r="X30" s="217"/>
      <c r="Y30" s="217"/>
      <c r="Z30" s="217"/>
      <c r="AA30" s="217"/>
      <c r="AB30" s="217" t="s">
        <v>10</v>
      </c>
      <c r="AC30" s="217"/>
      <c r="AD30" s="217"/>
      <c r="AE30" s="217"/>
      <c r="AF30" s="217"/>
      <c r="AG30" s="209" t="s">
        <v>10</v>
      </c>
      <c r="AH30" s="209"/>
      <c r="AI30" s="209"/>
      <c r="AJ30" s="209"/>
      <c r="AK30" s="209"/>
      <c r="AL30" s="209"/>
      <c r="AM30" s="209"/>
      <c r="AN30" s="209" t="s">
        <v>10</v>
      </c>
      <c r="AO30" s="209"/>
      <c r="AP30" s="209"/>
      <c r="AQ30" s="209"/>
      <c r="AR30" s="209"/>
      <c r="AS30" s="209" t="s">
        <v>10</v>
      </c>
      <c r="AT30" s="209"/>
      <c r="AU30" s="209"/>
      <c r="AV30" s="42" t="s">
        <v>10</v>
      </c>
      <c r="AW30" s="210"/>
      <c r="AX30" s="211"/>
    </row>
    <row r="31" spans="3:50" ht="15" hidden="1" customHeight="1" x14ac:dyDescent="0.25">
      <c r="C31" s="212" t="s">
        <v>122</v>
      </c>
      <c r="D31" s="213"/>
      <c r="E31" s="213"/>
      <c r="F31" s="213"/>
      <c r="G31" s="213"/>
      <c r="H31" s="213"/>
      <c r="I31" s="213"/>
      <c r="J31" s="213"/>
      <c r="K31" s="213"/>
      <c r="L31" s="214"/>
      <c r="M31" s="215"/>
      <c r="N31" s="215"/>
      <c r="O31" s="215"/>
      <c r="P31" s="216" t="s">
        <v>10</v>
      </c>
      <c r="Q31" s="216"/>
      <c r="R31" s="216"/>
      <c r="S31" s="216"/>
      <c r="T31" s="216"/>
      <c r="U31" s="216"/>
      <c r="V31" s="217" t="s">
        <v>10</v>
      </c>
      <c r="W31" s="217"/>
      <c r="X31" s="217"/>
      <c r="Y31" s="217"/>
      <c r="Z31" s="217"/>
      <c r="AA31" s="217"/>
      <c r="AB31" s="217" t="s">
        <v>10</v>
      </c>
      <c r="AC31" s="217"/>
      <c r="AD31" s="217"/>
      <c r="AE31" s="217"/>
      <c r="AF31" s="217"/>
      <c r="AG31" s="209" t="s">
        <v>10</v>
      </c>
      <c r="AH31" s="209"/>
      <c r="AI31" s="209"/>
      <c r="AJ31" s="209"/>
      <c r="AK31" s="209"/>
      <c r="AL31" s="209"/>
      <c r="AM31" s="209"/>
      <c r="AN31" s="209" t="s">
        <v>10</v>
      </c>
      <c r="AO31" s="209"/>
      <c r="AP31" s="209"/>
      <c r="AQ31" s="209"/>
      <c r="AR31" s="209"/>
      <c r="AS31" s="209" t="s">
        <v>10</v>
      </c>
      <c r="AT31" s="209"/>
      <c r="AU31" s="209"/>
      <c r="AV31" s="42" t="s">
        <v>10</v>
      </c>
      <c r="AW31" s="210"/>
      <c r="AX31" s="211"/>
    </row>
    <row r="32" spans="3:50" ht="15" hidden="1" customHeight="1" x14ac:dyDescent="0.25">
      <c r="C32" s="212" t="s">
        <v>123</v>
      </c>
      <c r="D32" s="213"/>
      <c r="E32" s="213"/>
      <c r="F32" s="213"/>
      <c r="G32" s="213"/>
      <c r="H32" s="213"/>
      <c r="I32" s="213"/>
      <c r="J32" s="213"/>
      <c r="K32" s="213"/>
      <c r="L32" s="214"/>
      <c r="M32" s="215"/>
      <c r="N32" s="215"/>
      <c r="O32" s="215"/>
      <c r="P32" s="216" t="s">
        <v>10</v>
      </c>
      <c r="Q32" s="216"/>
      <c r="R32" s="216"/>
      <c r="S32" s="216"/>
      <c r="T32" s="216"/>
      <c r="U32" s="216"/>
      <c r="V32" s="217" t="s">
        <v>10</v>
      </c>
      <c r="W32" s="217"/>
      <c r="X32" s="217"/>
      <c r="Y32" s="217"/>
      <c r="Z32" s="217"/>
      <c r="AA32" s="217"/>
      <c r="AB32" s="217" t="s">
        <v>10</v>
      </c>
      <c r="AC32" s="217"/>
      <c r="AD32" s="217"/>
      <c r="AE32" s="217"/>
      <c r="AF32" s="217"/>
      <c r="AG32" s="209" t="s">
        <v>10</v>
      </c>
      <c r="AH32" s="209"/>
      <c r="AI32" s="209"/>
      <c r="AJ32" s="209"/>
      <c r="AK32" s="209"/>
      <c r="AL32" s="209"/>
      <c r="AM32" s="209"/>
      <c r="AN32" s="209" t="s">
        <v>10</v>
      </c>
      <c r="AO32" s="209"/>
      <c r="AP32" s="209"/>
      <c r="AQ32" s="209"/>
      <c r="AR32" s="209"/>
      <c r="AS32" s="209" t="s">
        <v>10</v>
      </c>
      <c r="AT32" s="209"/>
      <c r="AU32" s="209"/>
      <c r="AV32" s="42" t="s">
        <v>10</v>
      </c>
      <c r="AW32" s="210"/>
      <c r="AX32" s="211"/>
    </row>
    <row r="33" spans="3:52" ht="15" hidden="1" customHeight="1" x14ac:dyDescent="0.25">
      <c r="C33" s="212" t="s">
        <v>124</v>
      </c>
      <c r="D33" s="213"/>
      <c r="E33" s="213"/>
      <c r="F33" s="213"/>
      <c r="G33" s="213"/>
      <c r="H33" s="213"/>
      <c r="I33" s="213"/>
      <c r="J33" s="213"/>
      <c r="K33" s="213"/>
      <c r="L33" s="214"/>
      <c r="M33" s="215"/>
      <c r="N33" s="215"/>
      <c r="O33" s="215"/>
      <c r="P33" s="216" t="s">
        <v>10</v>
      </c>
      <c r="Q33" s="216"/>
      <c r="R33" s="216"/>
      <c r="S33" s="216"/>
      <c r="T33" s="216"/>
      <c r="U33" s="216"/>
      <c r="V33" s="217" t="s">
        <v>10</v>
      </c>
      <c r="W33" s="217"/>
      <c r="X33" s="217"/>
      <c r="Y33" s="217"/>
      <c r="Z33" s="217"/>
      <c r="AA33" s="217"/>
      <c r="AB33" s="217" t="s">
        <v>10</v>
      </c>
      <c r="AC33" s="217"/>
      <c r="AD33" s="217"/>
      <c r="AE33" s="217"/>
      <c r="AF33" s="217"/>
      <c r="AG33" s="209" t="s">
        <v>10</v>
      </c>
      <c r="AH33" s="209"/>
      <c r="AI33" s="209"/>
      <c r="AJ33" s="209"/>
      <c r="AK33" s="209"/>
      <c r="AL33" s="209"/>
      <c r="AM33" s="209"/>
      <c r="AN33" s="209" t="s">
        <v>10</v>
      </c>
      <c r="AO33" s="209"/>
      <c r="AP33" s="209"/>
      <c r="AQ33" s="209"/>
      <c r="AR33" s="209"/>
      <c r="AS33" s="209" t="s">
        <v>10</v>
      </c>
      <c r="AT33" s="209"/>
      <c r="AU33" s="209"/>
      <c r="AV33" s="42" t="s">
        <v>10</v>
      </c>
      <c r="AW33" s="210"/>
      <c r="AX33" s="211"/>
    </row>
    <row r="34" spans="3:52" ht="15" hidden="1" customHeight="1" x14ac:dyDescent="0.25">
      <c r="C34" s="212" t="s">
        <v>125</v>
      </c>
      <c r="D34" s="213"/>
      <c r="E34" s="213"/>
      <c r="F34" s="213"/>
      <c r="G34" s="213"/>
      <c r="H34" s="213"/>
      <c r="I34" s="213"/>
      <c r="J34" s="213"/>
      <c r="K34" s="213"/>
      <c r="L34" s="214"/>
      <c r="M34" s="215"/>
      <c r="N34" s="215"/>
      <c r="O34" s="215"/>
      <c r="P34" s="216" t="s">
        <v>10</v>
      </c>
      <c r="Q34" s="216"/>
      <c r="R34" s="216"/>
      <c r="S34" s="216"/>
      <c r="T34" s="216"/>
      <c r="U34" s="216"/>
      <c r="V34" s="217" t="s">
        <v>10</v>
      </c>
      <c r="W34" s="217"/>
      <c r="X34" s="217"/>
      <c r="Y34" s="217"/>
      <c r="Z34" s="217"/>
      <c r="AA34" s="217"/>
      <c r="AB34" s="217" t="s">
        <v>10</v>
      </c>
      <c r="AC34" s="217"/>
      <c r="AD34" s="217"/>
      <c r="AE34" s="217"/>
      <c r="AF34" s="217"/>
      <c r="AG34" s="209" t="s">
        <v>10</v>
      </c>
      <c r="AH34" s="209"/>
      <c r="AI34" s="209"/>
      <c r="AJ34" s="209"/>
      <c r="AK34" s="209"/>
      <c r="AL34" s="209"/>
      <c r="AM34" s="209"/>
      <c r="AN34" s="209" t="s">
        <v>10</v>
      </c>
      <c r="AO34" s="209"/>
      <c r="AP34" s="209"/>
      <c r="AQ34" s="209"/>
      <c r="AR34" s="209"/>
      <c r="AS34" s="209" t="s">
        <v>10</v>
      </c>
      <c r="AT34" s="209"/>
      <c r="AU34" s="209"/>
      <c r="AV34" s="42" t="s">
        <v>10</v>
      </c>
      <c r="AW34" s="210"/>
      <c r="AX34" s="211"/>
    </row>
    <row r="35" spans="3:52" ht="15" hidden="1" customHeight="1" x14ac:dyDescent="0.25">
      <c r="C35" s="212" t="s">
        <v>126</v>
      </c>
      <c r="D35" s="213"/>
      <c r="E35" s="213"/>
      <c r="F35" s="213"/>
      <c r="G35" s="213"/>
      <c r="H35" s="213"/>
      <c r="I35" s="213"/>
      <c r="J35" s="213"/>
      <c r="K35" s="213"/>
      <c r="L35" s="214"/>
      <c r="M35" s="215"/>
      <c r="N35" s="215"/>
      <c r="O35" s="215"/>
      <c r="P35" s="216" t="s">
        <v>10</v>
      </c>
      <c r="Q35" s="216"/>
      <c r="R35" s="216"/>
      <c r="S35" s="216"/>
      <c r="T35" s="216"/>
      <c r="U35" s="216"/>
      <c r="V35" s="217" t="s">
        <v>10</v>
      </c>
      <c r="W35" s="217"/>
      <c r="X35" s="217"/>
      <c r="Y35" s="217"/>
      <c r="Z35" s="217"/>
      <c r="AA35" s="217"/>
      <c r="AB35" s="217" t="s">
        <v>10</v>
      </c>
      <c r="AC35" s="217"/>
      <c r="AD35" s="217"/>
      <c r="AE35" s="217"/>
      <c r="AF35" s="217"/>
      <c r="AG35" s="209" t="s">
        <v>10</v>
      </c>
      <c r="AH35" s="209"/>
      <c r="AI35" s="209"/>
      <c r="AJ35" s="209"/>
      <c r="AK35" s="209"/>
      <c r="AL35" s="209"/>
      <c r="AM35" s="209"/>
      <c r="AN35" s="209" t="s">
        <v>10</v>
      </c>
      <c r="AO35" s="209"/>
      <c r="AP35" s="209"/>
      <c r="AQ35" s="209"/>
      <c r="AR35" s="209"/>
      <c r="AS35" s="209" t="s">
        <v>10</v>
      </c>
      <c r="AT35" s="209"/>
      <c r="AU35" s="209"/>
      <c r="AV35" s="42" t="s">
        <v>10</v>
      </c>
      <c r="AW35" s="210"/>
      <c r="AX35" s="211"/>
    </row>
    <row r="36" spans="3:52" ht="0.75" customHeight="1" x14ac:dyDescent="0.25">
      <c r="C36" s="212" t="s">
        <v>127</v>
      </c>
      <c r="D36" s="213"/>
      <c r="E36" s="213"/>
      <c r="F36" s="213"/>
      <c r="G36" s="213"/>
      <c r="H36" s="213"/>
      <c r="I36" s="213"/>
      <c r="J36" s="213"/>
      <c r="K36" s="213"/>
      <c r="L36" s="214"/>
      <c r="M36" s="215"/>
      <c r="N36" s="215"/>
      <c r="O36" s="215"/>
      <c r="P36" s="216" t="s">
        <v>10</v>
      </c>
      <c r="Q36" s="216"/>
      <c r="R36" s="216"/>
      <c r="S36" s="216"/>
      <c r="T36" s="216"/>
      <c r="U36" s="216"/>
      <c r="V36" s="217" t="s">
        <v>10</v>
      </c>
      <c r="W36" s="217"/>
      <c r="X36" s="217"/>
      <c r="Y36" s="217"/>
      <c r="Z36" s="217"/>
      <c r="AA36" s="217"/>
      <c r="AB36" s="217" t="s">
        <v>10</v>
      </c>
      <c r="AC36" s="217"/>
      <c r="AD36" s="217"/>
      <c r="AE36" s="217"/>
      <c r="AF36" s="217"/>
      <c r="AG36" s="209" t="s">
        <v>10</v>
      </c>
      <c r="AH36" s="209"/>
      <c r="AI36" s="209"/>
      <c r="AJ36" s="209"/>
      <c r="AK36" s="209"/>
      <c r="AL36" s="209"/>
      <c r="AM36" s="209"/>
      <c r="AN36" s="209" t="s">
        <v>10</v>
      </c>
      <c r="AO36" s="209"/>
      <c r="AP36" s="209"/>
      <c r="AQ36" s="209"/>
      <c r="AR36" s="209"/>
      <c r="AS36" s="209" t="s">
        <v>10</v>
      </c>
      <c r="AT36" s="209"/>
      <c r="AU36" s="209"/>
      <c r="AV36" s="42" t="s">
        <v>10</v>
      </c>
      <c r="AW36" s="210"/>
      <c r="AX36" s="211"/>
    </row>
    <row r="37" spans="3:52" ht="15" customHeight="1" x14ac:dyDescent="0.25">
      <c r="C37" s="212" t="s">
        <v>128</v>
      </c>
      <c r="D37" s="213"/>
      <c r="E37" s="213"/>
      <c r="F37" s="213"/>
      <c r="G37" s="213"/>
      <c r="H37" s="213"/>
      <c r="I37" s="213"/>
      <c r="J37" s="213"/>
      <c r="K37" s="213"/>
      <c r="L37" s="214"/>
      <c r="M37" s="215"/>
      <c r="N37" s="215"/>
      <c r="O37" s="215"/>
      <c r="P37" s="216"/>
      <c r="Q37" s="216"/>
      <c r="R37" s="216"/>
      <c r="S37" s="216"/>
      <c r="T37" s="216"/>
      <c r="U37" s="216"/>
      <c r="V37" s="217" t="s">
        <v>10</v>
      </c>
      <c r="W37" s="217"/>
      <c r="X37" s="217"/>
      <c r="Y37" s="217"/>
      <c r="Z37" s="217"/>
      <c r="AA37" s="217"/>
      <c r="AB37" s="217" t="s">
        <v>10</v>
      </c>
      <c r="AC37" s="217"/>
      <c r="AD37" s="217"/>
      <c r="AE37" s="217"/>
      <c r="AF37" s="217"/>
      <c r="AG37" s="209" t="s">
        <v>10</v>
      </c>
      <c r="AH37" s="209"/>
      <c r="AI37" s="209"/>
      <c r="AJ37" s="209"/>
      <c r="AK37" s="209"/>
      <c r="AL37" s="209"/>
      <c r="AM37" s="209"/>
      <c r="AN37" s="223"/>
      <c r="AO37" s="223"/>
      <c r="AP37" s="223"/>
      <c r="AQ37" s="223"/>
      <c r="AR37" s="223"/>
      <c r="AS37" s="209" t="s">
        <v>10</v>
      </c>
      <c r="AT37" s="209"/>
      <c r="AU37" s="209"/>
      <c r="AV37" s="42"/>
      <c r="AW37" s="210">
        <f>SUM(P37:AV37)</f>
        <v>0</v>
      </c>
      <c r="AX37" s="211"/>
    </row>
    <row r="38" spans="3:52" ht="15" hidden="1" customHeight="1" x14ac:dyDescent="0.25">
      <c r="C38" s="212" t="s">
        <v>129</v>
      </c>
      <c r="D38" s="213"/>
      <c r="E38" s="213"/>
      <c r="F38" s="213"/>
      <c r="G38" s="213"/>
      <c r="H38" s="213"/>
      <c r="I38" s="213"/>
      <c r="J38" s="213"/>
      <c r="K38" s="213"/>
      <c r="L38" s="214"/>
      <c r="M38" s="215"/>
      <c r="N38" s="215"/>
      <c r="O38" s="215"/>
      <c r="P38" s="216" t="s">
        <v>10</v>
      </c>
      <c r="Q38" s="216"/>
      <c r="R38" s="216"/>
      <c r="S38" s="216"/>
      <c r="T38" s="216"/>
      <c r="U38" s="216"/>
      <c r="V38" s="217" t="s">
        <v>10</v>
      </c>
      <c r="W38" s="217"/>
      <c r="X38" s="217"/>
      <c r="Y38" s="217"/>
      <c r="Z38" s="217"/>
      <c r="AA38" s="217"/>
      <c r="AB38" s="217" t="s">
        <v>10</v>
      </c>
      <c r="AC38" s="217"/>
      <c r="AD38" s="217"/>
      <c r="AE38" s="217"/>
      <c r="AF38" s="217"/>
      <c r="AG38" s="209" t="s">
        <v>10</v>
      </c>
      <c r="AH38" s="209"/>
      <c r="AI38" s="209"/>
      <c r="AJ38" s="209"/>
      <c r="AK38" s="209"/>
      <c r="AL38" s="209"/>
      <c r="AM38" s="209"/>
      <c r="AN38" s="209" t="s">
        <v>10</v>
      </c>
      <c r="AO38" s="209"/>
      <c r="AP38" s="209"/>
      <c r="AQ38" s="209"/>
      <c r="AR38" s="209"/>
      <c r="AS38" s="209" t="s">
        <v>10</v>
      </c>
      <c r="AT38" s="209"/>
      <c r="AU38" s="209"/>
      <c r="AV38" s="42" t="s">
        <v>10</v>
      </c>
      <c r="AW38" s="210"/>
      <c r="AX38" s="211"/>
    </row>
    <row r="39" spans="3:52" ht="15" hidden="1" customHeight="1" x14ac:dyDescent="0.25">
      <c r="C39" s="212" t="s">
        <v>130</v>
      </c>
      <c r="D39" s="213"/>
      <c r="E39" s="213"/>
      <c r="F39" s="213"/>
      <c r="G39" s="213"/>
      <c r="H39" s="213"/>
      <c r="I39" s="213"/>
      <c r="J39" s="213"/>
      <c r="K39" s="213"/>
      <c r="L39" s="214"/>
      <c r="M39" s="215"/>
      <c r="N39" s="215"/>
      <c r="O39" s="215"/>
      <c r="P39" s="276" t="s">
        <v>10</v>
      </c>
      <c r="Q39" s="276"/>
      <c r="R39" s="276"/>
      <c r="S39" s="276"/>
      <c r="T39" s="276"/>
      <c r="U39" s="276"/>
      <c r="V39" s="217" t="s">
        <v>10</v>
      </c>
      <c r="W39" s="217"/>
      <c r="X39" s="217"/>
      <c r="Y39" s="217"/>
      <c r="Z39" s="217"/>
      <c r="AA39" s="217"/>
      <c r="AB39" s="217" t="s">
        <v>10</v>
      </c>
      <c r="AC39" s="217"/>
      <c r="AD39" s="217"/>
      <c r="AE39" s="217"/>
      <c r="AF39" s="217"/>
      <c r="AG39" s="209" t="s">
        <v>10</v>
      </c>
      <c r="AH39" s="209"/>
      <c r="AI39" s="209"/>
      <c r="AJ39" s="209"/>
      <c r="AK39" s="209"/>
      <c r="AL39" s="209"/>
      <c r="AM39" s="209"/>
      <c r="AN39" s="209" t="s">
        <v>10</v>
      </c>
      <c r="AO39" s="209"/>
      <c r="AP39" s="209"/>
      <c r="AQ39" s="209"/>
      <c r="AR39" s="209"/>
      <c r="AS39" s="209" t="s">
        <v>10</v>
      </c>
      <c r="AT39" s="209"/>
      <c r="AU39" s="209"/>
      <c r="AV39" s="42" t="s">
        <v>10</v>
      </c>
      <c r="AW39" s="210"/>
      <c r="AX39" s="211"/>
    </row>
    <row r="40" spans="3:52" ht="21.75" customHeight="1" x14ac:dyDescent="0.25">
      <c r="C40" s="224" t="s">
        <v>131</v>
      </c>
      <c r="D40" s="225"/>
      <c r="E40" s="225"/>
      <c r="F40" s="225"/>
      <c r="G40" s="225"/>
      <c r="H40" s="225"/>
      <c r="I40" s="225"/>
      <c r="J40" s="225"/>
      <c r="K40" s="225"/>
      <c r="L40" s="225"/>
      <c r="M40" s="230"/>
      <c r="N40" s="230"/>
      <c r="O40" s="230"/>
      <c r="P40" s="210">
        <v>1316000000</v>
      </c>
      <c r="Q40" s="267"/>
      <c r="R40" s="267"/>
      <c r="S40" s="267"/>
      <c r="T40" s="267"/>
      <c r="U40" s="267"/>
      <c r="V40" s="281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18"/>
      <c r="AH40" s="218"/>
      <c r="AI40" s="218"/>
      <c r="AJ40" s="218"/>
      <c r="AK40" s="218"/>
      <c r="AL40" s="218"/>
      <c r="AM40" s="218"/>
      <c r="AN40" s="231">
        <v>175025000</v>
      </c>
      <c r="AO40" s="231"/>
      <c r="AP40" s="231"/>
      <c r="AQ40" s="231"/>
      <c r="AR40" s="231"/>
      <c r="AS40" s="218"/>
      <c r="AT40" s="218"/>
      <c r="AU40" s="218"/>
      <c r="AV40" s="41">
        <v>26601000</v>
      </c>
      <c r="AW40" s="210">
        <f>SUM(P40:AV40)</f>
        <v>1517626000</v>
      </c>
      <c r="AX40" s="211"/>
      <c r="AZ40" s="21"/>
    </row>
    <row r="41" spans="3:52" ht="22.5" customHeight="1" x14ac:dyDescent="0.25">
      <c r="C41" s="212" t="s">
        <v>199</v>
      </c>
      <c r="D41" s="213"/>
      <c r="E41" s="213"/>
      <c r="F41" s="213"/>
      <c r="G41" s="213"/>
      <c r="H41" s="213"/>
      <c r="I41" s="213"/>
      <c r="J41" s="213"/>
      <c r="K41" s="213"/>
      <c r="L41" s="214"/>
      <c r="M41" s="215"/>
      <c r="N41" s="215"/>
      <c r="O41" s="275"/>
      <c r="P41" s="265" t="s">
        <v>10</v>
      </c>
      <c r="Q41" s="265"/>
      <c r="R41" s="265"/>
      <c r="S41" s="265"/>
      <c r="T41" s="265"/>
      <c r="U41" s="265"/>
      <c r="V41" s="266" t="s">
        <v>10</v>
      </c>
      <c r="W41" s="217"/>
      <c r="X41" s="217"/>
      <c r="Y41" s="217"/>
      <c r="Z41" s="217"/>
      <c r="AA41" s="217"/>
      <c r="AB41" s="217" t="s">
        <v>10</v>
      </c>
      <c r="AC41" s="217"/>
      <c r="AD41" s="217"/>
      <c r="AE41" s="217"/>
      <c r="AF41" s="217"/>
      <c r="AG41" s="209" t="s">
        <v>10</v>
      </c>
      <c r="AH41" s="209"/>
      <c r="AI41" s="209"/>
      <c r="AJ41" s="209"/>
      <c r="AK41" s="209"/>
      <c r="AL41" s="209"/>
      <c r="AM41" s="209"/>
      <c r="AN41" s="231">
        <v>26601000</v>
      </c>
      <c r="AO41" s="231"/>
      <c r="AP41" s="231"/>
      <c r="AQ41" s="231"/>
      <c r="AR41" s="231"/>
      <c r="AS41" s="209" t="s">
        <v>10</v>
      </c>
      <c r="AT41" s="209"/>
      <c r="AU41" s="209"/>
      <c r="AV41" s="41">
        <v>-26601000</v>
      </c>
      <c r="AW41" s="277"/>
      <c r="AX41" s="278"/>
    </row>
    <row r="42" spans="3:52" ht="15" customHeight="1" x14ac:dyDescent="0.25">
      <c r="C42" s="224" t="s">
        <v>132</v>
      </c>
      <c r="D42" s="225"/>
      <c r="E42" s="225"/>
      <c r="F42" s="225"/>
      <c r="G42" s="225"/>
      <c r="H42" s="225"/>
      <c r="I42" s="225"/>
      <c r="J42" s="225"/>
      <c r="K42" s="225"/>
      <c r="L42" s="225"/>
      <c r="M42" s="230"/>
      <c r="N42" s="230"/>
      <c r="O42" s="230"/>
      <c r="P42" s="210">
        <v>1316000000</v>
      </c>
      <c r="Q42" s="267"/>
      <c r="R42" s="267"/>
      <c r="S42" s="267"/>
      <c r="T42" s="267"/>
      <c r="U42" s="267"/>
      <c r="V42" s="281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18"/>
      <c r="AH42" s="218"/>
      <c r="AI42" s="218"/>
      <c r="AJ42" s="218"/>
      <c r="AK42" s="218"/>
      <c r="AL42" s="218"/>
      <c r="AM42" s="218"/>
      <c r="AN42" s="231">
        <f>175025000+AN41</f>
        <v>201626000</v>
      </c>
      <c r="AO42" s="231"/>
      <c r="AP42" s="231"/>
      <c r="AQ42" s="231"/>
      <c r="AR42" s="231"/>
      <c r="AS42" s="218"/>
      <c r="AT42" s="218"/>
      <c r="AU42" s="218"/>
      <c r="AV42" s="41"/>
      <c r="AW42" s="210">
        <f>SUM(P42:AV42)</f>
        <v>1517626000</v>
      </c>
      <c r="AX42" s="211"/>
    </row>
    <row r="43" spans="3:52" ht="23.25" customHeight="1" x14ac:dyDescent="0.25">
      <c r="C43" s="224" t="s">
        <v>133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30"/>
      <c r="N43" s="230"/>
      <c r="O43" s="230"/>
      <c r="P43" s="267"/>
      <c r="Q43" s="267"/>
      <c r="R43" s="267"/>
      <c r="S43" s="267"/>
      <c r="T43" s="267"/>
      <c r="U43" s="267"/>
      <c r="V43" s="281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18"/>
      <c r="AH43" s="218"/>
      <c r="AI43" s="218"/>
      <c r="AJ43" s="218"/>
      <c r="AK43" s="218"/>
      <c r="AL43" s="218"/>
      <c r="AM43" s="218"/>
      <c r="AN43" s="231">
        <f>AN44</f>
        <v>66624000</v>
      </c>
      <c r="AO43" s="231"/>
      <c r="AP43" s="231"/>
      <c r="AQ43" s="231"/>
      <c r="AR43" s="231"/>
      <c r="AS43" s="218"/>
      <c r="AT43" s="218"/>
      <c r="AU43" s="218"/>
      <c r="AV43" s="41">
        <f>AV44</f>
        <v>0</v>
      </c>
      <c r="AW43" s="210">
        <f>SUM(P43:AV43)</f>
        <v>66624000</v>
      </c>
      <c r="AX43" s="211"/>
    </row>
    <row r="44" spans="3:52" ht="15" customHeight="1" x14ac:dyDescent="0.25">
      <c r="C44" s="212" t="s">
        <v>111</v>
      </c>
      <c r="D44" s="213"/>
      <c r="E44" s="213"/>
      <c r="F44" s="213"/>
      <c r="G44" s="213"/>
      <c r="H44" s="213"/>
      <c r="I44" s="213"/>
      <c r="J44" s="213"/>
      <c r="K44" s="213"/>
      <c r="L44" s="214"/>
      <c r="M44" s="279">
        <v>23</v>
      </c>
      <c r="N44" s="279"/>
      <c r="O44" s="279"/>
      <c r="P44" s="216" t="s">
        <v>10</v>
      </c>
      <c r="Q44" s="216"/>
      <c r="R44" s="216"/>
      <c r="S44" s="216"/>
      <c r="T44" s="216"/>
      <c r="U44" s="216"/>
      <c r="V44" s="217" t="s">
        <v>10</v>
      </c>
      <c r="W44" s="217"/>
      <c r="X44" s="217"/>
      <c r="Y44" s="217"/>
      <c r="Z44" s="217"/>
      <c r="AA44" s="217"/>
      <c r="AB44" s="217" t="s">
        <v>10</v>
      </c>
      <c r="AC44" s="217"/>
      <c r="AD44" s="217"/>
      <c r="AE44" s="217"/>
      <c r="AF44" s="217"/>
      <c r="AG44" s="209" t="s">
        <v>10</v>
      </c>
      <c r="AH44" s="209"/>
      <c r="AI44" s="209"/>
      <c r="AJ44" s="209"/>
      <c r="AK44" s="209"/>
      <c r="AL44" s="209"/>
      <c r="AM44" s="209"/>
      <c r="AN44" s="223">
        <v>66624000</v>
      </c>
      <c r="AO44" s="223"/>
      <c r="AP44" s="223"/>
      <c r="AQ44" s="223"/>
      <c r="AR44" s="223"/>
      <c r="AS44" s="209" t="s">
        <v>10</v>
      </c>
      <c r="AT44" s="209"/>
      <c r="AU44" s="209"/>
      <c r="AV44" s="44">
        <f>[1]ОПУ!R45</f>
        <v>0</v>
      </c>
      <c r="AW44" s="210">
        <f>SUM(P44:AV44)</f>
        <v>66624000</v>
      </c>
      <c r="AX44" s="211"/>
    </row>
    <row r="45" spans="3:52" ht="15" hidden="1" customHeight="1" x14ac:dyDescent="0.25">
      <c r="C45" s="224" t="s">
        <v>134</v>
      </c>
      <c r="D45" s="225"/>
      <c r="E45" s="225"/>
      <c r="F45" s="225"/>
      <c r="G45" s="225"/>
      <c r="H45" s="225"/>
      <c r="I45" s="225"/>
      <c r="J45" s="225"/>
      <c r="K45" s="225"/>
      <c r="L45" s="225"/>
      <c r="M45" s="230"/>
      <c r="N45" s="230"/>
      <c r="O45" s="230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18"/>
      <c r="AH45" s="218"/>
      <c r="AI45" s="218"/>
      <c r="AJ45" s="218"/>
      <c r="AK45" s="218"/>
      <c r="AL45" s="218"/>
      <c r="AM45" s="218"/>
      <c r="AN45" s="231"/>
      <c r="AO45" s="231"/>
      <c r="AP45" s="231"/>
      <c r="AQ45" s="231"/>
      <c r="AR45" s="231"/>
      <c r="AS45" s="218"/>
      <c r="AT45" s="218"/>
      <c r="AU45" s="218"/>
      <c r="AV45" s="40"/>
      <c r="AW45" s="210"/>
      <c r="AX45" s="211"/>
    </row>
    <row r="46" spans="3:52" ht="15" hidden="1" customHeight="1" x14ac:dyDescent="0.25">
      <c r="C46" s="212" t="s">
        <v>89</v>
      </c>
      <c r="D46" s="213"/>
      <c r="E46" s="213"/>
      <c r="F46" s="213"/>
      <c r="G46" s="213"/>
      <c r="H46" s="213"/>
      <c r="I46" s="213"/>
      <c r="J46" s="213"/>
      <c r="K46" s="213"/>
      <c r="L46" s="214"/>
      <c r="M46" s="219"/>
      <c r="N46" s="213"/>
      <c r="O46" s="20"/>
      <c r="P46" s="216" t="s">
        <v>10</v>
      </c>
      <c r="Q46" s="216"/>
      <c r="R46" s="216"/>
      <c r="S46" s="216"/>
      <c r="T46" s="216"/>
      <c r="U46" s="216"/>
      <c r="V46" s="217" t="s">
        <v>10</v>
      </c>
      <c r="W46" s="217"/>
      <c r="X46" s="217"/>
      <c r="Y46" s="217"/>
      <c r="Z46" s="217"/>
      <c r="AA46" s="217"/>
      <c r="AB46" s="217" t="s">
        <v>10</v>
      </c>
      <c r="AC46" s="217"/>
      <c r="AD46" s="217"/>
      <c r="AE46" s="217"/>
      <c r="AF46" s="217"/>
      <c r="AG46" s="209" t="s">
        <v>10</v>
      </c>
      <c r="AH46" s="209"/>
      <c r="AI46" s="209"/>
      <c r="AJ46" s="209"/>
      <c r="AK46" s="209"/>
      <c r="AL46" s="209"/>
      <c r="AM46" s="209"/>
      <c r="AN46" s="209" t="s">
        <v>10</v>
      </c>
      <c r="AO46" s="209"/>
      <c r="AP46" s="209"/>
      <c r="AQ46" s="209"/>
      <c r="AR46" s="209"/>
      <c r="AS46" s="209" t="s">
        <v>10</v>
      </c>
      <c r="AT46" s="209"/>
      <c r="AU46" s="209"/>
      <c r="AV46" s="42" t="s">
        <v>10</v>
      </c>
      <c r="AW46" s="117"/>
      <c r="AX46" s="280"/>
    </row>
    <row r="47" spans="3:52" ht="15" hidden="1" customHeight="1" x14ac:dyDescent="0.25">
      <c r="C47" s="212" t="s">
        <v>113</v>
      </c>
      <c r="D47" s="213"/>
      <c r="E47" s="213"/>
      <c r="F47" s="213"/>
      <c r="G47" s="213"/>
      <c r="H47" s="213"/>
      <c r="I47" s="213"/>
      <c r="J47" s="213"/>
      <c r="K47" s="213"/>
      <c r="L47" s="214"/>
      <c r="M47" s="215"/>
      <c r="N47" s="215"/>
      <c r="O47" s="215"/>
      <c r="P47" s="216" t="s">
        <v>10</v>
      </c>
      <c r="Q47" s="216"/>
      <c r="R47" s="216"/>
      <c r="S47" s="216"/>
      <c r="T47" s="216"/>
      <c r="U47" s="216"/>
      <c r="V47" s="217" t="s">
        <v>10</v>
      </c>
      <c r="W47" s="217"/>
      <c r="X47" s="217"/>
      <c r="Y47" s="217"/>
      <c r="Z47" s="217"/>
      <c r="AA47" s="217"/>
      <c r="AB47" s="217" t="s">
        <v>10</v>
      </c>
      <c r="AC47" s="217"/>
      <c r="AD47" s="217"/>
      <c r="AE47" s="217"/>
      <c r="AF47" s="217"/>
      <c r="AG47" s="209" t="s">
        <v>10</v>
      </c>
      <c r="AH47" s="209"/>
      <c r="AI47" s="209"/>
      <c r="AJ47" s="209"/>
      <c r="AK47" s="209"/>
      <c r="AL47" s="209"/>
      <c r="AM47" s="209"/>
      <c r="AN47" s="209" t="s">
        <v>10</v>
      </c>
      <c r="AO47" s="209"/>
      <c r="AP47" s="209"/>
      <c r="AQ47" s="209"/>
      <c r="AR47" s="209"/>
      <c r="AS47" s="209" t="s">
        <v>10</v>
      </c>
      <c r="AT47" s="209"/>
      <c r="AU47" s="209"/>
      <c r="AV47" s="42" t="s">
        <v>10</v>
      </c>
      <c r="AW47" s="117"/>
      <c r="AX47" s="280"/>
    </row>
    <row r="48" spans="3:52" ht="15" hidden="1" customHeight="1" x14ac:dyDescent="0.25">
      <c r="C48" s="212" t="s">
        <v>114</v>
      </c>
      <c r="D48" s="213"/>
      <c r="E48" s="213"/>
      <c r="F48" s="213"/>
      <c r="G48" s="213"/>
      <c r="H48" s="213"/>
      <c r="I48" s="213"/>
      <c r="J48" s="213"/>
      <c r="K48" s="213"/>
      <c r="L48" s="214"/>
      <c r="M48" s="215"/>
      <c r="N48" s="215"/>
      <c r="O48" s="215"/>
      <c r="P48" s="216" t="s">
        <v>10</v>
      </c>
      <c r="Q48" s="216"/>
      <c r="R48" s="216"/>
      <c r="S48" s="216"/>
      <c r="T48" s="216"/>
      <c r="U48" s="216"/>
      <c r="V48" s="217" t="s">
        <v>10</v>
      </c>
      <c r="W48" s="217"/>
      <c r="X48" s="217"/>
      <c r="Y48" s="217"/>
      <c r="Z48" s="217"/>
      <c r="AA48" s="217"/>
      <c r="AB48" s="217" t="s">
        <v>10</v>
      </c>
      <c r="AC48" s="217"/>
      <c r="AD48" s="217"/>
      <c r="AE48" s="217"/>
      <c r="AF48" s="217"/>
      <c r="AG48" s="209" t="s">
        <v>10</v>
      </c>
      <c r="AH48" s="209"/>
      <c r="AI48" s="209"/>
      <c r="AJ48" s="209"/>
      <c r="AK48" s="209"/>
      <c r="AL48" s="209"/>
      <c r="AM48" s="209"/>
      <c r="AN48" s="209" t="s">
        <v>10</v>
      </c>
      <c r="AO48" s="209"/>
      <c r="AP48" s="209"/>
      <c r="AQ48" s="209"/>
      <c r="AR48" s="209"/>
      <c r="AS48" s="209" t="s">
        <v>10</v>
      </c>
      <c r="AT48" s="209"/>
      <c r="AU48" s="209"/>
      <c r="AV48" s="42" t="s">
        <v>10</v>
      </c>
      <c r="AW48" s="117"/>
      <c r="AX48" s="280"/>
    </row>
    <row r="49" spans="3:50" ht="15" hidden="1" customHeight="1" x14ac:dyDescent="0.25">
      <c r="C49" s="212" t="s">
        <v>115</v>
      </c>
      <c r="D49" s="213"/>
      <c r="E49" s="213"/>
      <c r="F49" s="213"/>
      <c r="G49" s="213"/>
      <c r="H49" s="213"/>
      <c r="I49" s="213"/>
      <c r="J49" s="213"/>
      <c r="K49" s="213"/>
      <c r="L49" s="214"/>
      <c r="M49" s="215"/>
      <c r="N49" s="215"/>
      <c r="O49" s="215"/>
      <c r="P49" s="216" t="s">
        <v>10</v>
      </c>
      <c r="Q49" s="216"/>
      <c r="R49" s="216"/>
      <c r="S49" s="216"/>
      <c r="T49" s="216"/>
      <c r="U49" s="216"/>
      <c r="V49" s="217" t="s">
        <v>10</v>
      </c>
      <c r="W49" s="217"/>
      <c r="X49" s="217"/>
      <c r="Y49" s="217"/>
      <c r="Z49" s="217"/>
      <c r="AA49" s="217"/>
      <c r="AB49" s="217" t="s">
        <v>10</v>
      </c>
      <c r="AC49" s="217"/>
      <c r="AD49" s="217"/>
      <c r="AE49" s="217"/>
      <c r="AF49" s="217"/>
      <c r="AG49" s="209" t="s">
        <v>10</v>
      </c>
      <c r="AH49" s="209"/>
      <c r="AI49" s="209"/>
      <c r="AJ49" s="209"/>
      <c r="AK49" s="209"/>
      <c r="AL49" s="209"/>
      <c r="AM49" s="209"/>
      <c r="AN49" s="209" t="s">
        <v>10</v>
      </c>
      <c r="AO49" s="209"/>
      <c r="AP49" s="209"/>
      <c r="AQ49" s="209"/>
      <c r="AR49" s="209"/>
      <c r="AS49" s="209" t="s">
        <v>10</v>
      </c>
      <c r="AT49" s="209"/>
      <c r="AU49" s="209"/>
      <c r="AV49" s="42" t="s">
        <v>10</v>
      </c>
      <c r="AW49" s="117"/>
      <c r="AX49" s="280"/>
    </row>
    <row r="50" spans="3:50" ht="15" hidden="1" customHeight="1" x14ac:dyDescent="0.25">
      <c r="C50" s="212" t="s">
        <v>90</v>
      </c>
      <c r="D50" s="213"/>
      <c r="E50" s="213"/>
      <c r="F50" s="213"/>
      <c r="G50" s="213"/>
      <c r="H50" s="213"/>
      <c r="I50" s="213"/>
      <c r="J50" s="213"/>
      <c r="K50" s="213"/>
      <c r="L50" s="214"/>
      <c r="M50" s="215"/>
      <c r="N50" s="215"/>
      <c r="O50" s="215"/>
      <c r="P50" s="216" t="s">
        <v>10</v>
      </c>
      <c r="Q50" s="216"/>
      <c r="R50" s="216"/>
      <c r="S50" s="216"/>
      <c r="T50" s="216"/>
      <c r="U50" s="216"/>
      <c r="V50" s="217" t="s">
        <v>10</v>
      </c>
      <c r="W50" s="217"/>
      <c r="X50" s="217"/>
      <c r="Y50" s="217"/>
      <c r="Z50" s="217"/>
      <c r="AA50" s="217"/>
      <c r="AB50" s="217" t="s">
        <v>10</v>
      </c>
      <c r="AC50" s="217"/>
      <c r="AD50" s="217"/>
      <c r="AE50" s="217"/>
      <c r="AF50" s="217"/>
      <c r="AG50" s="209" t="s">
        <v>10</v>
      </c>
      <c r="AH50" s="209"/>
      <c r="AI50" s="209"/>
      <c r="AJ50" s="209"/>
      <c r="AK50" s="209"/>
      <c r="AL50" s="209"/>
      <c r="AM50" s="209"/>
      <c r="AN50" s="209" t="s">
        <v>10</v>
      </c>
      <c r="AO50" s="209"/>
      <c r="AP50" s="209"/>
      <c r="AQ50" s="209"/>
      <c r="AR50" s="209"/>
      <c r="AS50" s="209" t="s">
        <v>10</v>
      </c>
      <c r="AT50" s="209"/>
      <c r="AU50" s="209"/>
      <c r="AV50" s="42" t="s">
        <v>10</v>
      </c>
      <c r="AW50" s="117"/>
      <c r="AX50" s="280"/>
    </row>
    <row r="51" spans="3:50" ht="15" hidden="1" customHeight="1" x14ac:dyDescent="0.25">
      <c r="C51" s="212" t="s">
        <v>94</v>
      </c>
      <c r="D51" s="213"/>
      <c r="E51" s="213"/>
      <c r="F51" s="213"/>
      <c r="G51" s="213"/>
      <c r="H51" s="213"/>
      <c r="I51" s="213"/>
      <c r="J51" s="213"/>
      <c r="K51" s="213"/>
      <c r="L51" s="214"/>
      <c r="M51" s="215"/>
      <c r="N51" s="215"/>
      <c r="O51" s="215"/>
      <c r="P51" s="216" t="s">
        <v>10</v>
      </c>
      <c r="Q51" s="216"/>
      <c r="R51" s="216"/>
      <c r="S51" s="216"/>
      <c r="T51" s="216"/>
      <c r="U51" s="216"/>
      <c r="V51" s="217" t="s">
        <v>10</v>
      </c>
      <c r="W51" s="217"/>
      <c r="X51" s="217"/>
      <c r="Y51" s="217"/>
      <c r="Z51" s="217"/>
      <c r="AA51" s="217"/>
      <c r="AB51" s="217" t="s">
        <v>10</v>
      </c>
      <c r="AC51" s="217"/>
      <c r="AD51" s="217"/>
      <c r="AE51" s="217"/>
      <c r="AF51" s="217"/>
      <c r="AG51" s="209" t="s">
        <v>10</v>
      </c>
      <c r="AH51" s="209"/>
      <c r="AI51" s="209"/>
      <c r="AJ51" s="209"/>
      <c r="AK51" s="209"/>
      <c r="AL51" s="209"/>
      <c r="AM51" s="209"/>
      <c r="AN51" s="209" t="s">
        <v>10</v>
      </c>
      <c r="AO51" s="209"/>
      <c r="AP51" s="209"/>
      <c r="AQ51" s="209"/>
      <c r="AR51" s="209"/>
      <c r="AS51" s="209" t="s">
        <v>10</v>
      </c>
      <c r="AT51" s="209"/>
      <c r="AU51" s="209"/>
      <c r="AV51" s="42" t="s">
        <v>10</v>
      </c>
      <c r="AW51" s="117"/>
      <c r="AX51" s="280"/>
    </row>
    <row r="52" spans="3:50" ht="15" hidden="1" customHeight="1" x14ac:dyDescent="0.25">
      <c r="C52" s="212" t="s">
        <v>91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215"/>
      <c r="N52" s="215"/>
      <c r="O52" s="215"/>
      <c r="P52" s="216" t="s">
        <v>10</v>
      </c>
      <c r="Q52" s="216"/>
      <c r="R52" s="216"/>
      <c r="S52" s="216"/>
      <c r="T52" s="216"/>
      <c r="U52" s="216"/>
      <c r="V52" s="217" t="s">
        <v>10</v>
      </c>
      <c r="W52" s="217"/>
      <c r="X52" s="217"/>
      <c r="Y52" s="217"/>
      <c r="Z52" s="217"/>
      <c r="AA52" s="217"/>
      <c r="AB52" s="217" t="s">
        <v>10</v>
      </c>
      <c r="AC52" s="217"/>
      <c r="AD52" s="217"/>
      <c r="AE52" s="217"/>
      <c r="AF52" s="217"/>
      <c r="AG52" s="209" t="s">
        <v>10</v>
      </c>
      <c r="AH52" s="209"/>
      <c r="AI52" s="209"/>
      <c r="AJ52" s="209"/>
      <c r="AK52" s="209"/>
      <c r="AL52" s="209"/>
      <c r="AM52" s="209"/>
      <c r="AN52" s="209" t="s">
        <v>10</v>
      </c>
      <c r="AO52" s="209"/>
      <c r="AP52" s="209"/>
      <c r="AQ52" s="209"/>
      <c r="AR52" s="209"/>
      <c r="AS52" s="209" t="s">
        <v>10</v>
      </c>
      <c r="AT52" s="209"/>
      <c r="AU52" s="209"/>
      <c r="AV52" s="42" t="s">
        <v>10</v>
      </c>
      <c r="AW52" s="117"/>
      <c r="AX52" s="280"/>
    </row>
    <row r="53" spans="3:50" ht="15" hidden="1" customHeight="1" x14ac:dyDescent="0.25">
      <c r="C53" s="212" t="s">
        <v>116</v>
      </c>
      <c r="D53" s="213"/>
      <c r="E53" s="213"/>
      <c r="F53" s="213"/>
      <c r="G53" s="213"/>
      <c r="H53" s="213"/>
      <c r="I53" s="213"/>
      <c r="J53" s="213"/>
      <c r="K53" s="213"/>
      <c r="L53" s="214"/>
      <c r="M53" s="215"/>
      <c r="N53" s="215"/>
      <c r="O53" s="215"/>
      <c r="P53" s="216" t="s">
        <v>10</v>
      </c>
      <c r="Q53" s="216"/>
      <c r="R53" s="216"/>
      <c r="S53" s="216"/>
      <c r="T53" s="216"/>
      <c r="U53" s="216"/>
      <c r="V53" s="217" t="s">
        <v>10</v>
      </c>
      <c r="W53" s="217"/>
      <c r="X53" s="217"/>
      <c r="Y53" s="217"/>
      <c r="Z53" s="217"/>
      <c r="AA53" s="217"/>
      <c r="AB53" s="217" t="s">
        <v>10</v>
      </c>
      <c r="AC53" s="217"/>
      <c r="AD53" s="217"/>
      <c r="AE53" s="217"/>
      <c r="AF53" s="217"/>
      <c r="AG53" s="209" t="s">
        <v>10</v>
      </c>
      <c r="AH53" s="209"/>
      <c r="AI53" s="209"/>
      <c r="AJ53" s="209"/>
      <c r="AK53" s="209"/>
      <c r="AL53" s="209"/>
      <c r="AM53" s="209"/>
      <c r="AN53" s="209" t="s">
        <v>10</v>
      </c>
      <c r="AO53" s="209"/>
      <c r="AP53" s="209"/>
      <c r="AQ53" s="209"/>
      <c r="AR53" s="209"/>
      <c r="AS53" s="209" t="s">
        <v>10</v>
      </c>
      <c r="AT53" s="209"/>
      <c r="AU53" s="209"/>
      <c r="AV53" s="42" t="s">
        <v>10</v>
      </c>
      <c r="AW53" s="117"/>
      <c r="AX53" s="280"/>
    </row>
    <row r="54" spans="3:50" ht="15" hidden="1" customHeight="1" x14ac:dyDescent="0.25">
      <c r="C54" s="212" t="s">
        <v>93</v>
      </c>
      <c r="D54" s="213"/>
      <c r="E54" s="213"/>
      <c r="F54" s="213"/>
      <c r="G54" s="213"/>
      <c r="H54" s="213"/>
      <c r="I54" s="213"/>
      <c r="J54" s="213"/>
      <c r="K54" s="213"/>
      <c r="L54" s="214"/>
      <c r="M54" s="215"/>
      <c r="N54" s="215"/>
      <c r="O54" s="215"/>
      <c r="P54" s="216" t="s">
        <v>10</v>
      </c>
      <c r="Q54" s="216"/>
      <c r="R54" s="216"/>
      <c r="S54" s="216"/>
      <c r="T54" s="216"/>
      <c r="U54" s="216"/>
      <c r="V54" s="217" t="s">
        <v>10</v>
      </c>
      <c r="W54" s="217"/>
      <c r="X54" s="217"/>
      <c r="Y54" s="217"/>
      <c r="Z54" s="217"/>
      <c r="AA54" s="217"/>
      <c r="AB54" s="217" t="s">
        <v>10</v>
      </c>
      <c r="AC54" s="217"/>
      <c r="AD54" s="217"/>
      <c r="AE54" s="217"/>
      <c r="AF54" s="217"/>
      <c r="AG54" s="209" t="s">
        <v>10</v>
      </c>
      <c r="AH54" s="209"/>
      <c r="AI54" s="209"/>
      <c r="AJ54" s="209"/>
      <c r="AK54" s="209"/>
      <c r="AL54" s="209"/>
      <c r="AM54" s="209"/>
      <c r="AN54" s="209" t="s">
        <v>10</v>
      </c>
      <c r="AO54" s="209"/>
      <c r="AP54" s="209"/>
      <c r="AQ54" s="209"/>
      <c r="AR54" s="209"/>
      <c r="AS54" s="209" t="s">
        <v>10</v>
      </c>
      <c r="AT54" s="209"/>
      <c r="AU54" s="209"/>
      <c r="AV54" s="42" t="s">
        <v>10</v>
      </c>
      <c r="AW54" s="117"/>
      <c r="AX54" s="280"/>
    </row>
    <row r="55" spans="3:50" ht="15" hidden="1" customHeight="1" x14ac:dyDescent="0.25">
      <c r="C55" s="212" t="s">
        <v>92</v>
      </c>
      <c r="D55" s="213"/>
      <c r="E55" s="213"/>
      <c r="F55" s="213"/>
      <c r="G55" s="213"/>
      <c r="H55" s="213"/>
      <c r="I55" s="213"/>
      <c r="J55" s="213"/>
      <c r="K55" s="213"/>
      <c r="L55" s="214"/>
      <c r="M55" s="215"/>
      <c r="N55" s="215"/>
      <c r="O55" s="215"/>
      <c r="P55" s="216" t="s">
        <v>10</v>
      </c>
      <c r="Q55" s="216"/>
      <c r="R55" s="216"/>
      <c r="S55" s="216"/>
      <c r="T55" s="216"/>
      <c r="U55" s="216"/>
      <c r="V55" s="217" t="s">
        <v>10</v>
      </c>
      <c r="W55" s="217"/>
      <c r="X55" s="217"/>
      <c r="Y55" s="217"/>
      <c r="Z55" s="217"/>
      <c r="AA55" s="217"/>
      <c r="AB55" s="217" t="s">
        <v>10</v>
      </c>
      <c r="AC55" s="217"/>
      <c r="AD55" s="217"/>
      <c r="AE55" s="217"/>
      <c r="AF55" s="217"/>
      <c r="AG55" s="209" t="s">
        <v>10</v>
      </c>
      <c r="AH55" s="209"/>
      <c r="AI55" s="209"/>
      <c r="AJ55" s="209"/>
      <c r="AK55" s="209"/>
      <c r="AL55" s="209"/>
      <c r="AM55" s="209"/>
      <c r="AN55" s="209" t="s">
        <v>10</v>
      </c>
      <c r="AO55" s="209"/>
      <c r="AP55" s="209"/>
      <c r="AQ55" s="209"/>
      <c r="AR55" s="209"/>
      <c r="AS55" s="209" t="s">
        <v>10</v>
      </c>
      <c r="AT55" s="209"/>
      <c r="AU55" s="209"/>
      <c r="AV55" s="42" t="s">
        <v>10</v>
      </c>
      <c r="AW55" s="117"/>
      <c r="AX55" s="280"/>
    </row>
    <row r="56" spans="3:50" ht="21" hidden="1" customHeight="1" x14ac:dyDescent="0.25">
      <c r="C56" s="224" t="s">
        <v>135</v>
      </c>
      <c r="D56" s="225"/>
      <c r="E56" s="225"/>
      <c r="F56" s="225"/>
      <c r="G56" s="225"/>
      <c r="H56" s="225"/>
      <c r="I56" s="225"/>
      <c r="J56" s="225"/>
      <c r="K56" s="225"/>
      <c r="L56" s="225"/>
      <c r="M56" s="230"/>
      <c r="N56" s="230"/>
      <c r="O56" s="230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18"/>
      <c r="AH56" s="218"/>
      <c r="AI56" s="218"/>
      <c r="AJ56" s="218"/>
      <c r="AK56" s="218"/>
      <c r="AL56" s="218"/>
      <c r="AM56" s="218"/>
      <c r="AN56" s="231">
        <f>AN71</f>
        <v>0</v>
      </c>
      <c r="AO56" s="231"/>
      <c r="AP56" s="231"/>
      <c r="AQ56" s="231"/>
      <c r="AR56" s="231"/>
      <c r="AS56" s="218"/>
      <c r="AT56" s="218"/>
      <c r="AU56" s="218"/>
      <c r="AV56" s="41">
        <f>AV71</f>
        <v>0</v>
      </c>
      <c r="AW56" s="210">
        <f>SUM(P56:AV56)</f>
        <v>0</v>
      </c>
      <c r="AX56" s="211"/>
    </row>
    <row r="57" spans="3:50" ht="15" hidden="1" customHeight="1" x14ac:dyDescent="0.25">
      <c r="C57" s="212" t="s">
        <v>89</v>
      </c>
      <c r="D57" s="213"/>
      <c r="E57" s="213"/>
      <c r="F57" s="213"/>
      <c r="G57" s="213"/>
      <c r="H57" s="213"/>
      <c r="I57" s="213"/>
      <c r="J57" s="213"/>
      <c r="K57" s="213"/>
      <c r="L57" s="214"/>
      <c r="M57" s="219"/>
      <c r="N57" s="213"/>
      <c r="O57" s="20"/>
      <c r="P57" s="216" t="s">
        <v>10</v>
      </c>
      <c r="Q57" s="216"/>
      <c r="R57" s="216"/>
      <c r="S57" s="216"/>
      <c r="T57" s="216"/>
      <c r="U57" s="216"/>
      <c r="V57" s="217" t="s">
        <v>10</v>
      </c>
      <c r="W57" s="217"/>
      <c r="X57" s="217"/>
      <c r="Y57" s="217"/>
      <c r="Z57" s="217"/>
      <c r="AA57" s="217"/>
      <c r="AB57" s="217" t="s">
        <v>10</v>
      </c>
      <c r="AC57" s="217"/>
      <c r="AD57" s="217"/>
      <c r="AE57" s="217"/>
      <c r="AF57" s="217"/>
      <c r="AG57" s="209" t="s">
        <v>10</v>
      </c>
      <c r="AH57" s="209"/>
      <c r="AI57" s="209"/>
      <c r="AJ57" s="209"/>
      <c r="AK57" s="209"/>
      <c r="AL57" s="209"/>
      <c r="AM57" s="209"/>
      <c r="AN57" s="209" t="s">
        <v>10</v>
      </c>
      <c r="AO57" s="209"/>
      <c r="AP57" s="209"/>
      <c r="AQ57" s="209"/>
      <c r="AR57" s="209"/>
      <c r="AS57" s="209" t="s">
        <v>10</v>
      </c>
      <c r="AT57" s="209"/>
      <c r="AU57" s="209"/>
      <c r="AV57" s="42" t="s">
        <v>10</v>
      </c>
      <c r="AW57" s="117"/>
      <c r="AX57" s="280"/>
    </row>
    <row r="58" spans="3:50" ht="15" hidden="1" customHeight="1" x14ac:dyDescent="0.25">
      <c r="C58" s="212" t="s">
        <v>136</v>
      </c>
      <c r="D58" s="213"/>
      <c r="E58" s="213"/>
      <c r="F58" s="213"/>
      <c r="G58" s="213"/>
      <c r="H58" s="213"/>
      <c r="I58" s="213"/>
      <c r="J58" s="213"/>
      <c r="K58" s="213"/>
      <c r="L58" s="214"/>
      <c r="M58" s="215"/>
      <c r="N58" s="215"/>
      <c r="O58" s="215"/>
      <c r="P58" s="216" t="s">
        <v>10</v>
      </c>
      <c r="Q58" s="216"/>
      <c r="R58" s="216"/>
      <c r="S58" s="216"/>
      <c r="T58" s="216"/>
      <c r="U58" s="216"/>
      <c r="V58" s="217" t="s">
        <v>10</v>
      </c>
      <c r="W58" s="217"/>
      <c r="X58" s="217"/>
      <c r="Y58" s="217"/>
      <c r="Z58" s="217"/>
      <c r="AA58" s="217"/>
      <c r="AB58" s="217" t="s">
        <v>10</v>
      </c>
      <c r="AC58" s="217"/>
      <c r="AD58" s="217"/>
      <c r="AE58" s="217"/>
      <c r="AF58" s="217"/>
      <c r="AG58" s="209" t="s">
        <v>10</v>
      </c>
      <c r="AH58" s="209"/>
      <c r="AI58" s="209"/>
      <c r="AJ58" s="209"/>
      <c r="AK58" s="209"/>
      <c r="AL58" s="209"/>
      <c r="AM58" s="209"/>
      <c r="AN58" s="209" t="s">
        <v>10</v>
      </c>
      <c r="AO58" s="209"/>
      <c r="AP58" s="209"/>
      <c r="AQ58" s="209"/>
      <c r="AR58" s="209"/>
      <c r="AS58" s="209" t="s">
        <v>10</v>
      </c>
      <c r="AT58" s="209"/>
      <c r="AU58" s="209"/>
      <c r="AV58" s="42" t="s">
        <v>10</v>
      </c>
      <c r="AW58" s="117"/>
      <c r="AX58" s="280"/>
    </row>
    <row r="59" spans="3:50" ht="15" hidden="1" customHeight="1" x14ac:dyDescent="0.25">
      <c r="C59" s="212" t="s">
        <v>89</v>
      </c>
      <c r="D59" s="213"/>
      <c r="E59" s="213"/>
      <c r="F59" s="213"/>
      <c r="G59" s="213"/>
      <c r="H59" s="213"/>
      <c r="I59" s="213"/>
      <c r="J59" s="213"/>
      <c r="K59" s="213"/>
      <c r="L59" s="214"/>
      <c r="M59" s="219"/>
      <c r="N59" s="213"/>
      <c r="O59" s="20"/>
      <c r="P59" s="216" t="s">
        <v>10</v>
      </c>
      <c r="Q59" s="216"/>
      <c r="R59" s="216"/>
      <c r="S59" s="216"/>
      <c r="T59" s="216"/>
      <c r="U59" s="216"/>
      <c r="V59" s="217" t="s">
        <v>10</v>
      </c>
      <c r="W59" s="217"/>
      <c r="X59" s="217"/>
      <c r="Y59" s="217"/>
      <c r="Z59" s="217"/>
      <c r="AA59" s="217"/>
      <c r="AB59" s="217" t="s">
        <v>10</v>
      </c>
      <c r="AC59" s="217"/>
      <c r="AD59" s="217"/>
      <c r="AE59" s="217"/>
      <c r="AF59" s="217"/>
      <c r="AG59" s="209" t="s">
        <v>10</v>
      </c>
      <c r="AH59" s="209"/>
      <c r="AI59" s="209"/>
      <c r="AJ59" s="209"/>
      <c r="AK59" s="209"/>
      <c r="AL59" s="209"/>
      <c r="AM59" s="209"/>
      <c r="AN59" s="209" t="s">
        <v>10</v>
      </c>
      <c r="AO59" s="209"/>
      <c r="AP59" s="209"/>
      <c r="AQ59" s="209"/>
      <c r="AR59" s="209"/>
      <c r="AS59" s="209" t="s">
        <v>10</v>
      </c>
      <c r="AT59" s="209"/>
      <c r="AU59" s="209"/>
      <c r="AV59" s="74" t="s">
        <v>10</v>
      </c>
      <c r="AW59" s="284"/>
      <c r="AX59" s="285"/>
    </row>
    <row r="60" spans="3:50" ht="0.75" customHeight="1" x14ac:dyDescent="0.25">
      <c r="C60" s="212" t="s">
        <v>119</v>
      </c>
      <c r="D60" s="213"/>
      <c r="E60" s="213"/>
      <c r="F60" s="213"/>
      <c r="G60" s="213"/>
      <c r="H60" s="213"/>
      <c r="I60" s="213"/>
      <c r="J60" s="213"/>
      <c r="K60" s="213"/>
      <c r="L60" s="214"/>
      <c r="M60" s="215"/>
      <c r="N60" s="215"/>
      <c r="O60" s="215"/>
      <c r="P60" s="216" t="s">
        <v>10</v>
      </c>
      <c r="Q60" s="216"/>
      <c r="R60" s="216"/>
      <c r="S60" s="216"/>
      <c r="T60" s="216"/>
      <c r="U60" s="216"/>
      <c r="V60" s="217" t="s">
        <v>10</v>
      </c>
      <c r="W60" s="217"/>
      <c r="X60" s="217"/>
      <c r="Y60" s="217"/>
      <c r="Z60" s="217"/>
      <c r="AA60" s="217"/>
      <c r="AB60" s="217" t="s">
        <v>10</v>
      </c>
      <c r="AC60" s="217"/>
      <c r="AD60" s="217"/>
      <c r="AE60" s="217"/>
      <c r="AF60" s="217"/>
      <c r="AG60" s="209" t="s">
        <v>10</v>
      </c>
      <c r="AH60" s="209"/>
      <c r="AI60" s="209"/>
      <c r="AJ60" s="209"/>
      <c r="AK60" s="209"/>
      <c r="AL60" s="209"/>
      <c r="AM60" s="209"/>
      <c r="AN60" s="209" t="s">
        <v>10</v>
      </c>
      <c r="AO60" s="209"/>
      <c r="AP60" s="209"/>
      <c r="AQ60" s="209"/>
      <c r="AR60" s="209"/>
      <c r="AS60" s="209" t="s">
        <v>10</v>
      </c>
      <c r="AT60" s="209"/>
      <c r="AU60" s="209"/>
      <c r="AV60" s="74" t="s">
        <v>10</v>
      </c>
      <c r="AW60" s="282"/>
      <c r="AX60" s="283"/>
    </row>
    <row r="61" spans="3:50" ht="22.5" hidden="1" customHeight="1" x14ac:dyDescent="0.25">
      <c r="C61" s="212" t="s">
        <v>120</v>
      </c>
      <c r="D61" s="213"/>
      <c r="E61" s="213"/>
      <c r="F61" s="213"/>
      <c r="G61" s="213"/>
      <c r="H61" s="213"/>
      <c r="I61" s="213"/>
      <c r="J61" s="213"/>
      <c r="K61" s="213"/>
      <c r="L61" s="214"/>
      <c r="M61" s="215"/>
      <c r="N61" s="215"/>
      <c r="O61" s="215"/>
      <c r="P61" s="216" t="s">
        <v>10</v>
      </c>
      <c r="Q61" s="216"/>
      <c r="R61" s="216"/>
      <c r="S61" s="216"/>
      <c r="T61" s="216"/>
      <c r="U61" s="216"/>
      <c r="V61" s="217" t="s">
        <v>10</v>
      </c>
      <c r="W61" s="217"/>
      <c r="X61" s="217"/>
      <c r="Y61" s="217"/>
      <c r="Z61" s="217"/>
      <c r="AA61" s="217"/>
      <c r="AB61" s="217" t="s">
        <v>10</v>
      </c>
      <c r="AC61" s="217"/>
      <c r="AD61" s="217"/>
      <c r="AE61" s="217"/>
      <c r="AF61" s="217"/>
      <c r="AG61" s="209" t="s">
        <v>10</v>
      </c>
      <c r="AH61" s="209"/>
      <c r="AI61" s="209"/>
      <c r="AJ61" s="209"/>
      <c r="AK61" s="209"/>
      <c r="AL61" s="209"/>
      <c r="AM61" s="209"/>
      <c r="AN61" s="209" t="s">
        <v>10</v>
      </c>
      <c r="AO61" s="209"/>
      <c r="AP61" s="209"/>
      <c r="AQ61" s="209"/>
      <c r="AR61" s="209"/>
      <c r="AS61" s="209" t="s">
        <v>10</v>
      </c>
      <c r="AT61" s="209"/>
      <c r="AU61" s="209"/>
      <c r="AV61" s="74" t="s">
        <v>10</v>
      </c>
      <c r="AW61" s="282"/>
      <c r="AX61" s="283"/>
    </row>
    <row r="62" spans="3:50" ht="23.25" hidden="1" customHeight="1" x14ac:dyDescent="0.25">
      <c r="C62" s="212" t="s">
        <v>121</v>
      </c>
      <c r="D62" s="213"/>
      <c r="E62" s="213"/>
      <c r="F62" s="213"/>
      <c r="G62" s="213"/>
      <c r="H62" s="213"/>
      <c r="I62" s="213"/>
      <c r="J62" s="213"/>
      <c r="K62" s="213"/>
      <c r="L62" s="214"/>
      <c r="M62" s="215"/>
      <c r="N62" s="215"/>
      <c r="O62" s="215"/>
      <c r="P62" s="216" t="s">
        <v>10</v>
      </c>
      <c r="Q62" s="216"/>
      <c r="R62" s="216"/>
      <c r="S62" s="216"/>
      <c r="T62" s="216"/>
      <c r="U62" s="216"/>
      <c r="V62" s="217" t="s">
        <v>10</v>
      </c>
      <c r="W62" s="217"/>
      <c r="X62" s="217"/>
      <c r="Y62" s="217"/>
      <c r="Z62" s="217"/>
      <c r="AA62" s="217"/>
      <c r="AB62" s="217" t="s">
        <v>10</v>
      </c>
      <c r="AC62" s="217"/>
      <c r="AD62" s="217"/>
      <c r="AE62" s="217"/>
      <c r="AF62" s="217"/>
      <c r="AG62" s="209" t="s">
        <v>10</v>
      </c>
      <c r="AH62" s="209"/>
      <c r="AI62" s="209"/>
      <c r="AJ62" s="209"/>
      <c r="AK62" s="209"/>
      <c r="AL62" s="209"/>
      <c r="AM62" s="209"/>
      <c r="AN62" s="209" t="s">
        <v>10</v>
      </c>
      <c r="AO62" s="209"/>
      <c r="AP62" s="209"/>
      <c r="AQ62" s="209"/>
      <c r="AR62" s="209"/>
      <c r="AS62" s="209" t="s">
        <v>10</v>
      </c>
      <c r="AT62" s="209"/>
      <c r="AU62" s="209"/>
      <c r="AV62" s="74" t="s">
        <v>10</v>
      </c>
      <c r="AW62" s="282"/>
      <c r="AX62" s="283"/>
    </row>
    <row r="63" spans="3:50" ht="19.5" customHeight="1" thickBot="1" x14ac:dyDescent="0.3">
      <c r="C63" s="212" t="s">
        <v>200</v>
      </c>
      <c r="D63" s="213"/>
      <c r="E63" s="213"/>
      <c r="F63" s="213"/>
      <c r="G63" s="213"/>
      <c r="H63" s="213"/>
      <c r="I63" s="213"/>
      <c r="J63" s="213"/>
      <c r="K63" s="213"/>
      <c r="L63" s="214"/>
      <c r="M63" s="215"/>
      <c r="N63" s="215"/>
      <c r="O63" s="215"/>
      <c r="P63" s="210">
        <v>1179601000</v>
      </c>
      <c r="Q63" s="267"/>
      <c r="R63" s="267"/>
      <c r="S63" s="267"/>
      <c r="T63" s="267"/>
      <c r="U63" s="267"/>
      <c r="V63" s="217" t="s">
        <v>10</v>
      </c>
      <c r="W63" s="217"/>
      <c r="X63" s="217"/>
      <c r="Y63" s="217"/>
      <c r="Z63" s="217"/>
      <c r="AA63" s="217"/>
      <c r="AB63" s="217" t="s">
        <v>10</v>
      </c>
      <c r="AC63" s="217"/>
      <c r="AD63" s="217"/>
      <c r="AE63" s="217"/>
      <c r="AF63" s="217"/>
      <c r="AG63" s="209" t="s">
        <v>10</v>
      </c>
      <c r="AH63" s="209"/>
      <c r="AI63" s="209"/>
      <c r="AJ63" s="209"/>
      <c r="AK63" s="209"/>
      <c r="AL63" s="209"/>
      <c r="AM63" s="209"/>
      <c r="AN63" s="209" t="s">
        <v>10</v>
      </c>
      <c r="AO63" s="209"/>
      <c r="AP63" s="209"/>
      <c r="AQ63" s="209"/>
      <c r="AR63" s="209"/>
      <c r="AS63" s="209" t="s">
        <v>10</v>
      </c>
      <c r="AT63" s="209"/>
      <c r="AU63" s="209"/>
      <c r="AV63" s="74" t="s">
        <v>10</v>
      </c>
      <c r="AW63" s="282"/>
      <c r="AX63" s="283"/>
    </row>
    <row r="64" spans="3:50" ht="19.5" hidden="1" customHeight="1" thickBot="1" x14ac:dyDescent="0.3">
      <c r="C64" s="212" t="s">
        <v>123</v>
      </c>
      <c r="D64" s="213"/>
      <c r="E64" s="213"/>
      <c r="F64" s="213"/>
      <c r="G64" s="213"/>
      <c r="H64" s="213"/>
      <c r="I64" s="213"/>
      <c r="J64" s="213"/>
      <c r="K64" s="213"/>
      <c r="L64" s="214"/>
      <c r="M64" s="215"/>
      <c r="N64" s="215"/>
      <c r="O64" s="215"/>
      <c r="P64" s="216" t="s">
        <v>10</v>
      </c>
      <c r="Q64" s="216"/>
      <c r="R64" s="216"/>
      <c r="S64" s="216"/>
      <c r="T64" s="216"/>
      <c r="U64" s="216"/>
      <c r="V64" s="217" t="s">
        <v>10</v>
      </c>
      <c r="W64" s="217"/>
      <c r="X64" s="217"/>
      <c r="Y64" s="217"/>
      <c r="Z64" s="217"/>
      <c r="AA64" s="217"/>
      <c r="AB64" s="217" t="s">
        <v>10</v>
      </c>
      <c r="AC64" s="217"/>
      <c r="AD64" s="217"/>
      <c r="AE64" s="217"/>
      <c r="AF64" s="217"/>
      <c r="AG64" s="209" t="s">
        <v>10</v>
      </c>
      <c r="AH64" s="209"/>
      <c r="AI64" s="209"/>
      <c r="AJ64" s="209"/>
      <c r="AK64" s="209"/>
      <c r="AL64" s="209"/>
      <c r="AM64" s="209"/>
      <c r="AN64" s="209" t="s">
        <v>10</v>
      </c>
      <c r="AO64" s="209"/>
      <c r="AP64" s="209"/>
      <c r="AQ64" s="209"/>
      <c r="AR64" s="209"/>
      <c r="AS64" s="209" t="s">
        <v>10</v>
      </c>
      <c r="AT64" s="209"/>
      <c r="AU64" s="209"/>
      <c r="AV64" s="74" t="s">
        <v>10</v>
      </c>
      <c r="AW64" s="282"/>
      <c r="AX64" s="283"/>
    </row>
    <row r="65" spans="3:51" ht="23.25" hidden="1" customHeight="1" thickBot="1" x14ac:dyDescent="0.3">
      <c r="C65" s="212" t="s">
        <v>124</v>
      </c>
      <c r="D65" s="213"/>
      <c r="E65" s="213"/>
      <c r="F65" s="213"/>
      <c r="G65" s="213"/>
      <c r="H65" s="213"/>
      <c r="I65" s="213"/>
      <c r="J65" s="213"/>
      <c r="K65" s="213"/>
      <c r="L65" s="214"/>
      <c r="M65" s="215"/>
      <c r="N65" s="215"/>
      <c r="O65" s="215"/>
      <c r="P65" s="216" t="s">
        <v>10</v>
      </c>
      <c r="Q65" s="216"/>
      <c r="R65" s="216"/>
      <c r="S65" s="216"/>
      <c r="T65" s="216"/>
      <c r="U65" s="216"/>
      <c r="V65" s="217" t="s">
        <v>10</v>
      </c>
      <c r="W65" s="217"/>
      <c r="X65" s="217"/>
      <c r="Y65" s="217"/>
      <c r="Z65" s="217"/>
      <c r="AA65" s="217"/>
      <c r="AB65" s="217" t="s">
        <v>10</v>
      </c>
      <c r="AC65" s="217"/>
      <c r="AD65" s="217"/>
      <c r="AE65" s="217"/>
      <c r="AF65" s="217"/>
      <c r="AG65" s="209" t="s">
        <v>10</v>
      </c>
      <c r="AH65" s="209"/>
      <c r="AI65" s="209"/>
      <c r="AJ65" s="209"/>
      <c r="AK65" s="209"/>
      <c r="AL65" s="209"/>
      <c r="AM65" s="209"/>
      <c r="AN65" s="209" t="s">
        <v>10</v>
      </c>
      <c r="AO65" s="209"/>
      <c r="AP65" s="209"/>
      <c r="AQ65" s="209"/>
      <c r="AR65" s="209"/>
      <c r="AS65" s="209" t="s">
        <v>10</v>
      </c>
      <c r="AT65" s="209"/>
      <c r="AU65" s="209"/>
      <c r="AV65" s="74" t="s">
        <v>10</v>
      </c>
      <c r="AW65" s="282"/>
      <c r="AX65" s="283"/>
    </row>
    <row r="66" spans="3:51" ht="21" hidden="1" customHeight="1" thickBot="1" x14ac:dyDescent="0.3">
      <c r="C66" s="212" t="s">
        <v>125</v>
      </c>
      <c r="D66" s="213"/>
      <c r="E66" s="213"/>
      <c r="F66" s="213"/>
      <c r="G66" s="213"/>
      <c r="H66" s="213"/>
      <c r="I66" s="213"/>
      <c r="J66" s="213"/>
      <c r="K66" s="213"/>
      <c r="L66" s="214"/>
      <c r="M66" s="215"/>
      <c r="N66" s="215"/>
      <c r="O66" s="215"/>
      <c r="P66" s="216" t="s">
        <v>10</v>
      </c>
      <c r="Q66" s="216"/>
      <c r="R66" s="216"/>
      <c r="S66" s="216"/>
      <c r="T66" s="216"/>
      <c r="U66" s="216"/>
      <c r="V66" s="217" t="s">
        <v>10</v>
      </c>
      <c r="W66" s="217"/>
      <c r="X66" s="217"/>
      <c r="Y66" s="217"/>
      <c r="Z66" s="217"/>
      <c r="AA66" s="217"/>
      <c r="AB66" s="217" t="s">
        <v>10</v>
      </c>
      <c r="AC66" s="217"/>
      <c r="AD66" s="217"/>
      <c r="AE66" s="217"/>
      <c r="AF66" s="217"/>
      <c r="AG66" s="209" t="s">
        <v>10</v>
      </c>
      <c r="AH66" s="209"/>
      <c r="AI66" s="209"/>
      <c r="AJ66" s="209"/>
      <c r="AK66" s="209"/>
      <c r="AL66" s="209"/>
      <c r="AM66" s="209"/>
      <c r="AN66" s="209" t="s">
        <v>10</v>
      </c>
      <c r="AO66" s="209"/>
      <c r="AP66" s="209"/>
      <c r="AQ66" s="209"/>
      <c r="AR66" s="209"/>
      <c r="AS66" s="209" t="s">
        <v>10</v>
      </c>
      <c r="AT66" s="209"/>
      <c r="AU66" s="209"/>
      <c r="AV66" s="74" t="s">
        <v>10</v>
      </c>
      <c r="AW66" s="282"/>
      <c r="AX66" s="283"/>
    </row>
    <row r="67" spans="3:51" ht="14.25" hidden="1" customHeight="1" thickBot="1" x14ac:dyDescent="0.3">
      <c r="C67" s="212" t="s">
        <v>126</v>
      </c>
      <c r="D67" s="213"/>
      <c r="E67" s="213"/>
      <c r="F67" s="213"/>
      <c r="G67" s="213"/>
      <c r="H67" s="213"/>
      <c r="I67" s="213"/>
      <c r="J67" s="213"/>
      <c r="K67" s="213"/>
      <c r="L67" s="214"/>
      <c r="M67" s="215"/>
      <c r="N67" s="215"/>
      <c r="O67" s="215"/>
      <c r="P67" s="216" t="s">
        <v>10</v>
      </c>
      <c r="Q67" s="216"/>
      <c r="R67" s="216"/>
      <c r="S67" s="216"/>
      <c r="T67" s="216"/>
      <c r="U67" s="216"/>
      <c r="V67" s="217" t="s">
        <v>10</v>
      </c>
      <c r="W67" s="217"/>
      <c r="X67" s="217"/>
      <c r="Y67" s="217"/>
      <c r="Z67" s="217"/>
      <c r="AA67" s="217"/>
      <c r="AB67" s="217" t="s">
        <v>10</v>
      </c>
      <c r="AC67" s="217"/>
      <c r="AD67" s="217"/>
      <c r="AE67" s="217"/>
      <c r="AF67" s="217"/>
      <c r="AG67" s="209" t="s">
        <v>10</v>
      </c>
      <c r="AH67" s="209"/>
      <c r="AI67" s="209"/>
      <c r="AJ67" s="209"/>
      <c r="AK67" s="209"/>
      <c r="AL67" s="209"/>
      <c r="AM67" s="209"/>
      <c r="AN67" s="209" t="s">
        <v>10</v>
      </c>
      <c r="AO67" s="209"/>
      <c r="AP67" s="209"/>
      <c r="AQ67" s="209"/>
      <c r="AR67" s="209"/>
      <c r="AS67" s="209" t="s">
        <v>10</v>
      </c>
      <c r="AT67" s="209"/>
      <c r="AU67" s="209"/>
      <c r="AV67" s="74" t="s">
        <v>10</v>
      </c>
      <c r="AW67" s="282"/>
      <c r="AX67" s="283"/>
    </row>
    <row r="68" spans="3:51" ht="20.25" hidden="1" customHeight="1" thickBot="1" x14ac:dyDescent="0.3">
      <c r="C68" s="212" t="s">
        <v>127</v>
      </c>
      <c r="D68" s="213"/>
      <c r="E68" s="213"/>
      <c r="F68" s="213"/>
      <c r="G68" s="213"/>
      <c r="H68" s="213"/>
      <c r="I68" s="213"/>
      <c r="J68" s="213"/>
      <c r="K68" s="213"/>
      <c r="L68" s="214"/>
      <c r="M68" s="215"/>
      <c r="N68" s="215"/>
      <c r="O68" s="215"/>
      <c r="P68" s="216" t="s">
        <v>10</v>
      </c>
      <c r="Q68" s="216"/>
      <c r="R68" s="216"/>
      <c r="S68" s="216"/>
      <c r="T68" s="216"/>
      <c r="U68" s="216"/>
      <c r="V68" s="217" t="s">
        <v>10</v>
      </c>
      <c r="W68" s="217"/>
      <c r="X68" s="217"/>
      <c r="Y68" s="217"/>
      <c r="Z68" s="217"/>
      <c r="AA68" s="217"/>
      <c r="AB68" s="217" t="s">
        <v>10</v>
      </c>
      <c r="AC68" s="217"/>
      <c r="AD68" s="217"/>
      <c r="AE68" s="217"/>
      <c r="AF68" s="217"/>
      <c r="AG68" s="209" t="s">
        <v>10</v>
      </c>
      <c r="AH68" s="209"/>
      <c r="AI68" s="209"/>
      <c r="AJ68" s="209"/>
      <c r="AK68" s="209"/>
      <c r="AL68" s="209"/>
      <c r="AM68" s="209"/>
      <c r="AN68" s="209" t="s">
        <v>10</v>
      </c>
      <c r="AO68" s="209"/>
      <c r="AP68" s="209"/>
      <c r="AQ68" s="209"/>
      <c r="AR68" s="209"/>
      <c r="AS68" s="209" t="s">
        <v>10</v>
      </c>
      <c r="AT68" s="209"/>
      <c r="AU68" s="209"/>
      <c r="AV68" s="74" t="s">
        <v>10</v>
      </c>
      <c r="AW68" s="282"/>
      <c r="AX68" s="283"/>
    </row>
    <row r="69" spans="3:51" ht="21.75" hidden="1" customHeight="1" thickBot="1" x14ac:dyDescent="0.3">
      <c r="C69" s="212" t="s">
        <v>128</v>
      </c>
      <c r="D69" s="213"/>
      <c r="E69" s="213"/>
      <c r="F69" s="213"/>
      <c r="G69" s="213"/>
      <c r="H69" s="213"/>
      <c r="I69" s="213"/>
      <c r="J69" s="213"/>
      <c r="K69" s="213"/>
      <c r="L69" s="214"/>
      <c r="M69" s="215"/>
      <c r="N69" s="215"/>
      <c r="O69" s="215"/>
      <c r="P69" s="216" t="s">
        <v>10</v>
      </c>
      <c r="Q69" s="216"/>
      <c r="R69" s="216"/>
      <c r="S69" s="216"/>
      <c r="T69" s="216"/>
      <c r="U69" s="216"/>
      <c r="V69" s="217" t="s">
        <v>10</v>
      </c>
      <c r="W69" s="217"/>
      <c r="X69" s="217"/>
      <c r="Y69" s="217"/>
      <c r="Z69" s="217"/>
      <c r="AA69" s="217"/>
      <c r="AB69" s="217" t="s">
        <v>10</v>
      </c>
      <c r="AC69" s="217"/>
      <c r="AD69" s="217"/>
      <c r="AE69" s="217"/>
      <c r="AF69" s="217"/>
      <c r="AG69" s="209" t="s">
        <v>10</v>
      </c>
      <c r="AH69" s="209"/>
      <c r="AI69" s="209"/>
      <c r="AJ69" s="209"/>
      <c r="AK69" s="209"/>
      <c r="AL69" s="209"/>
      <c r="AM69" s="209"/>
      <c r="AN69" s="209" t="s">
        <v>10</v>
      </c>
      <c r="AO69" s="209"/>
      <c r="AP69" s="209"/>
      <c r="AQ69" s="209"/>
      <c r="AR69" s="209"/>
      <c r="AS69" s="209" t="s">
        <v>10</v>
      </c>
      <c r="AT69" s="209"/>
      <c r="AU69" s="209"/>
      <c r="AV69" s="74" t="s">
        <v>10</v>
      </c>
      <c r="AW69" s="282"/>
      <c r="AX69" s="283"/>
    </row>
    <row r="70" spans="3:51" ht="27.75" hidden="1" customHeight="1" thickBot="1" x14ac:dyDescent="0.3">
      <c r="C70" s="212" t="s">
        <v>129</v>
      </c>
      <c r="D70" s="213"/>
      <c r="E70" s="213"/>
      <c r="F70" s="213"/>
      <c r="G70" s="213"/>
      <c r="H70" s="213"/>
      <c r="I70" s="213"/>
      <c r="J70" s="213"/>
      <c r="K70" s="213"/>
      <c r="L70" s="214"/>
      <c r="M70" s="215"/>
      <c r="N70" s="215"/>
      <c r="O70" s="215"/>
      <c r="P70" s="216" t="s">
        <v>10</v>
      </c>
      <c r="Q70" s="216"/>
      <c r="R70" s="216"/>
      <c r="S70" s="216"/>
      <c r="T70" s="216"/>
      <c r="U70" s="216"/>
      <c r="V70" s="217" t="s">
        <v>10</v>
      </c>
      <c r="W70" s="217"/>
      <c r="X70" s="217"/>
      <c r="Y70" s="217"/>
      <c r="Z70" s="217"/>
      <c r="AA70" s="217"/>
      <c r="AB70" s="217" t="s">
        <v>10</v>
      </c>
      <c r="AC70" s="217"/>
      <c r="AD70" s="217"/>
      <c r="AE70" s="217"/>
      <c r="AF70" s="217"/>
      <c r="AG70" s="209" t="s">
        <v>10</v>
      </c>
      <c r="AH70" s="209"/>
      <c r="AI70" s="209"/>
      <c r="AJ70" s="209"/>
      <c r="AK70" s="209"/>
      <c r="AL70" s="209"/>
      <c r="AM70" s="209"/>
      <c r="AN70" s="209" t="s">
        <v>10</v>
      </c>
      <c r="AO70" s="209"/>
      <c r="AP70" s="209"/>
      <c r="AQ70" s="209"/>
      <c r="AR70" s="209"/>
      <c r="AS70" s="209" t="s">
        <v>10</v>
      </c>
      <c r="AT70" s="209"/>
      <c r="AU70" s="209"/>
      <c r="AV70" s="74" t="s">
        <v>10</v>
      </c>
      <c r="AW70" s="282"/>
      <c r="AX70" s="283"/>
    </row>
    <row r="71" spans="3:51" ht="15.75" hidden="1" thickBot="1" x14ac:dyDescent="0.3">
      <c r="C71" s="212" t="s">
        <v>130</v>
      </c>
      <c r="D71" s="213"/>
      <c r="E71" s="213"/>
      <c r="F71" s="213"/>
      <c r="G71" s="213"/>
      <c r="H71" s="213"/>
      <c r="I71" s="213"/>
      <c r="J71" s="213"/>
      <c r="K71" s="213"/>
      <c r="L71" s="214"/>
      <c r="M71" s="215"/>
      <c r="N71" s="215"/>
      <c r="O71" s="215"/>
      <c r="P71" s="216" t="s">
        <v>10</v>
      </c>
      <c r="Q71" s="216"/>
      <c r="R71" s="216"/>
      <c r="S71" s="216"/>
      <c r="T71" s="216"/>
      <c r="U71" s="216"/>
      <c r="V71" s="217" t="s">
        <v>10</v>
      </c>
      <c r="W71" s="217"/>
      <c r="X71" s="217"/>
      <c r="Y71" s="217"/>
      <c r="Z71" s="217"/>
      <c r="AA71" s="217"/>
      <c r="AB71" s="217" t="s">
        <v>10</v>
      </c>
      <c r="AC71" s="217"/>
      <c r="AD71" s="217"/>
      <c r="AE71" s="217"/>
      <c r="AF71" s="217"/>
      <c r="AG71" s="209" t="s">
        <v>10</v>
      </c>
      <c r="AH71" s="209"/>
      <c r="AI71" s="209"/>
      <c r="AJ71" s="209"/>
      <c r="AK71" s="209"/>
      <c r="AL71" s="209"/>
      <c r="AM71" s="209"/>
      <c r="AN71" s="223"/>
      <c r="AO71" s="223"/>
      <c r="AP71" s="223"/>
      <c r="AQ71" s="223"/>
      <c r="AR71" s="223"/>
      <c r="AS71" s="209" t="s">
        <v>10</v>
      </c>
      <c r="AT71" s="209"/>
      <c r="AU71" s="209"/>
      <c r="AV71" s="76"/>
      <c r="AW71" s="286">
        <f>AV71</f>
        <v>0</v>
      </c>
      <c r="AX71" s="287"/>
    </row>
    <row r="72" spans="3:51" ht="21.75" customHeight="1" thickBot="1" x14ac:dyDescent="0.3">
      <c r="C72" s="273" t="s">
        <v>232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68">
        <v>17</v>
      </c>
      <c r="N72" s="268"/>
      <c r="O72" s="268"/>
      <c r="P72" s="269">
        <f>P42+P63</f>
        <v>2495601000</v>
      </c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1"/>
      <c r="AH72" s="271"/>
      <c r="AI72" s="271"/>
      <c r="AJ72" s="271"/>
      <c r="AK72" s="271"/>
      <c r="AL72" s="271"/>
      <c r="AM72" s="271"/>
      <c r="AN72" s="272">
        <f>AN43+AN56+AN42</f>
        <v>268250000</v>
      </c>
      <c r="AO72" s="272"/>
      <c r="AP72" s="272"/>
      <c r="AQ72" s="272"/>
      <c r="AR72" s="272"/>
      <c r="AS72" s="271"/>
      <c r="AT72" s="271"/>
      <c r="AU72" s="271"/>
      <c r="AV72" s="77">
        <f>AV42+AV43+AV56</f>
        <v>0</v>
      </c>
      <c r="AW72" s="289">
        <f>SUM(P72:AV72)</f>
        <v>2763851000</v>
      </c>
      <c r="AX72" s="290"/>
    </row>
    <row r="73" spans="3:51" x14ac:dyDescent="0.25">
      <c r="AV73" s="15"/>
      <c r="AX73" s="15">
        <f>ББ!I86-ОСК!AW72</f>
        <v>0</v>
      </c>
    </row>
    <row r="75" spans="3:51" x14ac:dyDescent="0.25">
      <c r="D75" s="2" t="s">
        <v>80</v>
      </c>
      <c r="E75" s="2"/>
      <c r="F75" s="2"/>
      <c r="G75" s="2"/>
      <c r="I75" s="103" t="s">
        <v>233</v>
      </c>
      <c r="J75" s="103"/>
      <c r="K75" s="103"/>
      <c r="V75" s="3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65" t="s">
        <v>81</v>
      </c>
      <c r="J76" s="65"/>
      <c r="K76" s="65"/>
      <c r="V76" s="70" t="s">
        <v>82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" t="s">
        <v>83</v>
      </c>
      <c r="E79" s="2"/>
      <c r="F79" s="2"/>
      <c r="G79" s="2"/>
      <c r="I79" s="103" t="s">
        <v>194</v>
      </c>
      <c r="J79" s="103"/>
      <c r="K79" s="103"/>
      <c r="V79" s="3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65" t="s">
        <v>81</v>
      </c>
      <c r="J80" s="65"/>
      <c r="K80" s="65"/>
      <c r="V80" s="70" t="s">
        <v>82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ДДС</vt:lpstr>
      <vt:lpstr>ОСК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2025-05-27T06:26:45Z</dcterms:modified>
</cp:coreProperties>
</file>