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5\"/>
    </mc:Choice>
  </mc:AlternateContent>
  <xr:revisionPtr revIDLastSave="0" documentId="13_ncr:1_{5236F831-F817-401F-9137-448A5AABE5CF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15" l="1"/>
  <c r="X40" i="15"/>
  <c r="X34" i="15"/>
  <c r="X39" i="15" s="1"/>
  <c r="W34" i="15"/>
  <c r="W39" i="15" s="1"/>
  <c r="X24" i="15"/>
  <c r="W24" i="15"/>
  <c r="W21" i="15"/>
  <c r="X16" i="15"/>
  <c r="X22" i="15" s="1"/>
  <c r="W16" i="15"/>
  <c r="W22" i="15" s="1"/>
  <c r="Q11" i="9"/>
  <c r="Q10" i="9"/>
  <c r="P10" i="9"/>
  <c r="P12" i="9" s="1"/>
  <c r="Q12" i="9" s="1"/>
  <c r="Q9" i="9"/>
  <c r="Q8" i="9"/>
  <c r="X13" i="3"/>
  <c r="X15" i="3" s="1"/>
  <c r="X17" i="3" s="1"/>
  <c r="W13" i="3"/>
  <c r="W15" i="3" s="1"/>
  <c r="W17" i="3" s="1"/>
  <c r="X23" i="2"/>
  <c r="X28" i="2" s="1"/>
  <c r="W23" i="2"/>
  <c r="W28" i="2" s="1"/>
  <c r="X17" i="2"/>
  <c r="X26" i="2" s="1"/>
  <c r="W17" i="2"/>
  <c r="W26" i="2" s="1"/>
  <c r="X8" i="2"/>
  <c r="X15" i="2" s="1"/>
  <c r="W8" i="2"/>
  <c r="W15" i="2" s="1"/>
  <c r="W42" i="15" l="1"/>
  <c r="X42" i="15"/>
  <c r="X32" i="15"/>
  <c r="W32" i="15" l="1"/>
</calcChain>
</file>

<file path=xl/sharedStrings.xml><?xml version="1.0" encoding="utf-8"?>
<sst xmlns="http://schemas.openxmlformats.org/spreadsheetml/2006/main" count="166" uniqueCount="118">
  <si>
    <t>(фамилия, имя, отчество)</t>
  </si>
  <si>
    <t>Выгрузил ОСВ с "1С"</t>
  </si>
  <si>
    <t>Добавил корректировки с ТТ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</si>
  <si>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</si>
  <si>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</si>
  <si>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</si>
  <si>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</si>
  <si>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</si>
  <si>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</si>
  <si>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</si>
  <si>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</si>
  <si>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</si>
  <si>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</si>
  <si>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</si>
  <si>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</si>
  <si>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</si>
  <si>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</si>
  <si>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</si>
  <si>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</si>
  <si>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</si>
  <si>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</si>
  <si>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</si>
  <si>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Код
строки</t>
  </si>
  <si>
    <t>Мухамбетов Н.Б.</t>
  </si>
  <si>
    <t>Бухгалтер</t>
  </si>
  <si>
    <t>Род А.И.</t>
  </si>
  <si>
    <t xml:space="preserve">Бухгалтер    </t>
  </si>
  <si>
    <t>"Green Power Generation" АҚ</t>
  </si>
  <si>
    <t>Аралық қысқартылған қаржылық есептілік</t>
  </si>
  <si>
    <t>Қаржылық жағдай туралы аралық есеп</t>
  </si>
  <si>
    <t>Көрсеткіштер</t>
  </si>
  <si>
    <t>Есепті кезеңнің соңында</t>
  </si>
  <si>
    <t>Есепті кезеңнің басында</t>
  </si>
  <si>
    <t>Активтер</t>
  </si>
  <si>
    <t>Қысқа мерзімді активтер</t>
  </si>
  <si>
    <t>Ақша қаражаттары және олардың баламалары</t>
  </si>
  <si>
    <t>Қысқа мерзімді сауда және басқа дебиторлық берешек</t>
  </si>
  <si>
    <t>Өтеуге салынатын табыс салығы</t>
  </si>
  <si>
    <t>Басқа қысқа мерзімді активтер</t>
  </si>
  <si>
    <t>Ұзақ мерзімді активтер</t>
  </si>
  <si>
    <t>Материалдық емес активтер</t>
  </si>
  <si>
    <t>Активтер жиыны</t>
  </si>
  <si>
    <t>Меншікті капитал және міндеттемелер</t>
  </si>
  <si>
    <t>Қысқа мерзімді міндеттемелер</t>
  </si>
  <si>
    <t>Қысқа мерзімді қаржылық міндеттемелер</t>
  </si>
  <si>
    <t>Қысқа мерзімді сауда кредиторлық берешек</t>
  </si>
  <si>
    <t>Қызметкерлерге сыйақы</t>
  </si>
  <si>
    <t>Қысқа мерзімді бағалау міндеттемелері</t>
  </si>
  <si>
    <t>Басқа қысқа мерзімді міндеттемелер</t>
  </si>
  <si>
    <t>Меншікті капитал</t>
  </si>
  <si>
    <t>Жарғылық капитал</t>
  </si>
  <si>
    <t>Бөлінбеген пайда (жабылмаған шығын)</t>
  </si>
  <si>
    <t>Міндеттемелер мен меншікті капиталдың жиыны</t>
  </si>
  <si>
    <t>Жай акциялардың баланстық құны</t>
  </si>
  <si>
    <t>Басшы</t>
  </si>
  <si>
    <t>(Тегі, Аты, Әкесінің аты)</t>
  </si>
  <si>
    <t>(қолы)</t>
  </si>
  <si>
    <t>М О</t>
  </si>
  <si>
    <t>мың теңге</t>
  </si>
  <si>
    <t>ескер.</t>
  </si>
  <si>
    <t>ЖИЫНТЫҚ КІРІС ТУРАЛЫ АРАЛЫҚ ЕСЕП</t>
  </si>
  <si>
    <t>Ескер.</t>
  </si>
  <si>
    <t>Қаржыландырудан түсетін кірістер</t>
  </si>
  <si>
    <t>Қаржыландыру шығындары</t>
  </si>
  <si>
    <t>Басқа кірістер</t>
  </si>
  <si>
    <t>Басқа шығындар</t>
  </si>
  <si>
    <t>Әкімшілік шығыстар</t>
  </si>
  <si>
    <t xml:space="preserve">Жалғасып жатқан қызметтен салық салуға дейінгі пайда (залал) </t>
  </si>
  <si>
    <t xml:space="preserve">Табыс салығы бойынша шығыстар / (үнемдеу) </t>
  </si>
  <si>
    <t xml:space="preserve">Есепті кезеңдегі жалғасатын қызметтен түскен пайда (залал) </t>
  </si>
  <si>
    <t>Басқа жиынтық табыс</t>
  </si>
  <si>
    <t>Салықтарды шегергендегі жиынтық табыс/(залал) жиыны</t>
  </si>
  <si>
    <t>МЕНШІКТІ КАПИТАЛДАҒЫ ӨЗГЕРІСТЕР ТУРАЛЫ АРАЛЫҚ ЕСЕП</t>
  </si>
  <si>
    <t>Көрсеткіш</t>
  </si>
  <si>
    <t>Акционерлік капитал</t>
  </si>
  <si>
    <t>Бөлінбеген пайда</t>
  </si>
  <si>
    <t>Капитал жиыны</t>
  </si>
  <si>
    <t>Жылдық жиынтық кіріс/шығыс</t>
  </si>
  <si>
    <t>Есепті кезеңдегі жиынтық кіріс/шығыс</t>
  </si>
  <si>
    <t>АҚША ҚАРАЖАТТАРЫНЫҢ ҚОЗҒАЛЫСЫ ТУРАЛЫ АРАЛЫҚ ЕСЕП</t>
  </si>
  <si>
    <t>I. Операциялық қызметтен түскен ақша қаражаттарының қозғалысы</t>
  </si>
  <si>
    <t>Кезеңдегі салық салуға дейінгі залал</t>
  </si>
  <si>
    <t>Түзетулер:</t>
  </si>
  <si>
    <t>Материалдық емес активтердің амортизациясы</t>
  </si>
  <si>
    <t>Қаржылық шығындар</t>
  </si>
  <si>
    <t>Қаржылық кірістер</t>
  </si>
  <si>
    <t>Корпоративтік табыс салығы</t>
  </si>
  <si>
    <t>Операциялық қызметтен айналым капиталындағы өзгерістерге дейінгі ақша қаражаттарының қозғалысы</t>
  </si>
  <si>
    <t>Өтеуге ҚҚС-ты өзгерту</t>
  </si>
  <si>
    <t>Басқа ағымдағы активтерді өзгерту</t>
  </si>
  <si>
    <t>Сауда және өзге де кредиторлық берешектің өзгеруі</t>
  </si>
  <si>
    <t>Басқа да ағымдағы міндеттемелерді өзгерту</t>
  </si>
  <si>
    <t>Сауда және басқа дебиторлық берешектің өзгеруі</t>
  </si>
  <si>
    <t>Операциялық қызметтен түскен ақшаның таза қозғалысы</t>
  </si>
  <si>
    <t>II. Инвестициялық қызметтен түскен ақша қаражаттарының қозғалысы</t>
  </si>
  <si>
    <t>Ақша қаражатының түсімі, барлығы</t>
  </si>
  <si>
    <t>оның ішінде:</t>
  </si>
  <si>
    <t>Алынған сыйақы</t>
  </si>
  <si>
    <t>Төленген сыйақы</t>
  </si>
  <si>
    <t>Инвестициялық бағалы қағаздардың шығуынан түсетін түсімдер</t>
  </si>
  <si>
    <t>Ақшалай қаражаттың шығуы, барлығы</t>
  </si>
  <si>
    <t>инвестициялық бағалы қағаздарды сатып алу</t>
  </si>
  <si>
    <t>Инвестициялық қызметтен түскен ақшаның таза қозғалысы</t>
  </si>
  <si>
    <t>III. Қаржылық қызметтен түскен ақша қаражаттарының қозғалысы</t>
  </si>
  <si>
    <t>Қарыз алу</t>
  </si>
  <si>
    <t>Қарыздарды төлеу</t>
  </si>
  <si>
    <t>Қаржылық қызметтен түскен ақшаның таза қозғалысы</t>
  </si>
  <si>
    <t>Ақшадағы және оның баламаларындағы таза өзгеріс</t>
  </si>
  <si>
    <t>Есепті кезеңнің басындағы ақша қаражаттары және олардың баламалары</t>
  </si>
  <si>
    <t>Есепті кезеңнің соңындағы ақша қаражаттары және олардың баламалары</t>
  </si>
  <si>
    <t>30 маусымда аяқталған алты айлық кезеңде</t>
  </si>
  <si>
    <t>2025 жылғы 30 маусымдағы жағдай бойынша</t>
  </si>
  <si>
    <t>2025 жылғы 30 маусымда аяқталған 6 ай үшін</t>
  </si>
  <si>
    <t xml:space="preserve">2024 жыл  </t>
  </si>
  <si>
    <t>2025 жыл               (аудит жүргізілмеген)</t>
  </si>
  <si>
    <t>Сальдо  1 қаңтар 2024ж.</t>
  </si>
  <si>
    <t>Сальдо  1 қаңтар 2025 ж.</t>
  </si>
  <si>
    <t>Сальдо  30 маусым 2025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</si>
</sst>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__;\(#,##0\)__;\-__"/>
    <numFmt numFmtId="168" formatCode="000"/>
    <numFmt numFmtId="169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43" fontId="4" fillId="3" borderId="1" xfId="1" applyFont="1" applyFill="1" applyBorder="1" applyAlignment="1">
      <alignment horizontal="center" vertical="center"/>
    </xf>
    <xf numFmtId="43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43" fontId="11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2" borderId="0" xfId="1" applyNumberFormat="1" applyFont="1" applyFill="1" applyBorder="1" applyAlignment="1">
      <alignment horizontal="right" vertical="center"/>
    </xf>
    <xf numFmtId="164" fontId="8" fillId="3" borderId="3" xfId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7" fontId="12" fillId="0" borderId="3" xfId="4" applyNumberFormat="1" applyFont="1" applyFill="1" applyBorder="1" applyAlignment="1">
      <alignment vertical="center"/>
    </xf>
    <xf numFmtId="167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166" fontId="0" fillId="0" borderId="0" xfId="0" applyNumberFormat="1"/>
    <xf numFmtId="4" fontId="0" fillId="4" borderId="0" xfId="0" applyNumberFormat="1" applyFill="1"/>
    <xf numFmtId="165" fontId="0" fillId="0" borderId="0" xfId="0" applyNumberFormat="1" applyAlignment="1">
      <alignment wrapText="1"/>
    </xf>
    <xf numFmtId="165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167" fontId="10" fillId="0" borderId="3" xfId="4" applyNumberFormat="1" applyFont="1" applyFill="1" applyBorder="1" applyAlignment="1">
      <alignment vertical="center"/>
    </xf>
    <xf numFmtId="169" fontId="0" fillId="0" borderId="0" xfId="0" applyNumberFormat="1" applyAlignment="1">
      <alignment horizontal="left"/>
    </xf>
    <xf numFmtId="169" fontId="4" fillId="0" borderId="0" xfId="0" applyNumberFormat="1" applyFont="1" applyAlignment="1">
      <alignment horizontal="center" vertical="center"/>
    </xf>
    <xf numFmtId="0" fontId="4" fillId="0" borderId="0" xfId="5" applyFont="1" applyAlignment="1">
      <alignment horizontal="left" vertical="center" wrapText="1"/>
    </xf>
    <xf numFmtId="167" fontId="10" fillId="0" borderId="0" xfId="4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7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167" fontId="12" fillId="3" borderId="3" xfId="4" applyNumberFormat="1" applyFont="1" applyFill="1" applyBorder="1" applyAlignment="1">
      <alignment vertical="center"/>
    </xf>
    <xf numFmtId="167" fontId="10" fillId="3" borderId="3" xfId="4" applyNumberFormat="1" applyFont="1" applyFill="1" applyBorder="1" applyAlignment="1">
      <alignment vertical="center"/>
    </xf>
    <xf numFmtId="167" fontId="12" fillId="3" borderId="3" xfId="1" applyNumberFormat="1" applyFont="1" applyFill="1" applyBorder="1"/>
    <xf numFmtId="166" fontId="9" fillId="2" borderId="3" xfId="1" applyNumberFormat="1" applyFont="1" applyFill="1" applyBorder="1" applyAlignment="1">
      <alignment horizontal="right" vertical="center"/>
    </xf>
    <xf numFmtId="167" fontId="12" fillId="0" borderId="3" xfId="1" applyNumberFormat="1" applyFont="1" applyFill="1" applyBorder="1"/>
    <xf numFmtId="167" fontId="10" fillId="3" borderId="3" xfId="1" applyNumberFormat="1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8" fontId="3" fillId="2" borderId="10" xfId="0" applyNumberFormat="1" applyFont="1" applyFill="1" applyBorder="1" applyAlignment="1">
      <alignment horizontal="center" vertical="center"/>
    </xf>
    <xf numFmtId="168" fontId="3" fillId="2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</cellXfs>
  <cellStyles count="7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_ДДС" xfId="5" xr:uid="{00000000-0005-0000-0000-000003000000}"/>
    <cellStyle name="Финансовый" xfId="1" builtinId="3"/>
    <cellStyle name="Финансовый 2" xfId="4" xr:uid="{00000000-0005-0000-0000-000005000000}"/>
    <cellStyle name="Финансовый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</v>
      </c>
    </row>
    <row r="3" spans="1:9" x14ac:dyDescent="0.25">
      <c r="A3">
        <v>2</v>
      </c>
      <c r="B3" t="s">
        <v>2</v>
      </c>
    </row>
    <row r="4" spans="1:9" x14ac:dyDescent="0.25">
      <c r="A4">
        <v>4</v>
      </c>
      <c r="B4" t="s">
        <v>4</v>
      </c>
      <c r="E4" t="s">
        <v>3</v>
      </c>
    </row>
    <row r="5" spans="1:9" x14ac:dyDescent="0.25">
      <c r="A5">
        <v>5</v>
      </c>
      <c r="B5" t="s">
        <v>5</v>
      </c>
      <c r="C5" t="s">
        <v>6</v>
      </c>
    </row>
    <row r="6" spans="1:9" x14ac:dyDescent="0.25">
      <c r="A6">
        <v>6</v>
      </c>
      <c r="B6" t="s">
        <v>7</v>
      </c>
    </row>
    <row r="8" spans="1:9" x14ac:dyDescent="0.25">
      <c r="A8">
        <v>7</v>
      </c>
      <c r="B8" t="s">
        <v>8</v>
      </c>
    </row>
    <row r="9" spans="1:9" x14ac:dyDescent="0.25">
      <c r="A9">
        <v>8</v>
      </c>
      <c r="B9" t="s">
        <v>9</v>
      </c>
      <c r="I9" t="s">
        <v>21</v>
      </c>
    </row>
    <row r="11" spans="1:9" x14ac:dyDescent="0.25">
      <c r="B11" s="26" t="s">
        <v>10</v>
      </c>
    </row>
    <row r="12" spans="1:9" x14ac:dyDescent="0.25">
      <c r="A12">
        <v>1</v>
      </c>
      <c r="B12" t="s">
        <v>20</v>
      </c>
    </row>
    <row r="13" spans="1:9" x14ac:dyDescent="0.25">
      <c r="A13">
        <v>2</v>
      </c>
      <c r="B13" t="s">
        <v>17</v>
      </c>
    </row>
    <row r="14" spans="1:9" x14ac:dyDescent="0.25">
      <c r="A14">
        <v>3</v>
      </c>
      <c r="B14" t="s">
        <v>11</v>
      </c>
    </row>
    <row r="15" spans="1:9" x14ac:dyDescent="0.25">
      <c r="A15">
        <v>4</v>
      </c>
      <c r="B15" t="s">
        <v>12</v>
      </c>
      <c r="C15" t="s">
        <v>13</v>
      </c>
    </row>
    <row r="16" spans="1:9" x14ac:dyDescent="0.25">
      <c r="B16" t="s">
        <v>14</v>
      </c>
    </row>
    <row r="17" spans="1:3" x14ac:dyDescent="0.25">
      <c r="B17" t="s">
        <v>15</v>
      </c>
      <c r="C17" t="s">
        <v>16</v>
      </c>
    </row>
    <row r="18" spans="1:3" x14ac:dyDescent="0.25">
      <c r="A18">
        <v>5</v>
      </c>
      <c r="B18" t="s">
        <v>18</v>
      </c>
    </row>
    <row r="19" spans="1:3" x14ac:dyDescent="0.25">
      <c r="A19">
        <v>6</v>
      </c>
      <c r="B19" t="s">
        <v>19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5"/>
  <sheetViews>
    <sheetView tabSelected="1" view="pageBreakPreview" zoomScaleNormal="100" zoomScaleSheetLayoutView="100" workbookViewId="0">
      <selection activeCell="W8" sqref="W8:X28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58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74" t="s">
        <v>27</v>
      </c>
      <c r="V1" s="58"/>
      <c r="X1" s="75" t="s">
        <v>28</v>
      </c>
    </row>
    <row r="2" spans="1:28" s="4" customFormat="1" ht="15.75" customHeight="1" x14ac:dyDescent="0.25"/>
    <row r="3" spans="1:28" s="3" customFormat="1" ht="20.25" customHeight="1" x14ac:dyDescent="0.25">
      <c r="A3" s="99" t="s">
        <v>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8" s="3" customFormat="1" ht="12" customHeight="1" x14ac:dyDescent="0.25">
      <c r="A4" s="100" t="s">
        <v>111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8" s="3" customFormat="1" ht="12" customHeight="1" x14ac:dyDescent="0.25">
      <c r="A5" s="101" t="s">
        <v>58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8" ht="24" x14ac:dyDescent="0.25">
      <c r="A6" s="102" t="s">
        <v>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V6" s="54" t="s">
        <v>59</v>
      </c>
      <c r="W6" s="9" t="s">
        <v>31</v>
      </c>
      <c r="X6" s="10" t="s">
        <v>32</v>
      </c>
    </row>
    <row r="7" spans="1:28" ht="12.75" customHeight="1" x14ac:dyDescent="0.25">
      <c r="A7" s="85" t="s">
        <v>33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55"/>
      <c r="W7" s="29"/>
      <c r="X7" s="29"/>
      <c r="AA7" s="42"/>
    </row>
    <row r="8" spans="1:28" ht="12.75" customHeight="1" x14ac:dyDescent="0.25">
      <c r="A8" s="88" t="s">
        <v>34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/>
      <c r="V8" s="55"/>
      <c r="W8" s="29">
        <f>SUM(W9:W12)</f>
        <v>79291</v>
      </c>
      <c r="X8" s="29">
        <f>SUM(X9:X12)</f>
        <v>81657</v>
      </c>
      <c r="AA8" s="42"/>
    </row>
    <row r="9" spans="1:28" s="1" customFormat="1" ht="12.75" customHeight="1" x14ac:dyDescent="0.25">
      <c r="A9" s="93" t="s">
        <v>35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  <c r="V9" s="57">
        <v>5</v>
      </c>
      <c r="W9" s="69">
        <v>70470</v>
      </c>
      <c r="X9" s="69">
        <v>3662</v>
      </c>
      <c r="Z9" s="41"/>
      <c r="AA9" s="42"/>
      <c r="AB9" s="42"/>
    </row>
    <row r="10" spans="1:28" s="1" customFormat="1" x14ac:dyDescent="0.25">
      <c r="A10" s="79" t="s">
        <v>36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/>
      <c r="V10" s="59"/>
      <c r="W10" s="69">
        <v>0</v>
      </c>
      <c r="X10" s="69">
        <v>0</v>
      </c>
      <c r="Z10"/>
      <c r="AA10" s="42"/>
      <c r="AB10" s="42"/>
    </row>
    <row r="11" spans="1:28" s="1" customFormat="1" ht="12.75" customHeight="1" x14ac:dyDescent="0.25">
      <c r="A11" s="93" t="s">
        <v>37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/>
      <c r="V11" s="57"/>
      <c r="W11" s="69">
        <v>4947</v>
      </c>
      <c r="X11" s="69">
        <v>4405</v>
      </c>
      <c r="Z11"/>
      <c r="AA11" s="42"/>
      <c r="AB11" s="42"/>
    </row>
    <row r="12" spans="1:28" s="1" customFormat="1" ht="12.75" customHeight="1" x14ac:dyDescent="0.25">
      <c r="A12" s="93" t="s">
        <v>38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5"/>
      <c r="V12" s="57">
        <v>6</v>
      </c>
      <c r="W12" s="69">
        <v>3874</v>
      </c>
      <c r="X12" s="69">
        <v>73590</v>
      </c>
      <c r="Z12" s="41"/>
      <c r="AA12" s="42"/>
      <c r="AB12" s="42"/>
    </row>
    <row r="13" spans="1:28" s="1" customFormat="1" ht="12.75" customHeight="1" x14ac:dyDescent="0.25">
      <c r="A13" s="96" t="s">
        <v>39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60"/>
      <c r="W13" s="68">
        <v>0</v>
      </c>
      <c r="X13" s="68">
        <v>0</v>
      </c>
      <c r="Z13"/>
      <c r="AA13" s="42"/>
      <c r="AB13" s="42"/>
    </row>
    <row r="14" spans="1:28" s="1" customFormat="1" ht="12.75" customHeight="1" x14ac:dyDescent="0.25">
      <c r="A14" s="93" t="s">
        <v>40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57"/>
      <c r="W14" s="69">
        <v>0</v>
      </c>
      <c r="X14" s="69">
        <v>0</v>
      </c>
      <c r="Z14"/>
      <c r="AA14" s="42"/>
      <c r="AB14" s="42"/>
    </row>
    <row r="15" spans="1:28" s="1" customFormat="1" ht="12.75" customHeight="1" x14ac:dyDescent="0.25">
      <c r="A15" s="82" t="s">
        <v>41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60"/>
      <c r="W15" s="68">
        <f>W8</f>
        <v>79291</v>
      </c>
      <c r="X15" s="68">
        <f>X8</f>
        <v>81657</v>
      </c>
      <c r="Z15"/>
      <c r="AA15" s="42"/>
    </row>
    <row r="16" spans="1:28" s="1" customFormat="1" ht="12.75" customHeight="1" x14ac:dyDescent="0.25">
      <c r="A16" s="82" t="s">
        <v>42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60"/>
      <c r="W16" s="70"/>
      <c r="X16" s="70"/>
      <c r="Z16"/>
      <c r="AA16" s="42"/>
    </row>
    <row r="17" spans="1:28" s="1" customFormat="1" ht="12.75" customHeight="1" x14ac:dyDescent="0.25">
      <c r="A17" s="88" t="s">
        <v>43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90"/>
      <c r="V17" s="55"/>
      <c r="W17" s="70">
        <f>SUM(W18:W22)</f>
        <v>1101</v>
      </c>
      <c r="X17" s="70">
        <f>SUM(X18:X22)</f>
        <v>520</v>
      </c>
      <c r="Z17"/>
      <c r="AA17" s="42"/>
    </row>
    <row r="18" spans="1:28" s="1" customFormat="1" ht="12.75" customHeight="1" x14ac:dyDescent="0.25">
      <c r="A18" s="79" t="s">
        <v>44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55"/>
      <c r="W18" s="73">
        <v>0</v>
      </c>
      <c r="X18" s="73">
        <v>0</v>
      </c>
      <c r="Z18"/>
      <c r="AA18" s="42"/>
    </row>
    <row r="19" spans="1:28" s="1" customFormat="1" ht="12.75" customHeight="1" x14ac:dyDescent="0.25">
      <c r="A19" s="79" t="s">
        <v>45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  <c r="V19" s="59">
        <v>7</v>
      </c>
      <c r="W19" s="69">
        <v>121</v>
      </c>
      <c r="X19" s="69">
        <v>81</v>
      </c>
      <c r="Y19" s="2"/>
      <c r="Z19" s="39"/>
      <c r="AA19" s="42"/>
      <c r="AB19" s="42"/>
    </row>
    <row r="20" spans="1:28" s="1" customFormat="1" ht="12.75" customHeight="1" x14ac:dyDescent="0.25">
      <c r="A20" s="79" t="s">
        <v>46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  <c r="V20" s="59"/>
      <c r="W20" s="69">
        <v>425</v>
      </c>
      <c r="X20" s="69">
        <v>0</v>
      </c>
      <c r="Z20" s="39"/>
      <c r="AA20" s="42"/>
      <c r="AB20" s="42"/>
    </row>
    <row r="21" spans="1:28" s="1" customFormat="1" ht="12.75" customHeight="1" x14ac:dyDescent="0.25">
      <c r="A21" s="79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V21" s="59">
        <v>8</v>
      </c>
      <c r="W21" s="69">
        <v>417</v>
      </c>
      <c r="X21" s="69">
        <v>439</v>
      </c>
      <c r="Z21" s="39"/>
      <c r="AA21" s="42"/>
    </row>
    <row r="22" spans="1:28" s="1" customFormat="1" ht="12.75" customHeight="1" x14ac:dyDescent="0.25">
      <c r="A22" s="79" t="s">
        <v>48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/>
      <c r="V22" s="59"/>
      <c r="W22" s="69">
        <v>138</v>
      </c>
      <c r="X22" s="69">
        <v>0</v>
      </c>
      <c r="Z22" s="39"/>
      <c r="AA22" s="42"/>
    </row>
    <row r="23" spans="1:28" s="1" customFormat="1" ht="12.75" customHeight="1" x14ac:dyDescent="0.25">
      <c r="A23" s="88" t="s">
        <v>49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/>
      <c r="V23" s="55"/>
      <c r="W23" s="68">
        <f>SUM(W24:W25)</f>
        <v>78190</v>
      </c>
      <c r="X23" s="68">
        <f>SUM(X24:X25)</f>
        <v>81137</v>
      </c>
      <c r="Z23"/>
      <c r="AA23" s="42"/>
    </row>
    <row r="24" spans="1:28" s="1" customFormat="1" ht="12.75" customHeight="1" x14ac:dyDescent="0.25">
      <c r="A24" s="79" t="s">
        <v>50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59">
        <v>9</v>
      </c>
      <c r="W24" s="69">
        <v>106050</v>
      </c>
      <c r="X24" s="69">
        <v>106050</v>
      </c>
      <c r="Z24"/>
      <c r="AA24" s="42"/>
    </row>
    <row r="25" spans="1:28" s="1" customFormat="1" ht="12.75" customHeight="1" x14ac:dyDescent="0.25">
      <c r="A25" s="79" t="s">
        <v>51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59"/>
      <c r="W25" s="69">
        <v>-27860</v>
      </c>
      <c r="X25" s="69">
        <v>-24913</v>
      </c>
      <c r="Y25" s="2"/>
      <c r="Z25"/>
      <c r="AA25" s="42"/>
    </row>
    <row r="26" spans="1:28" s="1" customFormat="1" ht="12.75" customHeight="1" x14ac:dyDescent="0.25">
      <c r="A26" s="82" t="s">
        <v>52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4"/>
      <c r="V26" s="60"/>
      <c r="W26" s="29">
        <f>W17+W23</f>
        <v>79291</v>
      </c>
      <c r="X26" s="29">
        <f>X17+X23</f>
        <v>81657</v>
      </c>
      <c r="Z26"/>
      <c r="AA26" s="42"/>
    </row>
    <row r="27" spans="1:28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53"/>
      <c r="W27" s="24"/>
      <c r="X27" s="24"/>
      <c r="AA27" s="43"/>
    </row>
    <row r="28" spans="1:28" ht="12.75" customHeight="1" x14ac:dyDescent="0.25">
      <c r="A28" s="85" t="s">
        <v>53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55">
        <v>9</v>
      </c>
      <c r="W28" s="25">
        <f>W23/100</f>
        <v>781.9</v>
      </c>
      <c r="X28" s="25">
        <f>X23/100</f>
        <v>811.37</v>
      </c>
      <c r="Y28" s="39"/>
      <c r="Z28" s="40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39"/>
      <c r="Z29" s="40"/>
    </row>
    <row r="30" spans="1:28" x14ac:dyDescent="0.25">
      <c r="A30" s="5" t="s">
        <v>54</v>
      </c>
      <c r="B30" s="3"/>
      <c r="C30" s="3"/>
      <c r="D30" s="3"/>
      <c r="E30" s="3"/>
      <c r="F30" s="3"/>
      <c r="G30" s="3"/>
      <c r="H30" s="91" t="s">
        <v>23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21"/>
      <c r="W30" s="13"/>
      <c r="X30" s="6"/>
      <c r="Z30" s="40"/>
    </row>
    <row r="31" spans="1:28" x14ac:dyDescent="0.25">
      <c r="A31" s="3"/>
      <c r="B31" s="3"/>
      <c r="C31" s="3"/>
      <c r="D31" s="3"/>
      <c r="E31" s="3"/>
      <c r="F31" s="3"/>
      <c r="G31" s="3"/>
      <c r="H31" s="92" t="s">
        <v>55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22"/>
      <c r="W31" s="14" t="s">
        <v>56</v>
      </c>
      <c r="X31" s="6"/>
    </row>
    <row r="32" spans="1:28" x14ac:dyDescent="0.25">
      <c r="A32" s="15" t="s">
        <v>24</v>
      </c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7"/>
      <c r="M32" s="17"/>
      <c r="N32" s="17" t="s">
        <v>25</v>
      </c>
      <c r="O32" s="17"/>
      <c r="P32" s="17"/>
      <c r="Q32" s="17"/>
      <c r="R32" s="17"/>
      <c r="S32" s="17"/>
      <c r="T32" s="17"/>
      <c r="U32" s="17"/>
      <c r="V32" s="21"/>
      <c r="W32" s="13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78" t="s">
        <v>55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23"/>
      <c r="W33" s="18" t="s">
        <v>56</v>
      </c>
      <c r="X33" s="6"/>
    </row>
    <row r="34" spans="1:24" x14ac:dyDescent="0.25">
      <c r="A34" s="3"/>
      <c r="B34" s="4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9">
        <v>0</v>
      </c>
      <c r="X35" s="19">
        <v>0</v>
      </c>
    </row>
  </sheetData>
  <mergeCells count="28">
    <mergeCell ref="A9:U9"/>
    <mergeCell ref="A3:X3"/>
    <mergeCell ref="A4:X4"/>
    <mergeCell ref="A5:X5"/>
    <mergeCell ref="A6:U6"/>
    <mergeCell ref="A8:U8"/>
    <mergeCell ref="A7:U7"/>
    <mergeCell ref="A10:U10"/>
    <mergeCell ref="A11:U11"/>
    <mergeCell ref="A12:U12"/>
    <mergeCell ref="A13:U13"/>
    <mergeCell ref="A15:U15"/>
    <mergeCell ref="A14:U14"/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4"/>
  <sheetViews>
    <sheetView view="pageBreakPreview" zoomScale="145" zoomScaleNormal="100" zoomScaleSheetLayoutView="145" workbookViewId="0">
      <selection activeCell="W8" sqref="W8:X17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20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74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75" t="s">
        <v>28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5" ht="23.25" customHeight="1" x14ac:dyDescent="0.25">
      <c r="A4" s="100" t="s">
        <v>112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0" t="s">
        <v>58</v>
      </c>
    </row>
    <row r="6" spans="1:25" ht="26.25" customHeight="1" x14ac:dyDescent="0.25">
      <c r="A6" s="113" t="s">
        <v>30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119" t="s">
        <v>61</v>
      </c>
      <c r="W6" s="121" t="s">
        <v>110</v>
      </c>
      <c r="X6" s="122"/>
    </row>
    <row r="7" spans="1:25" ht="29.25" customHeight="1" x14ac:dyDescent="0.25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8"/>
      <c r="V7" s="120"/>
      <c r="W7" s="8" t="s">
        <v>114</v>
      </c>
      <c r="X7" s="8" t="s">
        <v>113</v>
      </c>
    </row>
    <row r="8" spans="1:25" ht="12.75" customHeight="1" x14ac:dyDescent="0.25">
      <c r="A8" s="109" t="s">
        <v>62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/>
      <c r="V8" s="59">
        <v>10</v>
      </c>
      <c r="W8" s="29">
        <v>3612</v>
      </c>
      <c r="X8" s="45">
        <v>3778</v>
      </c>
    </row>
    <row r="9" spans="1:25" ht="12.75" customHeight="1" x14ac:dyDescent="0.25">
      <c r="A9" s="109" t="s">
        <v>63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1"/>
      <c r="V9" s="59"/>
      <c r="W9" s="29">
        <v>0</v>
      </c>
      <c r="X9" s="45">
        <v>0</v>
      </c>
    </row>
    <row r="10" spans="1:25" ht="12.75" customHeight="1" x14ac:dyDescent="0.25">
      <c r="A10" s="109" t="s">
        <v>64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1"/>
      <c r="V10" s="59"/>
      <c r="W10" s="29">
        <v>0</v>
      </c>
      <c r="X10" s="45">
        <v>0</v>
      </c>
    </row>
    <row r="11" spans="1:25" ht="12.75" customHeight="1" x14ac:dyDescent="0.25">
      <c r="A11" s="109" t="s">
        <v>65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/>
      <c r="V11" s="59"/>
      <c r="W11" s="29">
        <v>0</v>
      </c>
      <c r="X11" s="45">
        <v>0</v>
      </c>
      <c r="Y11" s="39"/>
    </row>
    <row r="12" spans="1:25" x14ac:dyDescent="0.25">
      <c r="A12" s="106" t="s">
        <v>66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8"/>
      <c r="V12" s="57">
        <v>12</v>
      </c>
      <c r="W12" s="29">
        <v>-6559</v>
      </c>
      <c r="X12" s="45">
        <v>-6432</v>
      </c>
    </row>
    <row r="13" spans="1:25" x14ac:dyDescent="0.25">
      <c r="A13" s="82" t="s">
        <v>67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4"/>
      <c r="V13" s="60"/>
      <c r="W13" s="29">
        <f>SUM(W8:W12)</f>
        <v>-2947</v>
      </c>
      <c r="X13" s="29">
        <f>SUM(X8:X12)</f>
        <v>-2654</v>
      </c>
    </row>
    <row r="14" spans="1:25" ht="12.75" customHeight="1" x14ac:dyDescent="0.25">
      <c r="A14" s="109" t="s">
        <v>68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1"/>
      <c r="V14" s="59"/>
      <c r="W14" s="71">
        <v>0</v>
      </c>
      <c r="X14" s="71">
        <v>0</v>
      </c>
    </row>
    <row r="15" spans="1:25" ht="12.75" customHeight="1" x14ac:dyDescent="0.25">
      <c r="A15" s="85" t="s">
        <v>69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55"/>
      <c r="W15" s="72">
        <f>W13</f>
        <v>-2947</v>
      </c>
      <c r="X15" s="72">
        <f>X13</f>
        <v>-2654</v>
      </c>
    </row>
    <row r="16" spans="1:25" ht="12.75" customHeight="1" x14ac:dyDescent="0.25">
      <c r="A16" s="109" t="s">
        <v>70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59"/>
      <c r="W16" s="45">
        <v>0</v>
      </c>
      <c r="X16" s="45">
        <v>0</v>
      </c>
    </row>
    <row r="17" spans="1:24" ht="12.75" customHeight="1" x14ac:dyDescent="0.25">
      <c r="A17" s="82" t="s">
        <v>71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55"/>
      <c r="W17" s="72">
        <f>W15</f>
        <v>-2947</v>
      </c>
      <c r="X17" s="72">
        <f>X15</f>
        <v>-2654</v>
      </c>
    </row>
    <row r="18" spans="1:24" ht="12.75" customHeight="1" x14ac:dyDescent="0.25">
      <c r="A18" s="5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51"/>
      <c r="X18" s="51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54</v>
      </c>
      <c r="B20" s="3"/>
      <c r="C20" s="3"/>
      <c r="D20" s="3"/>
      <c r="E20" s="3"/>
      <c r="F20" s="3"/>
      <c r="G20" s="3"/>
      <c r="H20" s="91" t="s">
        <v>23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21"/>
      <c r="W20" s="21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92" t="s">
        <v>55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22"/>
      <c r="W21" s="22" t="s">
        <v>56</v>
      </c>
      <c r="X21" s="3"/>
    </row>
    <row r="22" spans="1:24" ht="12.75" customHeight="1" x14ac:dyDescent="0.25">
      <c r="A22" s="5" t="s">
        <v>26</v>
      </c>
      <c r="B22" s="3"/>
      <c r="C22" s="3"/>
      <c r="D22" s="3"/>
      <c r="E22" s="3"/>
      <c r="F22" s="3"/>
      <c r="G22" s="3"/>
      <c r="H22" s="17"/>
      <c r="I22" s="17"/>
      <c r="J22" s="17"/>
      <c r="K22" s="17"/>
      <c r="L22" s="17"/>
      <c r="M22" s="17"/>
      <c r="N22" s="17"/>
      <c r="O22" s="17" t="s">
        <v>25</v>
      </c>
      <c r="P22" s="17"/>
      <c r="Q22" s="17"/>
      <c r="R22" s="17"/>
      <c r="S22" s="17"/>
      <c r="T22" s="17"/>
      <c r="U22" s="17"/>
      <c r="V22" s="17"/>
      <c r="W22" s="21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05" t="s">
        <v>55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23"/>
      <c r="W23" s="23" t="s">
        <v>56</v>
      </c>
      <c r="X23" s="3"/>
    </row>
    <row r="24" spans="1:24" ht="12.75" customHeight="1" x14ac:dyDescent="0.25">
      <c r="A24" s="3"/>
      <c r="B24" s="4" t="s">
        <v>57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A3:X3"/>
    <mergeCell ref="A4:X4"/>
    <mergeCell ref="A6:U7"/>
    <mergeCell ref="V6:V7"/>
    <mergeCell ref="W6:X6"/>
    <mergeCell ref="A10:U10"/>
    <mergeCell ref="A11:U11"/>
    <mergeCell ref="A13:U13"/>
    <mergeCell ref="A8:U8"/>
    <mergeCell ref="A15:U15"/>
    <mergeCell ref="A14:U14"/>
    <mergeCell ref="A9:U9"/>
    <mergeCell ref="H20:U20"/>
    <mergeCell ref="H21:U21"/>
    <mergeCell ref="H23:U23"/>
    <mergeCell ref="A17:U17"/>
    <mergeCell ref="A12:U12"/>
    <mergeCell ref="A16:U16"/>
  </mergeCells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view="pageBreakPreview" zoomScale="115" zoomScaleNormal="100" zoomScaleSheetLayoutView="115" workbookViewId="0">
      <selection activeCell="O8" sqref="O8:Q12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76" t="s">
        <v>27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75" t="s">
        <v>28</v>
      </c>
    </row>
    <row r="2" spans="1:17" ht="14.25" customHeight="1" x14ac:dyDescent="0.25">
      <c r="A2"/>
      <c r="B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Q2" s="27"/>
    </row>
    <row r="3" spans="1:17" s="3" customFormat="1" ht="8.25" customHeight="1" x14ac:dyDescent="0.25"/>
    <row r="4" spans="1:17" s="3" customFormat="1" ht="21" customHeight="1" x14ac:dyDescent="0.25">
      <c r="G4" s="132" t="s">
        <v>72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s="3" customFormat="1" ht="21" customHeight="1" x14ac:dyDescent="0.25">
      <c r="G5" s="132" t="s">
        <v>112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s="3" customFormat="1" ht="15.75" thickBot="1" x14ac:dyDescent="0.3">
      <c r="Q6" s="20" t="s">
        <v>58</v>
      </c>
    </row>
    <row r="7" spans="1:17" s="3" customFormat="1" ht="26.25" customHeight="1" x14ac:dyDescent="0.25">
      <c r="A7" s="135" t="s">
        <v>73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133" t="s">
        <v>22</v>
      </c>
      <c r="N7" s="134"/>
      <c r="O7" s="52" t="s">
        <v>74</v>
      </c>
      <c r="P7" s="52" t="s">
        <v>75</v>
      </c>
      <c r="Q7" s="44" t="s">
        <v>76</v>
      </c>
    </row>
    <row r="8" spans="1:17" ht="25.5" customHeight="1" x14ac:dyDescent="0.25">
      <c r="A8" s="124" t="s">
        <v>115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30">
        <v>110</v>
      </c>
      <c r="N8" s="131"/>
      <c r="O8" s="29">
        <v>106050</v>
      </c>
      <c r="P8" s="29">
        <v>-20007</v>
      </c>
      <c r="Q8" s="29">
        <f>SUM(O8:P8)</f>
        <v>86043</v>
      </c>
    </row>
    <row r="9" spans="1:17" ht="25.5" customHeight="1" x14ac:dyDescent="0.25">
      <c r="A9" s="124" t="s">
        <v>77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30">
        <v>160</v>
      </c>
      <c r="N9" s="131"/>
      <c r="O9" s="29">
        <v>0</v>
      </c>
      <c r="P9" s="29">
        <v>-4906</v>
      </c>
      <c r="Q9" s="29">
        <f t="shared" ref="Q9:Q12" si="0">SUM(O9:P9)</f>
        <v>-4906</v>
      </c>
    </row>
    <row r="10" spans="1:17" ht="25.5" customHeight="1" x14ac:dyDescent="0.25">
      <c r="A10" s="124" t="s">
        <v>116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>
        <v>200</v>
      </c>
      <c r="N10" s="126"/>
      <c r="O10" s="29">
        <v>106050</v>
      </c>
      <c r="P10" s="29">
        <f>P8+P9</f>
        <v>-24913</v>
      </c>
      <c r="Q10" s="29">
        <f>SUM(O10:P10)</f>
        <v>81137</v>
      </c>
    </row>
    <row r="11" spans="1:17" ht="25.5" customHeight="1" x14ac:dyDescent="0.25">
      <c r="A11" s="127" t="s">
        <v>78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8">
        <v>60</v>
      </c>
      <c r="N11" s="129"/>
      <c r="O11" s="30"/>
      <c r="P11" s="30">
        <v>-2947</v>
      </c>
      <c r="Q11" s="29">
        <f t="shared" si="0"/>
        <v>-2947</v>
      </c>
    </row>
    <row r="12" spans="1:17" ht="25.5" customHeight="1" x14ac:dyDescent="0.25">
      <c r="A12" s="124" t="s">
        <v>117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0">
        <v>100</v>
      </c>
      <c r="N12" s="131"/>
      <c r="O12" s="29">
        <v>106050</v>
      </c>
      <c r="P12" s="29">
        <f>P10+P11</f>
        <v>-27860</v>
      </c>
      <c r="Q12" s="29">
        <f t="shared" si="0"/>
        <v>78190</v>
      </c>
    </row>
    <row r="15" spans="1:17" s="3" customFormat="1" ht="12" customHeight="1" x14ac:dyDescent="0.25">
      <c r="C15" s="31" t="s">
        <v>54</v>
      </c>
      <c r="D15" s="31"/>
      <c r="E15" s="31"/>
      <c r="F15" s="31"/>
      <c r="G15" s="31"/>
      <c r="H15" s="31"/>
      <c r="I15" s="31"/>
      <c r="L15" s="123" t="s">
        <v>23</v>
      </c>
      <c r="M15" s="123"/>
      <c r="N15" s="123"/>
      <c r="O15" s="123"/>
      <c r="P15" s="32"/>
    </row>
    <row r="16" spans="1:17" s="3" customFormat="1" ht="11.25" customHeight="1" x14ac:dyDescent="0.25">
      <c r="L16" s="33" t="s">
        <v>55</v>
      </c>
      <c r="M16" s="33"/>
      <c r="N16" s="33"/>
      <c r="O16" s="33"/>
      <c r="P16" s="35" t="s">
        <v>56</v>
      </c>
    </row>
    <row r="17" spans="3:17" s="3" customFormat="1" ht="11.25" customHeight="1" x14ac:dyDescent="0.25">
      <c r="L17" s="12"/>
      <c r="M17" s="12"/>
      <c r="N17" s="12"/>
      <c r="O17" s="12"/>
    </row>
    <row r="18" spans="3:17" s="67" customFormat="1" ht="18" customHeight="1" x14ac:dyDescent="0.2">
      <c r="C18" s="36" t="s">
        <v>24</v>
      </c>
      <c r="L18" s="123" t="s">
        <v>25</v>
      </c>
      <c r="M18" s="123"/>
      <c r="N18" s="123"/>
      <c r="O18" s="123"/>
      <c r="P18" s="32"/>
      <c r="Q18" s="28"/>
    </row>
    <row r="19" spans="3:17" s="3" customFormat="1" ht="12" customHeight="1" x14ac:dyDescent="0.25">
      <c r="C19" s="37"/>
      <c r="D19" s="37"/>
      <c r="E19" s="37"/>
      <c r="F19" s="37"/>
      <c r="G19" s="37"/>
      <c r="H19" s="37"/>
      <c r="I19" s="37"/>
      <c r="L19" s="34" t="s">
        <v>55</v>
      </c>
      <c r="N19" s="34" t="s">
        <v>0</v>
      </c>
      <c r="O19" s="34"/>
      <c r="P19" s="35" t="s">
        <v>56</v>
      </c>
      <c r="Q19" s="34"/>
    </row>
    <row r="23" spans="3:17" x14ac:dyDescent="0.25">
      <c r="P23" s="38"/>
    </row>
  </sheetData>
  <mergeCells count="16">
    <mergeCell ref="A8:L8"/>
    <mergeCell ref="M8:N8"/>
    <mergeCell ref="A9:L9"/>
    <mergeCell ref="M9:N9"/>
    <mergeCell ref="G4:Q4"/>
    <mergeCell ref="G5:Q5"/>
    <mergeCell ref="M7:N7"/>
    <mergeCell ref="A7:L7"/>
    <mergeCell ref="L18:O18"/>
    <mergeCell ref="L15:O15"/>
    <mergeCell ref="A10:L10"/>
    <mergeCell ref="M10:N10"/>
    <mergeCell ref="A11:L11"/>
    <mergeCell ref="M11:N11"/>
    <mergeCell ref="A12:L12"/>
    <mergeCell ref="M12:N12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6"/>
  <sheetViews>
    <sheetView view="pageBreakPreview" zoomScale="86" zoomScaleNormal="100" zoomScaleSheetLayoutView="86" workbookViewId="0">
      <selection activeCell="W44" sqref="W44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74" t="s">
        <v>27</v>
      </c>
      <c r="U1" s="4"/>
      <c r="V1" s="4"/>
      <c r="W1" s="4"/>
      <c r="X1" s="77" t="s">
        <v>28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12" t="s">
        <v>79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 s="3" customFormat="1" ht="12" customHeight="1" x14ac:dyDescent="0.25">
      <c r="A5" s="100" t="s">
        <v>112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s="3" customFormat="1" ht="12" customHeight="1" x14ac:dyDescent="0.25">
      <c r="V6" s="58"/>
      <c r="X6" s="20" t="s">
        <v>58</v>
      </c>
    </row>
    <row r="7" spans="1:24" s="3" customFormat="1" ht="36" customHeight="1" x14ac:dyDescent="0.25">
      <c r="A7" s="138" t="s">
        <v>30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 t="s">
        <v>59</v>
      </c>
      <c r="W7" s="121" t="s">
        <v>110</v>
      </c>
      <c r="X7" s="122"/>
    </row>
    <row r="8" spans="1:24" ht="39.75" customHeight="1" x14ac:dyDescent="0.25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8" t="s">
        <v>114</v>
      </c>
      <c r="X8" s="8" t="s">
        <v>113</v>
      </c>
    </row>
    <row r="9" spans="1:24" s="3" customFormat="1" ht="12" customHeight="1" x14ac:dyDescent="0.25">
      <c r="A9" s="142" t="s">
        <v>80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</row>
    <row r="10" spans="1:24" s="3" customFormat="1" ht="12" customHeight="1" x14ac:dyDescent="0.25">
      <c r="A10" s="145" t="s">
        <v>81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7"/>
      <c r="V10" s="61"/>
      <c r="W10" s="29">
        <v>-2947</v>
      </c>
      <c r="X10" s="29">
        <v>-2654</v>
      </c>
    </row>
    <row r="11" spans="1:24" s="3" customFormat="1" ht="12" customHeight="1" outlineLevel="1" x14ac:dyDescent="0.25">
      <c r="A11" s="148" t="s">
        <v>82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0"/>
      <c r="V11" s="61"/>
      <c r="W11" s="45"/>
      <c r="X11" s="45"/>
    </row>
    <row r="12" spans="1:24" s="3" customFormat="1" ht="12" customHeight="1" outlineLevel="1" x14ac:dyDescent="0.25">
      <c r="A12" s="148" t="s">
        <v>83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50"/>
      <c r="V12" s="61"/>
      <c r="W12" s="45">
        <v>0</v>
      </c>
      <c r="X12" s="45">
        <v>0</v>
      </c>
    </row>
    <row r="13" spans="1:24" s="3" customFormat="1" ht="12" customHeight="1" outlineLevel="1" x14ac:dyDescent="0.25">
      <c r="A13" s="148" t="s">
        <v>84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0"/>
      <c r="V13" s="61"/>
      <c r="W13" s="45">
        <v>0</v>
      </c>
      <c r="X13" s="45">
        <v>0</v>
      </c>
    </row>
    <row r="14" spans="1:24" s="3" customFormat="1" ht="12" customHeight="1" outlineLevel="1" x14ac:dyDescent="0.25">
      <c r="A14" s="148" t="s">
        <v>85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50"/>
      <c r="V14" s="61"/>
      <c r="W14" s="45">
        <v>-3612</v>
      </c>
      <c r="X14" s="45">
        <v>-3778</v>
      </c>
    </row>
    <row r="15" spans="1:24" s="3" customFormat="1" ht="12" customHeight="1" outlineLevel="1" x14ac:dyDescent="0.25">
      <c r="A15" s="148" t="s">
        <v>86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0"/>
      <c r="V15" s="61"/>
      <c r="W15" s="45">
        <v>0</v>
      </c>
      <c r="X15" s="45">
        <v>0</v>
      </c>
    </row>
    <row r="16" spans="1:24" s="3" customFormat="1" ht="24" customHeight="1" x14ac:dyDescent="0.25">
      <c r="A16" s="139" t="s">
        <v>87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1"/>
      <c r="V16" s="61"/>
      <c r="W16" s="29">
        <f>SUM(W10:W15)</f>
        <v>-6559</v>
      </c>
      <c r="X16" s="29">
        <f>SUM(X10:X15)</f>
        <v>-6432</v>
      </c>
    </row>
    <row r="17" spans="1:24" s="3" customFormat="1" ht="12" customHeight="1" x14ac:dyDescent="0.25">
      <c r="A17" s="148" t="s">
        <v>88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50"/>
      <c r="V17" s="61"/>
      <c r="W17" s="45">
        <v>-289</v>
      </c>
      <c r="X17" s="45">
        <v>-275</v>
      </c>
    </row>
    <row r="18" spans="1:24" s="3" customFormat="1" ht="12" customHeight="1" x14ac:dyDescent="0.25">
      <c r="A18" s="148" t="s">
        <v>89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50"/>
      <c r="V18" s="61"/>
      <c r="W18" s="45">
        <v>0</v>
      </c>
      <c r="X18" s="45">
        <v>-34416</v>
      </c>
    </row>
    <row r="19" spans="1:24" s="3" customFormat="1" ht="12" customHeight="1" x14ac:dyDescent="0.25">
      <c r="A19" s="148" t="s">
        <v>90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50"/>
      <c r="V19" s="61"/>
      <c r="W19" s="45">
        <v>581</v>
      </c>
      <c r="X19" s="45">
        <v>-3</v>
      </c>
    </row>
    <row r="20" spans="1:24" s="3" customFormat="1" ht="12" customHeight="1" x14ac:dyDescent="0.25">
      <c r="A20" s="148" t="s">
        <v>91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  <c r="V20" s="61"/>
      <c r="W20" s="45">
        <v>0</v>
      </c>
      <c r="X20" s="45">
        <v>0</v>
      </c>
    </row>
    <row r="21" spans="1:24" s="3" customFormat="1" ht="12" customHeight="1" x14ac:dyDescent="0.25">
      <c r="A21" s="148" t="s">
        <v>92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50"/>
      <c r="V21" s="61"/>
      <c r="W21" s="45">
        <f>68768+1237</f>
        <v>70005</v>
      </c>
      <c r="X21" s="45">
        <v>0</v>
      </c>
    </row>
    <row r="22" spans="1:24" s="3" customFormat="1" ht="12" customHeight="1" x14ac:dyDescent="0.25">
      <c r="A22" s="151" t="s">
        <v>93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3"/>
      <c r="V22" s="62"/>
      <c r="W22" s="29">
        <f>SUM(W16:W21)</f>
        <v>63738</v>
      </c>
      <c r="X22" s="29">
        <f>SUM(X16:X21)</f>
        <v>-41126</v>
      </c>
    </row>
    <row r="23" spans="1:24" s="3" customFormat="1" ht="12" customHeight="1" x14ac:dyDescent="0.25">
      <c r="A23" s="142" t="s">
        <v>94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4"/>
    </row>
    <row r="24" spans="1:24" s="3" customFormat="1" ht="12" customHeight="1" x14ac:dyDescent="0.25">
      <c r="A24" s="145" t="s">
        <v>95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7"/>
      <c r="V24" s="61"/>
      <c r="W24" s="29">
        <f>SUM(W26:W27)</f>
        <v>3070</v>
      </c>
      <c r="X24" s="29">
        <f>SUM(X26:X27)</f>
        <v>3211</v>
      </c>
    </row>
    <row r="25" spans="1:24" s="3" customFormat="1" ht="12" customHeight="1" outlineLevel="1" x14ac:dyDescent="0.25">
      <c r="A25" s="154" t="s">
        <v>96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6"/>
      <c r="V25" s="63"/>
      <c r="W25" s="29"/>
      <c r="X25" s="29"/>
    </row>
    <row r="26" spans="1:24" s="3" customFormat="1" ht="12" customHeight="1" outlineLevel="1" x14ac:dyDescent="0.25">
      <c r="A26" s="148" t="s">
        <v>97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50"/>
      <c r="V26" s="61"/>
      <c r="W26" s="45">
        <v>3070</v>
      </c>
      <c r="X26" s="45">
        <v>3211</v>
      </c>
    </row>
    <row r="27" spans="1:24" s="3" customFormat="1" ht="12" customHeight="1" outlineLevel="1" x14ac:dyDescent="0.25">
      <c r="A27" s="148" t="s">
        <v>98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50"/>
      <c r="V27" s="61"/>
      <c r="W27" s="45">
        <v>0</v>
      </c>
      <c r="X27" s="45">
        <v>0</v>
      </c>
    </row>
    <row r="28" spans="1:24" s="3" customFormat="1" ht="12" customHeight="1" outlineLevel="1" x14ac:dyDescent="0.25">
      <c r="A28" s="148" t="s">
        <v>99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50"/>
      <c r="V28" s="61"/>
      <c r="W28" s="29">
        <v>0</v>
      </c>
      <c r="X28" s="29">
        <v>0</v>
      </c>
    </row>
    <row r="29" spans="1:24" s="3" customFormat="1" ht="12" customHeight="1" x14ac:dyDescent="0.25">
      <c r="A29" s="145" t="s">
        <v>100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61"/>
      <c r="W29" s="45"/>
      <c r="X29" s="45"/>
    </row>
    <row r="30" spans="1:24" s="3" customFormat="1" ht="12" customHeight="1" outlineLevel="1" x14ac:dyDescent="0.25">
      <c r="A30" s="154" t="s">
        <v>96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6"/>
      <c r="V30" s="63"/>
      <c r="W30" s="45">
        <v>0</v>
      </c>
      <c r="X30" s="45">
        <v>0</v>
      </c>
    </row>
    <row r="31" spans="1:24" s="3" customFormat="1" ht="12" customHeight="1" outlineLevel="1" x14ac:dyDescent="0.25">
      <c r="A31" s="148" t="s">
        <v>101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50"/>
      <c r="V31" s="61"/>
      <c r="W31" s="29"/>
      <c r="X31" s="29"/>
    </row>
    <row r="32" spans="1:24" s="3" customFormat="1" ht="12" customHeight="1" x14ac:dyDescent="0.25">
      <c r="A32" s="151" t="s">
        <v>102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  <c r="V32" s="62"/>
      <c r="W32" s="29">
        <f>W24</f>
        <v>3070</v>
      </c>
      <c r="X32" s="29">
        <f>X24</f>
        <v>3211</v>
      </c>
    </row>
    <row r="33" spans="1:24" s="3" customFormat="1" ht="12" customHeight="1" x14ac:dyDescent="0.25">
      <c r="A33" s="142" t="s">
        <v>103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4"/>
    </row>
    <row r="34" spans="1:24" s="3" customFormat="1" ht="12" customHeight="1" x14ac:dyDescent="0.25">
      <c r="A34" s="163" t="s">
        <v>95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64"/>
      <c r="W34" s="29">
        <f>SUM(W35)</f>
        <v>0</v>
      </c>
      <c r="X34" s="29">
        <f>SUM(X35)</f>
        <v>0</v>
      </c>
    </row>
    <row r="35" spans="1:24" s="3" customFormat="1" ht="12" customHeight="1" x14ac:dyDescent="0.25">
      <c r="A35" s="166" t="s">
        <v>104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8"/>
      <c r="V35" s="64"/>
      <c r="W35" s="45">
        <v>0</v>
      </c>
      <c r="X35" s="45">
        <v>0</v>
      </c>
    </row>
    <row r="36" spans="1:24" s="3" customFormat="1" ht="12" customHeight="1" x14ac:dyDescent="0.25">
      <c r="A36" s="163" t="s">
        <v>100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  <c r="V36" s="64"/>
      <c r="W36" s="45"/>
      <c r="X36" s="45"/>
    </row>
    <row r="37" spans="1:24" s="3" customFormat="1" ht="12" customHeight="1" x14ac:dyDescent="0.25">
      <c r="A37" s="154" t="s">
        <v>96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6"/>
      <c r="V37" s="63"/>
      <c r="W37" s="45">
        <v>0</v>
      </c>
      <c r="X37" s="45">
        <v>0</v>
      </c>
    </row>
    <row r="38" spans="1:24" s="3" customFormat="1" ht="12" customHeight="1" x14ac:dyDescent="0.25">
      <c r="A38" s="148" t="s">
        <v>105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50"/>
      <c r="V38" s="61"/>
      <c r="W38" s="45">
        <v>0</v>
      </c>
      <c r="X38" s="45">
        <v>0</v>
      </c>
    </row>
    <row r="39" spans="1:24" s="3" customFormat="1" ht="12" customHeight="1" x14ac:dyDescent="0.25">
      <c r="A39" s="157" t="s">
        <v>106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9"/>
      <c r="V39" s="56"/>
      <c r="W39" s="29">
        <f>W34-W36</f>
        <v>0</v>
      </c>
      <c r="X39" s="29">
        <f>X34-X36</f>
        <v>0</v>
      </c>
    </row>
    <row r="40" spans="1:24" s="3" customFormat="1" ht="12" customHeight="1" x14ac:dyDescent="0.25">
      <c r="A40" s="160" t="s">
        <v>107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2"/>
      <c r="V40" s="65"/>
      <c r="W40" s="45">
        <f>W22+W32+W39</f>
        <v>66808</v>
      </c>
      <c r="X40" s="45">
        <f>X22+X32+X39</f>
        <v>-37915</v>
      </c>
    </row>
    <row r="41" spans="1:24" s="3" customFormat="1" ht="12" customHeight="1" x14ac:dyDescent="0.25">
      <c r="A41" s="151" t="s">
        <v>108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3"/>
      <c r="V41" s="62"/>
      <c r="W41" s="29">
        <v>3662</v>
      </c>
      <c r="X41" s="29">
        <v>79609</v>
      </c>
    </row>
    <row r="42" spans="1:24" s="3" customFormat="1" ht="12" customHeight="1" x14ac:dyDescent="0.25">
      <c r="A42" s="151" t="s">
        <v>109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3"/>
      <c r="V42" s="62"/>
      <c r="W42" s="29">
        <f>W41+W40</f>
        <v>70470</v>
      </c>
      <c r="X42" s="29">
        <f>X41+X40</f>
        <v>41694</v>
      </c>
    </row>
    <row r="43" spans="1:24" s="3" customFormat="1" ht="12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66"/>
      <c r="W43" s="49"/>
      <c r="X43" s="49"/>
    </row>
    <row r="44" spans="1:24" s="3" customFormat="1" ht="12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66"/>
      <c r="W44" s="49"/>
      <c r="X44" s="49"/>
    </row>
    <row r="45" spans="1:24" s="3" customFormat="1" ht="12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66"/>
      <c r="W45" s="49"/>
      <c r="X45" s="49"/>
    </row>
    <row r="46" spans="1:24" s="3" customFormat="1" ht="12" customHeight="1" x14ac:dyDescent="0.25">
      <c r="V46" s="58"/>
      <c r="W46" s="46"/>
    </row>
    <row r="47" spans="1:24" s="3" customFormat="1" ht="12" customHeight="1" x14ac:dyDescent="0.25">
      <c r="A47" s="5" t="s">
        <v>54</v>
      </c>
      <c r="H47" s="91" t="s">
        <v>23</v>
      </c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21"/>
      <c r="W47" s="21"/>
      <c r="X47" s="12"/>
    </row>
    <row r="48" spans="1:24" s="3" customFormat="1" ht="12" customHeight="1" x14ac:dyDescent="0.25">
      <c r="H48" s="92" t="s">
        <v>55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22"/>
      <c r="W48" s="22" t="s">
        <v>56</v>
      </c>
      <c r="X48" s="12"/>
    </row>
    <row r="49" spans="1:24" s="3" customFormat="1" ht="12" customHeight="1" x14ac:dyDescent="0.25"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12"/>
    </row>
    <row r="50" spans="1:24" s="3" customFormat="1" ht="12" customHeight="1" x14ac:dyDescent="0.25"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2"/>
    </row>
    <row r="51" spans="1:24" s="3" customFormat="1" ht="12" customHeight="1" x14ac:dyDescent="0.25">
      <c r="A51" s="5" t="s">
        <v>24</v>
      </c>
      <c r="H51" s="17"/>
      <c r="I51" s="17"/>
      <c r="J51" s="17"/>
      <c r="K51" s="17"/>
      <c r="L51" s="17"/>
      <c r="M51" s="17"/>
      <c r="N51" s="17"/>
      <c r="O51" s="17"/>
      <c r="P51" s="17"/>
      <c r="Q51" s="17" t="s">
        <v>25</v>
      </c>
      <c r="R51" s="17"/>
      <c r="S51" s="17"/>
      <c r="T51" s="17"/>
      <c r="U51" s="17"/>
      <c r="V51" s="21"/>
      <c r="W51" s="21"/>
      <c r="X51" s="12"/>
    </row>
    <row r="52" spans="1:24" s="3" customFormat="1" ht="12" customHeight="1" x14ac:dyDescent="0.25">
      <c r="H52" s="105" t="s">
        <v>55</v>
      </c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23"/>
      <c r="W52" s="23" t="s">
        <v>56</v>
      </c>
    </row>
    <row r="53" spans="1:24" s="3" customFormat="1" ht="12" customHeight="1" x14ac:dyDescent="0.25">
      <c r="B53" s="4" t="s">
        <v>57</v>
      </c>
      <c r="V53" s="58"/>
    </row>
    <row r="54" spans="1:24" s="3" customFormat="1" ht="12" customHeight="1" x14ac:dyDescent="0.25">
      <c r="V54" s="58"/>
    </row>
    <row r="55" spans="1:24" s="3" customFormat="1" ht="12" customHeight="1" x14ac:dyDescent="0.25">
      <c r="V55" s="58"/>
    </row>
    <row r="56" spans="1:24" ht="12" customHeight="1" x14ac:dyDescent="0.25">
      <c r="W56" s="47"/>
    </row>
  </sheetData>
  <mergeCells count="42">
    <mergeCell ref="H48:U48"/>
    <mergeCell ref="H52:U52"/>
    <mergeCell ref="A41:U41"/>
    <mergeCell ref="A42:U42"/>
    <mergeCell ref="H47:U47"/>
    <mergeCell ref="A39:U39"/>
    <mergeCell ref="A40:U40"/>
    <mergeCell ref="A33:X33"/>
    <mergeCell ref="A36:U36"/>
    <mergeCell ref="A37:U37"/>
    <mergeCell ref="A38:U38"/>
    <mergeCell ref="A35:U35"/>
    <mergeCell ref="A34:U34"/>
    <mergeCell ref="A32:U32"/>
    <mergeCell ref="A29:U29"/>
    <mergeCell ref="A30:U30"/>
    <mergeCell ref="A31:U31"/>
    <mergeCell ref="A26:U26"/>
    <mergeCell ref="A28:U28"/>
    <mergeCell ref="A27:U27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2025-08-13T15:20:43Z</cp:lastPrinted>
  <dcterms:created xsi:type="dcterms:W3CDTF">2021-05-11T12:45:17Z</dcterms:created>
  <dcterms:modified xsi:type="dcterms:W3CDTF">2025-08-13T15:20:44Z</dcterms:modified>
</cp:coreProperties>
</file>