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g\Desktop\Облигационная программа Фаэтон\Отчеты для KASE\КФО\2020\КФО 3 квартал 2020\"/>
    </mc:Choice>
  </mc:AlternateContent>
  <bookViews>
    <workbookView xWindow="0" yWindow="0" windowWidth="20400" windowHeight="7755" tabRatio="712"/>
  </bookViews>
  <sheets>
    <sheet name="Ф1" sheetId="1" r:id="rId1"/>
    <sheet name="Ф2" sheetId="2" r:id="rId2"/>
    <sheet name="Ф3" sheetId="3" r:id="rId3"/>
    <sheet name="Ф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71" i="3" l="1"/>
  <c r="D64" i="3"/>
  <c r="D71" i="3" s="1"/>
  <c r="C64" i="3"/>
  <c r="D58" i="3"/>
  <c r="C58" i="3"/>
  <c r="C56" i="3"/>
  <c r="D43" i="3"/>
  <c r="D56" i="3" s="1"/>
  <c r="C43" i="3"/>
  <c r="D30" i="3"/>
  <c r="C30" i="3"/>
  <c r="D21" i="3"/>
  <c r="D19" i="3" s="1"/>
  <c r="C19" i="3"/>
  <c r="D18" i="3"/>
  <c r="D11" i="3"/>
  <c r="C11" i="3"/>
  <c r="C28" i="3" s="1"/>
  <c r="C73" i="3" s="1"/>
  <c r="D28" i="3" l="1"/>
  <c r="D73" i="3" s="1"/>
  <c r="G73" i="4" l="1"/>
  <c r="I69" i="4"/>
  <c r="G41" i="4"/>
  <c r="C76" i="1" l="1"/>
  <c r="I37" i="4" l="1"/>
  <c r="I14" i="4"/>
  <c r="I10" i="4"/>
  <c r="I41" i="4" l="1"/>
  <c r="D12" i="2" l="1"/>
  <c r="D17" i="2" s="1"/>
  <c r="D23" i="2" s="1"/>
  <c r="D25" i="2" s="1"/>
  <c r="D27" i="2" s="1"/>
  <c r="D43" i="2" s="1"/>
  <c r="C12" i="2"/>
  <c r="C17" i="2" s="1"/>
  <c r="C23" i="2" s="1"/>
  <c r="C25" i="2" s="1"/>
  <c r="C27" i="2" s="1"/>
  <c r="C43" i="2" s="1"/>
  <c r="D76" i="1"/>
  <c r="D78" i="1" s="1"/>
  <c r="C78" i="1"/>
  <c r="D69" i="1"/>
  <c r="D59" i="1"/>
  <c r="C59" i="1"/>
  <c r="D47" i="1"/>
  <c r="D48" i="1" s="1"/>
  <c r="C47" i="1"/>
  <c r="D30" i="1"/>
  <c r="C30" i="1"/>
  <c r="C79" i="1" l="1"/>
  <c r="D79" i="1"/>
  <c r="C48" i="1"/>
  <c r="G44" i="4" l="1"/>
  <c r="I46" i="4" l="1"/>
  <c r="I73" i="4" s="1"/>
  <c r="C41" i="4" l="1"/>
  <c r="C44" i="4" s="1"/>
  <c r="C73" i="4" s="1"/>
  <c r="F73" i="4" l="1"/>
  <c r="E73" i="4"/>
  <c r="D73" i="4"/>
  <c r="I44" i="4" l="1"/>
</calcChain>
</file>

<file path=xl/sharedStrings.xml><?xml version="1.0" encoding="utf-8"?>
<sst xmlns="http://schemas.openxmlformats.org/spreadsheetml/2006/main" count="304" uniqueCount="220">
  <si>
    <t>Наименование организации: ТОО «Компания Фаэтон»</t>
  </si>
  <si>
    <t>Сведения о реорганизации: не проводилась</t>
  </si>
  <si>
    <t>Вид деятельности организации: Аренда и эксплуатация собственной или арендуемой недвижимости</t>
  </si>
  <si>
    <t>Организационно-правовая форма: Товарищество с ограниченной ответственностью</t>
  </si>
  <si>
    <t>Форма отчетности: Консолидированная</t>
  </si>
  <si>
    <t>Форма собственности: Частная</t>
  </si>
  <si>
    <t>Субъект предпринимательства: Средний бизнес</t>
  </si>
  <si>
    <t>Юридический адрес (организации): РК, 050009, г. Алматы, ул. Курмангазы 178А, офис 201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</si>
  <si>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</si>
  <si>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</si>
  <si>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</si>
  <si>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</si>
  <si>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</si>
  <si>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</si>
  <si>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</si>
  <si>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</si>
  <si>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</si>
  <si>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</si>
  <si>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</si>
  <si>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</si>
  <si>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</si>
  <si>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</si>
  <si>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</si>
  <si>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</si>
  <si>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 xml:space="preserve">Итого краткосрочных активов (сумма строк с 010 по 019) 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</si>
  <si>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</si>
  <si>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</si>
  <si>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</si>
  <si>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Инвестиции, учитываемые методом долевого участия</t>
  </si>
  <si>
    <t>Основные средства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</si>
  <si>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</si>
  <si>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</si>
  <si>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</si>
  <si>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</si>
  <si>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</si>
  <si>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 строка 101 + строка 200)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</si>
  <si>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</si>
  <si>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</si>
  <si>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</si>
  <si>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</si>
  <si>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</si>
  <si>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</si>
  <si>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</si>
  <si>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</si>
  <si>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</si>
  <si>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</si>
  <si>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</si>
  <si>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</si>
  <si>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</si>
  <si>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</si>
  <si>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</si>
  <si>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</si>
  <si>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</si>
  <si>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</si>
  <si>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</si>
  <si>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</si>
  <si>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</si>
  <si>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</si>
  <si>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</si>
  <si>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</si>
  <si>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</si>
  <si>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 xml:space="preserve">Всего капитал (строка 420 +/- строка 421) </t>
  </si>
  <si>
    <t>Баланс (строка 300 + строка 301 + строка 400 + строка 500)</t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</si>
  <si>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</si>
  <si>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theme="1"/>
        <rFont val="Times New Roman"/>
        <family val="1"/>
        <charset val="204"/>
      </rPr>
      <t xml:space="preserve"> Ким Ольга Валерьевна ___________________________</t>
    </r>
  </si>
  <si>
    <t xml:space="preserve">           (фамилия, имя, отчество)                                         (подпись)</t>
  </si>
  <si>
    <t>Место печати</t>
  </si>
  <si>
    <t>тыс. тенге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</si>
  <si>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</si>
  <si>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</si>
  <si>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</si>
  <si>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</si>
  <si>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</si>
  <si>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</si>
  <si>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</si>
  <si>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</si>
  <si>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</si>
  <si>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</si>
  <si>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</si>
  <si>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</si>
  <si>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</si>
  <si>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</si>
  <si>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</si>
  <si>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</si>
  <si>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</si>
  <si>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</si>
  <si>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</si>
  <si>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</si>
  <si>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</si>
  <si>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</si>
  <si>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</si>
  <si>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</si>
  <si>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</si>
  <si>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</si>
  <si>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</si>
  <si>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</si>
  <si>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</si>
  <si>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</si>
  <si>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</si>
  <si>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</si>
  <si>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</si>
  <si>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</si>
  <si>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 xml:space="preserve">Общая совокупная прибыль </t>
  </si>
  <si>
    <t>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</si>
  <si>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</si>
  <si>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</si>
  <si>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</si>
  <si>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</si>
  <si>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</si>
  <si>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</si>
  <si>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</si>
  <si>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</si>
  <si>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</si>
  <si>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</si>
  <si>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</si>
  <si>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</si>
  <si>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</si>
  <si>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</si>
  <si>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</si>
  <si>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</si>
  <si>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</si>
  <si>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</si>
  <si>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</si>
  <si>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</si>
  <si>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</si>
  <si>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</si>
  <si>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</si>
  <si>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</si>
  <si>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</si>
  <si>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</si>
  <si>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</si>
  <si>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</si>
  <si>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</si>
  <si>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</si>
  <si>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</si>
  <si>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</si>
  <si>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</si>
  <si>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</si>
  <si>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</si>
  <si>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</si>
  <si>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071)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</si>
  <si>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</si>
  <si>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</si>
  <si>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</si>
  <si>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</si>
  <si>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</si>
  <si>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</si>
  <si>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</si>
  <si>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</si>
  <si>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</si>
  <si>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</si>
  <si>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</si>
  <si>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</si>
  <si>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</si>
  <si>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</si>
  <si>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</si>
  <si>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</si>
  <si>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</si>
  <si>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</si>
  <si>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</si>
  <si>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</si>
  <si>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</si>
  <si>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</si>
  <si>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</si>
  <si>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</si>
  <si>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ОБ ИЗМЕНЕНИЯХ В КАПИТАЛЕ</t>
  </si>
  <si>
    <t>Наименование компонентов</t>
  </si>
  <si>
    <t>Капитал материнской организации</t>
  </si>
  <si>
    <t>Итого    капитал</t>
  </si>
  <si>
    <t xml:space="preserve">Выкупленные собственные долевые инструменты 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</si>
  <si>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</si>
  <si>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</si>
  <si>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</si>
  <si>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010+/- строка 011)</t>
  </si>
  <si>
    <t>Общая совокупная прибыль, всего 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</si>
  <si>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</si>
  <si>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</si>
  <si>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</si>
  <si>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</si>
  <si>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</si>
  <si>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</si>
  <si>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</si>
  <si>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</si>
  <si>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</si>
  <si>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</si>
  <si>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</si>
  <si>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</si>
  <si>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</si>
  <si>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</si>
  <si>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</si>
  <si>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</si>
  <si>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</si>
  <si>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</si>
  <si>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</si>
  <si>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 xml:space="preserve">Сальдо на 1 января отчетного года </t>
  </si>
  <si>
    <t>(строка 100 + строка 200 + строка 300)</t>
  </si>
  <si>
    <t>Пересчитанное сальдо (строка 400+/- 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</si>
  <si>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</si>
  <si>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</si>
  <si>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</si>
  <si>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 xml:space="preserve">Курсовая разница по инвестициям в зарубежные организации </t>
  </si>
  <si>
    <t>Операции с собственниками всего (сумма строк с 710 по 718)</t>
  </si>
  <si>
    <t>Вознаграждения работников акциями</t>
  </si>
  <si>
    <t>(строка 500 + строка 600 + строка 700)</t>
  </si>
  <si>
    <t>ОТЧЕТ О ФИНАНСОВОМ ПОЛОЖЕНИИ</t>
  </si>
  <si>
    <t>ОТЧЕТ О СОВОКУПНОМ ДОХОДЕ</t>
  </si>
  <si>
    <t>Прочая долгосрочная дебиторская задолженность</t>
  </si>
  <si>
    <t>Инвестиционная недвижимость</t>
  </si>
  <si>
    <t>Право пользования активом</t>
  </si>
  <si>
    <t>Краткосрочные обязательства по аренде</t>
  </si>
  <si>
    <t>Долгосрочные обязательства по аренде</t>
  </si>
  <si>
    <t>Начислено дивидендов</t>
  </si>
  <si>
    <t>Среднегодовая численность работников: 50 человек</t>
  </si>
  <si>
    <t>по состоянию на 30 сентября 2020 года</t>
  </si>
  <si>
    <r>
      <t>Руководитель</t>
    </r>
    <r>
      <rPr>
        <sz val="10"/>
        <color theme="1"/>
        <rFont val="Times New Roman"/>
        <family val="1"/>
        <charset val="204"/>
      </rPr>
      <t xml:space="preserve"> Пак Вячеслав Эрикович __________________________</t>
    </r>
  </si>
  <si>
    <t xml:space="preserve"> за период с 01.01.2020г. по 30.09.2020г.</t>
  </si>
  <si>
    <t>За период с 01.01.2020 по 30.09.2020</t>
  </si>
  <si>
    <t>За период с    01.01.2019 по 30.09.2019</t>
  </si>
  <si>
    <t>За период с 01.01.2019 по 30.09.2019</t>
  </si>
  <si>
    <t xml:space="preserve">Сальдо на 30 сентября 2020г.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</si>
</sst>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595959"/>
      <name val="Times New Roman"/>
      <family val="1"/>
      <charset val="204"/>
    </font>
    <font>
      <b/>
      <sz val="10"/>
      <color rgb="FF0000C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3" fontId="7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/>
    <xf numFmtId="164" fontId="2" fillId="0" borderId="0" xfId="0" applyNumberFormat="1" applyFont="1"/>
    <xf numFmtId="3" fontId="5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zoomScaleNormal="100" workbookViewId="0">
      <selection activeCell="A11" sqref="A11"/>
    </sheetView>
  </sheetViews>
  <sheetFormatPr defaultRowHeight="15" x14ac:dyDescent="0.25"/>
  <cols>
    <col min="1" max="1" width="49.28515625" style="28" customWidth="1"/>
    <col min="2" max="2" width="10" style="28" customWidth="1"/>
    <col min="3" max="3" width="19" style="28" customWidth="1"/>
    <col min="4" max="4" width="19.42578125" style="28" customWidth="1"/>
    <col min="5" max="8" width="9.140625" style="28"/>
    <col min="9" max="9" width="9.85546875" style="28" bestFit="1" customWidth="1"/>
    <col min="10" max="16384" width="9.140625" style="28"/>
  </cols>
  <sheetData>
    <row r="1" spans="1:4" x14ac:dyDescent="0.25">
      <c r="A1" s="33"/>
    </row>
    <row r="2" spans="1:4" x14ac:dyDescent="0.25">
      <c r="A2" s="29" t="s">
        <v>0</v>
      </c>
    </row>
    <row r="3" spans="1:4" x14ac:dyDescent="0.25">
      <c r="A3" s="29" t="s">
        <v>1</v>
      </c>
    </row>
    <row r="4" spans="1:4" x14ac:dyDescent="0.25">
      <c r="A4" s="29" t="s">
        <v>2</v>
      </c>
    </row>
    <row r="5" spans="1:4" x14ac:dyDescent="0.25">
      <c r="A5" s="29" t="s">
        <v>3</v>
      </c>
    </row>
    <row r="6" spans="1:4" x14ac:dyDescent="0.25">
      <c r="A6" s="29" t="s">
        <v>4</v>
      </c>
    </row>
    <row r="7" spans="1:4" x14ac:dyDescent="0.25">
      <c r="A7" s="29" t="s">
        <v>5</v>
      </c>
    </row>
    <row r="8" spans="1:4" x14ac:dyDescent="0.25">
      <c r="A8" s="29" t="s">
        <v>212</v>
      </c>
    </row>
    <row r="9" spans="1:4" x14ac:dyDescent="0.25">
      <c r="A9" s="29" t="s">
        <v>6</v>
      </c>
    </row>
    <row r="10" spans="1:4" x14ac:dyDescent="0.25">
      <c r="A10" s="29" t="s">
        <v>7</v>
      </c>
    </row>
    <row r="11" spans="1:4" x14ac:dyDescent="0.25">
      <c r="A11" s="27"/>
    </row>
    <row r="12" spans="1:4" x14ac:dyDescent="0.25">
      <c r="A12" s="27"/>
    </row>
    <row r="13" spans="1:4" x14ac:dyDescent="0.25">
      <c r="A13" s="53" t="s">
        <v>204</v>
      </c>
      <c r="B13" s="53"/>
      <c r="C13" s="53"/>
      <c r="D13" s="53"/>
    </row>
    <row r="14" spans="1:4" x14ac:dyDescent="0.25">
      <c r="A14" s="54" t="s">
        <v>213</v>
      </c>
      <c r="B14" s="54"/>
      <c r="C14" s="54"/>
      <c r="D14" s="54"/>
    </row>
    <row r="15" spans="1:4" x14ac:dyDescent="0.25">
      <c r="A15" s="34"/>
      <c r="D15" s="31" t="s">
        <v>67</v>
      </c>
    </row>
    <row r="16" spans="1:4" ht="15" customHeight="1" x14ac:dyDescent="0.25">
      <c r="A16" s="55" t="s">
        <v>8</v>
      </c>
      <c r="B16" s="57" t="s">
        <v>9</v>
      </c>
      <c r="C16" s="57" t="s">
        <v>10</v>
      </c>
      <c r="D16" s="59" t="s">
        <v>11</v>
      </c>
    </row>
    <row r="17" spans="1:4" ht="21" customHeight="1" x14ac:dyDescent="0.25">
      <c r="A17" s="56"/>
      <c r="B17" s="58"/>
      <c r="C17" s="58"/>
      <c r="D17" s="60"/>
    </row>
    <row r="18" spans="1:4" x14ac:dyDescent="0.25">
      <c r="A18" s="50" t="s">
        <v>12</v>
      </c>
      <c r="B18" s="51"/>
      <c r="C18" s="51"/>
      <c r="D18" s="52"/>
    </row>
    <row r="19" spans="1:4" x14ac:dyDescent="0.25">
      <c r="A19" s="38" t="s">
        <v>13</v>
      </c>
      <c r="B19" s="35"/>
      <c r="C19" s="22"/>
      <c r="D19" s="22"/>
    </row>
    <row r="20" spans="1:4" x14ac:dyDescent="0.25">
      <c r="A20" s="17" t="s">
        <v>14</v>
      </c>
      <c r="B20" s="18">
        <v>10</v>
      </c>
      <c r="C20" s="19">
        <v>18873</v>
      </c>
      <c r="D20" s="19">
        <v>7020</v>
      </c>
    </row>
    <row r="21" spans="1:4" x14ac:dyDescent="0.25">
      <c r="A21" s="17" t="s">
        <v>15</v>
      </c>
      <c r="B21" s="18">
        <v>11</v>
      </c>
      <c r="C21" s="19"/>
      <c r="D21" s="19"/>
    </row>
    <row r="22" spans="1:4" x14ac:dyDescent="0.25">
      <c r="A22" s="17" t="s">
        <v>16</v>
      </c>
      <c r="B22" s="18">
        <v>12</v>
      </c>
      <c r="C22" s="19"/>
      <c r="D22" s="19"/>
    </row>
    <row r="23" spans="1:4" ht="25.5" x14ac:dyDescent="0.25">
      <c r="A23" s="17" t="s">
        <v>17</v>
      </c>
      <c r="B23" s="18">
        <v>13</v>
      </c>
      <c r="C23" s="19"/>
      <c r="D23" s="19"/>
    </row>
    <row r="24" spans="1:4" x14ac:dyDescent="0.25">
      <c r="A24" s="17" t="s">
        <v>18</v>
      </c>
      <c r="B24" s="18">
        <v>14</v>
      </c>
      <c r="C24" s="19"/>
      <c r="D24" s="19"/>
    </row>
    <row r="25" spans="1:4" x14ac:dyDescent="0.25">
      <c r="A25" s="17" t="s">
        <v>19</v>
      </c>
      <c r="B25" s="18">
        <v>15</v>
      </c>
      <c r="C25" s="19"/>
      <c r="D25" s="19"/>
    </row>
    <row r="26" spans="1:4" ht="25.5" x14ac:dyDescent="0.25">
      <c r="A26" s="17" t="s">
        <v>20</v>
      </c>
      <c r="B26" s="18">
        <v>16</v>
      </c>
      <c r="C26" s="42">
        <v>5525992</v>
      </c>
      <c r="D26" s="42">
        <v>3730906</v>
      </c>
    </row>
    <row r="27" spans="1:4" x14ac:dyDescent="0.25">
      <c r="A27" s="17" t="s">
        <v>21</v>
      </c>
      <c r="B27" s="18">
        <v>17</v>
      </c>
      <c r="C27" s="19">
        <v>37727</v>
      </c>
      <c r="D27" s="19">
        <v>67925</v>
      </c>
    </row>
    <row r="28" spans="1:4" x14ac:dyDescent="0.25">
      <c r="A28" s="17" t="s">
        <v>22</v>
      </c>
      <c r="B28" s="18">
        <v>18</v>
      </c>
      <c r="C28" s="19">
        <v>387026</v>
      </c>
      <c r="D28" s="19">
        <v>225199</v>
      </c>
    </row>
    <row r="29" spans="1:4" x14ac:dyDescent="0.25">
      <c r="A29" s="17" t="s">
        <v>23</v>
      </c>
      <c r="B29" s="18">
        <v>19</v>
      </c>
      <c r="C29" s="19">
        <v>804712</v>
      </c>
      <c r="D29" s="19">
        <v>669586</v>
      </c>
    </row>
    <row r="30" spans="1:4" x14ac:dyDescent="0.25">
      <c r="A30" s="49" t="s">
        <v>24</v>
      </c>
      <c r="B30" s="47">
        <v>100</v>
      </c>
      <c r="C30" s="48">
        <f>SUM(C20:C29)</f>
        <v>6774330</v>
      </c>
      <c r="D30" s="48">
        <f>SUM(D20:D29)</f>
        <v>4700636</v>
      </c>
    </row>
    <row r="31" spans="1:4" ht="25.5" x14ac:dyDescent="0.25">
      <c r="A31" s="17" t="s">
        <v>25</v>
      </c>
      <c r="B31" s="47">
        <v>101</v>
      </c>
      <c r="C31" s="48"/>
      <c r="D31" s="48"/>
    </row>
    <row r="32" spans="1:4" x14ac:dyDescent="0.25">
      <c r="A32" s="49" t="s">
        <v>26</v>
      </c>
      <c r="B32" s="20"/>
      <c r="C32" s="21"/>
      <c r="D32" s="21"/>
    </row>
    <row r="33" spans="1:9" x14ac:dyDescent="0.25">
      <c r="A33" s="17" t="s">
        <v>15</v>
      </c>
      <c r="B33" s="18">
        <v>110</v>
      </c>
      <c r="C33" s="21"/>
      <c r="D33" s="21"/>
    </row>
    <row r="34" spans="1:9" x14ac:dyDescent="0.25">
      <c r="A34" s="17" t="s">
        <v>16</v>
      </c>
      <c r="B34" s="18">
        <v>111</v>
      </c>
      <c r="C34" s="21"/>
      <c r="D34" s="21"/>
    </row>
    <row r="35" spans="1:9" ht="25.5" x14ac:dyDescent="0.25">
      <c r="A35" s="17" t="s">
        <v>17</v>
      </c>
      <c r="B35" s="18">
        <v>112</v>
      </c>
      <c r="C35" s="21"/>
      <c r="D35" s="21"/>
    </row>
    <row r="36" spans="1:9" x14ac:dyDescent="0.25">
      <c r="A36" s="17" t="s">
        <v>18</v>
      </c>
      <c r="B36" s="18">
        <v>113</v>
      </c>
      <c r="C36" s="21"/>
      <c r="D36" s="21"/>
    </row>
    <row r="37" spans="1:9" x14ac:dyDescent="0.25">
      <c r="A37" s="17" t="s">
        <v>27</v>
      </c>
      <c r="B37" s="18">
        <v>114</v>
      </c>
      <c r="C37" s="21"/>
      <c r="D37" s="21"/>
    </row>
    <row r="38" spans="1:9" x14ac:dyDescent="0.25">
      <c r="A38" s="17" t="s">
        <v>206</v>
      </c>
      <c r="B38" s="18">
        <v>115</v>
      </c>
      <c r="C38" s="21">
        <v>605</v>
      </c>
      <c r="D38" s="21">
        <v>124894</v>
      </c>
    </row>
    <row r="39" spans="1:9" x14ac:dyDescent="0.25">
      <c r="A39" s="17" t="s">
        <v>28</v>
      </c>
      <c r="B39" s="18">
        <v>116</v>
      </c>
      <c r="C39" s="21"/>
      <c r="D39" s="21"/>
    </row>
    <row r="40" spans="1:9" x14ac:dyDescent="0.25">
      <c r="A40" s="17" t="s">
        <v>207</v>
      </c>
      <c r="B40" s="18">
        <v>117</v>
      </c>
      <c r="C40" s="21">
        <v>13459769</v>
      </c>
      <c r="D40" s="21">
        <v>12884185</v>
      </c>
    </row>
    <row r="41" spans="1:9" x14ac:dyDescent="0.25">
      <c r="A41" s="17" t="s">
        <v>29</v>
      </c>
      <c r="B41" s="18">
        <v>118</v>
      </c>
      <c r="C41" s="19">
        <v>375606</v>
      </c>
      <c r="D41" s="19">
        <v>366151</v>
      </c>
    </row>
    <row r="42" spans="1:9" x14ac:dyDescent="0.25">
      <c r="A42" s="17" t="s">
        <v>208</v>
      </c>
      <c r="B42" s="18">
        <v>119</v>
      </c>
      <c r="C42" s="19">
        <v>835647</v>
      </c>
      <c r="D42" s="19">
        <v>911615</v>
      </c>
      <c r="I42" s="36"/>
    </row>
    <row r="43" spans="1:9" x14ac:dyDescent="0.25">
      <c r="A43" s="17" t="s">
        <v>30</v>
      </c>
      <c r="B43" s="18">
        <v>120</v>
      </c>
      <c r="C43" s="19"/>
      <c r="D43" s="19"/>
    </row>
    <row r="44" spans="1:9" x14ac:dyDescent="0.25">
      <c r="A44" s="17" t="s">
        <v>31</v>
      </c>
      <c r="B44" s="18">
        <v>121</v>
      </c>
      <c r="C44" s="19">
        <v>16590</v>
      </c>
      <c r="D44" s="19">
        <v>17899</v>
      </c>
    </row>
    <row r="45" spans="1:9" x14ac:dyDescent="0.25">
      <c r="A45" s="17" t="s">
        <v>32</v>
      </c>
      <c r="B45" s="18">
        <v>122</v>
      </c>
      <c r="C45" s="19"/>
      <c r="D45" s="19"/>
    </row>
    <row r="46" spans="1:9" x14ac:dyDescent="0.25">
      <c r="A46" s="17" t="s">
        <v>33</v>
      </c>
      <c r="B46" s="18">
        <v>123</v>
      </c>
      <c r="C46" s="19">
        <v>184461</v>
      </c>
      <c r="D46" s="19">
        <v>11639</v>
      </c>
    </row>
    <row r="47" spans="1:9" x14ac:dyDescent="0.25">
      <c r="A47" s="49" t="s">
        <v>34</v>
      </c>
      <c r="B47" s="47">
        <v>200</v>
      </c>
      <c r="C47" s="48">
        <f>SUM(C33:C46)</f>
        <v>14872678</v>
      </c>
      <c r="D47" s="48">
        <f>SUM(D33:D46)</f>
        <v>14316383</v>
      </c>
    </row>
    <row r="48" spans="1:9" x14ac:dyDescent="0.25">
      <c r="A48" s="20" t="s">
        <v>35</v>
      </c>
      <c r="B48" s="47"/>
      <c r="C48" s="48">
        <f>C30+C47</f>
        <v>21647008</v>
      </c>
      <c r="D48" s="48">
        <f>D30+D47</f>
        <v>19017019</v>
      </c>
    </row>
    <row r="49" spans="1:5" x14ac:dyDescent="0.25">
      <c r="A49" s="50"/>
      <c r="B49" s="51"/>
      <c r="C49" s="51"/>
      <c r="D49" s="52"/>
    </row>
    <row r="50" spans="1:5" x14ac:dyDescent="0.25">
      <c r="A50" s="49" t="s">
        <v>36</v>
      </c>
      <c r="B50" s="47"/>
      <c r="C50" s="22"/>
      <c r="D50" s="22"/>
    </row>
    <row r="51" spans="1:5" x14ac:dyDescent="0.25">
      <c r="A51" s="17" t="s">
        <v>37</v>
      </c>
      <c r="B51" s="18">
        <v>210</v>
      </c>
      <c r="C51" s="19">
        <v>3000000</v>
      </c>
      <c r="D51" s="19"/>
    </row>
    <row r="52" spans="1:5" x14ac:dyDescent="0.25">
      <c r="A52" s="17" t="s">
        <v>209</v>
      </c>
      <c r="B52" s="18">
        <v>211</v>
      </c>
      <c r="C52" s="19">
        <v>23767</v>
      </c>
      <c r="D52" s="19">
        <v>60722</v>
      </c>
    </row>
    <row r="53" spans="1:5" x14ac:dyDescent="0.25">
      <c r="A53" s="17" t="s">
        <v>38</v>
      </c>
      <c r="B53" s="18">
        <v>212</v>
      </c>
      <c r="C53" s="19">
        <v>24385</v>
      </c>
      <c r="D53" s="19">
        <v>93153</v>
      </c>
    </row>
    <row r="54" spans="1:5" ht="25.5" x14ac:dyDescent="0.25">
      <c r="A54" s="17" t="s">
        <v>39</v>
      </c>
      <c r="B54" s="18">
        <v>213</v>
      </c>
      <c r="C54" s="42">
        <v>766232</v>
      </c>
      <c r="D54" s="42">
        <v>372888</v>
      </c>
      <c r="E54" s="36"/>
    </row>
    <row r="55" spans="1:5" x14ac:dyDescent="0.25">
      <c r="A55" s="17" t="s">
        <v>40</v>
      </c>
      <c r="B55" s="18">
        <v>214</v>
      </c>
      <c r="C55" s="19">
        <v>5408</v>
      </c>
      <c r="D55" s="19">
        <v>5408</v>
      </c>
    </row>
    <row r="56" spans="1:5" x14ac:dyDescent="0.25">
      <c r="A56" s="17" t="s">
        <v>41</v>
      </c>
      <c r="B56" s="18">
        <v>215</v>
      </c>
      <c r="C56" s="23"/>
      <c r="D56" s="23"/>
    </row>
    <row r="57" spans="1:5" x14ac:dyDescent="0.25">
      <c r="A57" s="17" t="s">
        <v>42</v>
      </c>
      <c r="B57" s="18">
        <v>216</v>
      </c>
      <c r="C57" s="19">
        <v>12238</v>
      </c>
      <c r="D57" s="19">
        <v>345</v>
      </c>
    </row>
    <row r="58" spans="1:5" x14ac:dyDescent="0.25">
      <c r="A58" s="17" t="s">
        <v>43</v>
      </c>
      <c r="B58" s="18">
        <v>217</v>
      </c>
      <c r="C58" s="19">
        <v>612995</v>
      </c>
      <c r="D58" s="19">
        <v>848381</v>
      </c>
    </row>
    <row r="59" spans="1:5" ht="25.5" x14ac:dyDescent="0.25">
      <c r="A59" s="49" t="s">
        <v>44</v>
      </c>
      <c r="B59" s="47">
        <v>300</v>
      </c>
      <c r="C59" s="48">
        <f>SUM(C51:C58)</f>
        <v>4445025</v>
      </c>
      <c r="D59" s="48">
        <f>SUM(D51:D58)</f>
        <v>1380897</v>
      </c>
    </row>
    <row r="60" spans="1:5" ht="25.5" x14ac:dyDescent="0.25">
      <c r="A60" s="17" t="s">
        <v>45</v>
      </c>
      <c r="B60" s="47">
        <v>301</v>
      </c>
      <c r="C60" s="48"/>
      <c r="D60" s="48"/>
    </row>
    <row r="61" spans="1:5" x14ac:dyDescent="0.25">
      <c r="A61" s="49" t="s">
        <v>46</v>
      </c>
      <c r="B61" s="47"/>
      <c r="C61" s="21"/>
      <c r="D61" s="21"/>
    </row>
    <row r="62" spans="1:5" x14ac:dyDescent="0.25">
      <c r="A62" s="17" t="s">
        <v>37</v>
      </c>
      <c r="B62" s="18">
        <v>310</v>
      </c>
      <c r="C62" s="19"/>
      <c r="D62" s="19"/>
    </row>
    <row r="63" spans="1:5" x14ac:dyDescent="0.25">
      <c r="A63" s="17" t="s">
        <v>210</v>
      </c>
      <c r="B63" s="18">
        <v>311</v>
      </c>
      <c r="C63" s="19">
        <v>921916</v>
      </c>
      <c r="D63" s="19">
        <v>921916</v>
      </c>
    </row>
    <row r="64" spans="1:5" x14ac:dyDescent="0.25">
      <c r="A64" s="17" t="s">
        <v>47</v>
      </c>
      <c r="B64" s="18">
        <v>312</v>
      </c>
      <c r="C64" s="19">
        <v>8433681</v>
      </c>
      <c r="D64" s="19">
        <v>8387930</v>
      </c>
    </row>
    <row r="65" spans="1:6" ht="25.5" x14ac:dyDescent="0.25">
      <c r="A65" s="17" t="s">
        <v>48</v>
      </c>
      <c r="B65" s="18">
        <v>313</v>
      </c>
      <c r="C65" s="19"/>
      <c r="D65" s="19"/>
    </row>
    <row r="66" spans="1:6" x14ac:dyDescent="0.25">
      <c r="A66" s="17" t="s">
        <v>49</v>
      </c>
      <c r="B66" s="18">
        <v>314</v>
      </c>
      <c r="C66" s="19"/>
      <c r="D66" s="19"/>
    </row>
    <row r="67" spans="1:6" x14ac:dyDescent="0.25">
      <c r="A67" s="17" t="s">
        <v>50</v>
      </c>
      <c r="B67" s="18">
        <v>315</v>
      </c>
      <c r="C67" s="19">
        <v>1278268</v>
      </c>
      <c r="D67" s="19">
        <v>1278268</v>
      </c>
    </row>
    <row r="68" spans="1:6" x14ac:dyDescent="0.25">
      <c r="A68" s="17" t="s">
        <v>51</v>
      </c>
      <c r="B68" s="18">
        <v>316</v>
      </c>
      <c r="C68" s="19">
        <v>1870</v>
      </c>
      <c r="D68" s="23"/>
    </row>
    <row r="69" spans="1:6" ht="25.5" x14ac:dyDescent="0.25">
      <c r="A69" s="49" t="s">
        <v>52</v>
      </c>
      <c r="B69" s="47">
        <v>400</v>
      </c>
      <c r="C69" s="48">
        <f>SUM(C62:C68)</f>
        <v>10635735</v>
      </c>
      <c r="D69" s="48">
        <f>SUM(D62:D68)</f>
        <v>10588114</v>
      </c>
    </row>
    <row r="70" spans="1:6" x14ac:dyDescent="0.25">
      <c r="A70" s="49" t="s">
        <v>53</v>
      </c>
      <c r="B70" s="47"/>
      <c r="C70" s="22"/>
      <c r="D70" s="22"/>
    </row>
    <row r="71" spans="1:6" x14ac:dyDescent="0.25">
      <c r="A71" s="17" t="s">
        <v>54</v>
      </c>
      <c r="B71" s="18">
        <v>410</v>
      </c>
      <c r="C71" s="19">
        <v>700082</v>
      </c>
      <c r="D71" s="19">
        <v>700082</v>
      </c>
    </row>
    <row r="72" spans="1:6" x14ac:dyDescent="0.25">
      <c r="A72" s="17" t="s">
        <v>55</v>
      </c>
      <c r="B72" s="18">
        <v>411</v>
      </c>
      <c r="C72" s="19"/>
      <c r="D72" s="19"/>
    </row>
    <row r="73" spans="1:6" x14ac:dyDescent="0.25">
      <c r="A73" s="17" t="s">
        <v>56</v>
      </c>
      <c r="B73" s="18">
        <v>412</v>
      </c>
      <c r="C73" s="19"/>
      <c r="D73" s="19"/>
    </row>
    <row r="74" spans="1:6" x14ac:dyDescent="0.25">
      <c r="A74" s="17" t="s">
        <v>57</v>
      </c>
      <c r="B74" s="18">
        <v>413</v>
      </c>
      <c r="C74" s="19"/>
      <c r="D74" s="19"/>
    </row>
    <row r="75" spans="1:6" x14ac:dyDescent="0.25">
      <c r="A75" s="17" t="s">
        <v>58</v>
      </c>
      <c r="B75" s="18">
        <v>414</v>
      </c>
      <c r="C75" s="19">
        <v>5866166</v>
      </c>
      <c r="D75" s="19">
        <v>6347926</v>
      </c>
      <c r="E75" s="36"/>
      <c r="F75" s="36"/>
    </row>
    <row r="76" spans="1:6" ht="25.5" x14ac:dyDescent="0.25">
      <c r="A76" s="49" t="s">
        <v>59</v>
      </c>
      <c r="B76" s="47">
        <v>420</v>
      </c>
      <c r="C76" s="48">
        <f>SUM(C71:C75)</f>
        <v>6566248</v>
      </c>
      <c r="D76" s="48">
        <f>SUM(D71:D75)</f>
        <v>7048008</v>
      </c>
    </row>
    <row r="77" spans="1:6" x14ac:dyDescent="0.25">
      <c r="A77" s="17" t="s">
        <v>60</v>
      </c>
      <c r="B77" s="18">
        <v>421</v>
      </c>
      <c r="C77" s="19"/>
      <c r="D77" s="19"/>
    </row>
    <row r="78" spans="1:6" x14ac:dyDescent="0.25">
      <c r="A78" s="49" t="s">
        <v>61</v>
      </c>
      <c r="B78" s="47">
        <v>500</v>
      </c>
      <c r="C78" s="48">
        <f>C76+C77</f>
        <v>6566248</v>
      </c>
      <c r="D78" s="48">
        <f>D76+D77</f>
        <v>7048008</v>
      </c>
    </row>
    <row r="79" spans="1:6" ht="25.5" x14ac:dyDescent="0.25">
      <c r="A79" s="49" t="s">
        <v>62</v>
      </c>
      <c r="B79" s="47"/>
      <c r="C79" s="48">
        <f>C59+C69+C78</f>
        <v>21647008</v>
      </c>
      <c r="D79" s="48">
        <f>D59+D69+D78</f>
        <v>19017019</v>
      </c>
    </row>
    <row r="80" spans="1:6" x14ac:dyDescent="0.25">
      <c r="A80" s="37"/>
    </row>
    <row r="81" spans="1:1" x14ac:dyDescent="0.25">
      <c r="A81" s="27"/>
    </row>
    <row r="82" spans="1:1" x14ac:dyDescent="0.25">
      <c r="A82" s="27" t="s">
        <v>214</v>
      </c>
    </row>
    <row r="83" spans="1:1" x14ac:dyDescent="0.25">
      <c r="A83" s="29" t="s">
        <v>63</v>
      </c>
    </row>
    <row r="85" spans="1:1" x14ac:dyDescent="0.25">
      <c r="A85" s="27" t="s">
        <v>64</v>
      </c>
    </row>
    <row r="86" spans="1:1" x14ac:dyDescent="0.25">
      <c r="A86" s="29" t="s">
        <v>65</v>
      </c>
    </row>
    <row r="88" spans="1:1" x14ac:dyDescent="0.25">
      <c r="A88" s="29" t="s">
        <v>66</v>
      </c>
    </row>
    <row r="89" spans="1:1" x14ac:dyDescent="0.25">
      <c r="A89" s="33"/>
    </row>
    <row r="90" spans="1:1" x14ac:dyDescent="0.25">
      <c r="A90" s="27"/>
    </row>
  </sheetData>
  <mergeCells count="8">
    <mergeCell ref="A18:D18"/>
    <mergeCell ref="A49:D49"/>
    <mergeCell ref="A13:D13"/>
    <mergeCell ref="A14:D14"/>
    <mergeCell ref="A16:A17"/>
    <mergeCell ref="B16:B17"/>
    <mergeCell ref="C16:C17"/>
    <mergeCell ref="D16:D17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zoomScaleNormal="100" workbookViewId="0">
      <selection activeCell="H14" sqref="H14"/>
    </sheetView>
  </sheetViews>
  <sheetFormatPr defaultRowHeight="15" x14ac:dyDescent="0.25"/>
  <cols>
    <col min="1" max="1" width="49.28515625" style="28" customWidth="1"/>
    <col min="2" max="2" width="10" style="28" customWidth="1"/>
    <col min="3" max="3" width="17.42578125" style="28" customWidth="1"/>
    <col min="4" max="4" width="19.42578125" style="28" customWidth="1"/>
    <col min="5" max="16384" width="9.140625" style="28"/>
  </cols>
  <sheetData>
    <row r="1" spans="1:4" x14ac:dyDescent="0.25">
      <c r="A1" s="27"/>
    </row>
    <row r="2" spans="1:4" x14ac:dyDescent="0.25">
      <c r="A2" s="29" t="s">
        <v>0</v>
      </c>
    </row>
    <row r="3" spans="1:4" x14ac:dyDescent="0.25">
      <c r="A3" s="27"/>
    </row>
    <row r="4" spans="1:4" x14ac:dyDescent="0.25">
      <c r="A4" s="27"/>
    </row>
    <row r="5" spans="1:4" x14ac:dyDescent="0.25">
      <c r="A5" s="54" t="s">
        <v>205</v>
      </c>
      <c r="B5" s="63"/>
      <c r="C5" s="63"/>
      <c r="D5" s="63"/>
    </row>
    <row r="6" spans="1:4" x14ac:dyDescent="0.25">
      <c r="A6" s="54" t="s">
        <v>215</v>
      </c>
      <c r="B6" s="63"/>
      <c r="C6" s="63"/>
      <c r="D6" s="63"/>
    </row>
    <row r="7" spans="1:4" x14ac:dyDescent="0.25">
      <c r="A7" s="30"/>
      <c r="D7" s="31" t="s">
        <v>67</v>
      </c>
    </row>
    <row r="8" spans="1:4" ht="60.75" customHeight="1" x14ac:dyDescent="0.25">
      <c r="A8" s="64" t="s">
        <v>68</v>
      </c>
      <c r="B8" s="61" t="s">
        <v>9</v>
      </c>
      <c r="C8" s="61" t="s">
        <v>216</v>
      </c>
      <c r="D8" s="61" t="s">
        <v>217</v>
      </c>
    </row>
    <row r="9" spans="1:4" x14ac:dyDescent="0.25">
      <c r="A9" s="64"/>
      <c r="B9" s="61"/>
      <c r="C9" s="61"/>
      <c r="D9" s="61"/>
    </row>
    <row r="10" spans="1:4" x14ac:dyDescent="0.25">
      <c r="A10" s="17" t="s">
        <v>69</v>
      </c>
      <c r="B10" s="18">
        <v>10</v>
      </c>
      <c r="C10" s="19">
        <v>3121514</v>
      </c>
      <c r="D10" s="19">
        <v>1589129</v>
      </c>
    </row>
    <row r="11" spans="1:4" x14ac:dyDescent="0.25">
      <c r="A11" s="17" t="s">
        <v>70</v>
      </c>
      <c r="B11" s="18">
        <v>11</v>
      </c>
      <c r="C11" s="19">
        <v>2027775</v>
      </c>
      <c r="D11" s="19">
        <v>502480</v>
      </c>
    </row>
    <row r="12" spans="1:4" x14ac:dyDescent="0.25">
      <c r="A12" s="38" t="s">
        <v>71</v>
      </c>
      <c r="B12" s="39">
        <v>12</v>
      </c>
      <c r="C12" s="48">
        <f>C10-C11</f>
        <v>1093739</v>
      </c>
      <c r="D12" s="48">
        <f>D10-D11</f>
        <v>1086649</v>
      </c>
    </row>
    <row r="13" spans="1:4" x14ac:dyDescent="0.25">
      <c r="A13" s="17" t="s">
        <v>72</v>
      </c>
      <c r="B13" s="39">
        <v>13</v>
      </c>
      <c r="C13" s="48"/>
      <c r="D13" s="48"/>
    </row>
    <row r="14" spans="1:4" x14ac:dyDescent="0.25">
      <c r="A14" s="17" t="s">
        <v>73</v>
      </c>
      <c r="B14" s="18">
        <v>14</v>
      </c>
      <c r="C14" s="19">
        <v>142020</v>
      </c>
      <c r="D14" s="19">
        <v>153218</v>
      </c>
    </row>
    <row r="15" spans="1:4" x14ac:dyDescent="0.25">
      <c r="A15" s="17" t="s">
        <v>74</v>
      </c>
      <c r="B15" s="18">
        <v>15</v>
      </c>
      <c r="C15" s="19">
        <v>8154</v>
      </c>
      <c r="D15" s="19">
        <v>13687</v>
      </c>
    </row>
    <row r="16" spans="1:4" x14ac:dyDescent="0.25">
      <c r="A16" s="17" t="s">
        <v>75</v>
      </c>
      <c r="B16" s="18">
        <v>16</v>
      </c>
      <c r="C16" s="19">
        <v>11908</v>
      </c>
      <c r="D16" s="19">
        <v>19387</v>
      </c>
    </row>
    <row r="17" spans="1:4" ht="25.5" x14ac:dyDescent="0.25">
      <c r="A17" s="38" t="s">
        <v>76</v>
      </c>
      <c r="B17" s="39">
        <v>20</v>
      </c>
      <c r="C17" s="48">
        <f>C12+C16-C14-C15</f>
        <v>955473</v>
      </c>
      <c r="D17" s="48">
        <f>D12+D16-D14-D15</f>
        <v>939131</v>
      </c>
    </row>
    <row r="18" spans="1:4" x14ac:dyDescent="0.25">
      <c r="A18" s="17" t="s">
        <v>77</v>
      </c>
      <c r="B18" s="18">
        <v>21</v>
      </c>
      <c r="C18" s="19">
        <v>96</v>
      </c>
      <c r="D18" s="19">
        <v>232758</v>
      </c>
    </row>
    <row r="19" spans="1:4" x14ac:dyDescent="0.25">
      <c r="A19" s="17" t="s">
        <v>78</v>
      </c>
      <c r="B19" s="18">
        <v>22</v>
      </c>
      <c r="C19" s="19">
        <v>1046172</v>
      </c>
      <c r="D19" s="19">
        <v>876732</v>
      </c>
    </row>
    <row r="20" spans="1:4" ht="38.25" x14ac:dyDescent="0.25">
      <c r="A20" s="17" t="s">
        <v>79</v>
      </c>
      <c r="B20" s="18">
        <v>23</v>
      </c>
      <c r="C20" s="48"/>
      <c r="D20" s="48"/>
    </row>
    <row r="21" spans="1:4" x14ac:dyDescent="0.25">
      <c r="A21" s="17" t="s">
        <v>80</v>
      </c>
      <c r="B21" s="18">
        <v>24</v>
      </c>
      <c r="C21" s="40"/>
      <c r="D21" s="40"/>
    </row>
    <row r="22" spans="1:4" x14ac:dyDescent="0.25">
      <c r="A22" s="17" t="s">
        <v>81</v>
      </c>
      <c r="B22" s="18">
        <v>25</v>
      </c>
      <c r="C22" s="40"/>
      <c r="D22" s="40"/>
    </row>
    <row r="23" spans="1:4" ht="25.5" x14ac:dyDescent="0.25">
      <c r="A23" s="38" t="s">
        <v>82</v>
      </c>
      <c r="B23" s="39">
        <v>100</v>
      </c>
      <c r="C23" s="40">
        <f>C17+C18-C19</f>
        <v>-90603</v>
      </c>
      <c r="D23" s="40">
        <f>D17+D18-D19</f>
        <v>295157</v>
      </c>
    </row>
    <row r="24" spans="1:4" x14ac:dyDescent="0.25">
      <c r="A24" s="17" t="s">
        <v>83</v>
      </c>
      <c r="B24" s="18">
        <v>101</v>
      </c>
      <c r="C24" s="19"/>
      <c r="D24" s="19"/>
    </row>
    <row r="25" spans="1:4" ht="25.5" x14ac:dyDescent="0.25">
      <c r="A25" s="38" t="s">
        <v>84</v>
      </c>
      <c r="B25" s="39">
        <v>200</v>
      </c>
      <c r="C25" s="40">
        <f>C23-C24</f>
        <v>-90603</v>
      </c>
      <c r="D25" s="40">
        <f>D23+D24</f>
        <v>295157</v>
      </c>
    </row>
    <row r="26" spans="1:4" ht="25.5" x14ac:dyDescent="0.25">
      <c r="A26" s="17" t="s">
        <v>85</v>
      </c>
      <c r="B26" s="18">
        <v>201</v>
      </c>
      <c r="C26" s="40"/>
      <c r="D26" s="40"/>
    </row>
    <row r="27" spans="1:4" x14ac:dyDescent="0.25">
      <c r="A27" s="38" t="s">
        <v>86</v>
      </c>
      <c r="B27" s="39">
        <v>300</v>
      </c>
      <c r="C27" s="40">
        <f>C25+C26</f>
        <v>-90603</v>
      </c>
      <c r="D27" s="40">
        <f>D25+D26</f>
        <v>295157</v>
      </c>
    </row>
    <row r="28" spans="1:4" x14ac:dyDescent="0.25">
      <c r="A28" s="17" t="s">
        <v>87</v>
      </c>
      <c r="B28" s="18"/>
      <c r="C28" s="19"/>
      <c r="D28" s="19"/>
    </row>
    <row r="29" spans="1:4" x14ac:dyDescent="0.25">
      <c r="A29" s="17" t="s">
        <v>88</v>
      </c>
      <c r="B29" s="18"/>
      <c r="C29" s="19"/>
      <c r="D29" s="19"/>
    </row>
    <row r="30" spans="1:4" ht="25.5" x14ac:dyDescent="0.25">
      <c r="A30" s="17" t="s">
        <v>89</v>
      </c>
      <c r="B30" s="39">
        <v>400</v>
      </c>
      <c r="C30" s="19"/>
      <c r="D30" s="19"/>
    </row>
    <row r="31" spans="1:4" x14ac:dyDescent="0.25">
      <c r="A31" s="17" t="s">
        <v>90</v>
      </c>
      <c r="B31" s="39"/>
      <c r="C31" s="19"/>
      <c r="D31" s="19"/>
    </row>
    <row r="32" spans="1:4" x14ac:dyDescent="0.25">
      <c r="A32" s="17" t="s">
        <v>91</v>
      </c>
      <c r="B32" s="18">
        <v>410</v>
      </c>
      <c r="C32" s="19"/>
      <c r="D32" s="19"/>
    </row>
    <row r="33" spans="1:4" ht="25.5" x14ac:dyDescent="0.25">
      <c r="A33" s="17" t="s">
        <v>92</v>
      </c>
      <c r="B33" s="18">
        <v>411</v>
      </c>
      <c r="C33" s="19"/>
      <c r="D33" s="19"/>
    </row>
    <row r="34" spans="1:4" ht="38.25" x14ac:dyDescent="0.25">
      <c r="A34" s="17" t="s">
        <v>93</v>
      </c>
      <c r="B34" s="18">
        <v>412</v>
      </c>
      <c r="C34" s="19"/>
      <c r="D34" s="19"/>
    </row>
    <row r="35" spans="1:4" ht="25.5" x14ac:dyDescent="0.25">
      <c r="A35" s="17" t="s">
        <v>94</v>
      </c>
      <c r="B35" s="18">
        <v>413</v>
      </c>
      <c r="C35" s="19"/>
      <c r="D35" s="19"/>
    </row>
    <row r="36" spans="1:4" ht="25.5" x14ac:dyDescent="0.25">
      <c r="A36" s="17" t="s">
        <v>95</v>
      </c>
      <c r="B36" s="18">
        <v>414</v>
      </c>
      <c r="C36" s="19"/>
      <c r="D36" s="19"/>
    </row>
    <row r="37" spans="1:4" x14ac:dyDescent="0.25">
      <c r="A37" s="17" t="s">
        <v>96</v>
      </c>
      <c r="B37" s="18">
        <v>415</v>
      </c>
      <c r="C37" s="19"/>
      <c r="D37" s="19"/>
    </row>
    <row r="38" spans="1:4" ht="25.5" x14ac:dyDescent="0.25">
      <c r="A38" s="17" t="s">
        <v>97</v>
      </c>
      <c r="B38" s="18">
        <v>416</v>
      </c>
      <c r="C38" s="19"/>
      <c r="D38" s="19"/>
    </row>
    <row r="39" spans="1:4" ht="25.5" x14ac:dyDescent="0.25">
      <c r="A39" s="17" t="s">
        <v>98</v>
      </c>
      <c r="B39" s="18">
        <v>417</v>
      </c>
      <c r="C39" s="19"/>
      <c r="D39" s="19"/>
    </row>
    <row r="40" spans="1:4" x14ac:dyDescent="0.25">
      <c r="A40" s="17" t="s">
        <v>99</v>
      </c>
      <c r="B40" s="18">
        <v>418</v>
      </c>
      <c r="C40" s="19"/>
      <c r="D40" s="19"/>
    </row>
    <row r="41" spans="1:4" ht="25.5" x14ac:dyDescent="0.25">
      <c r="A41" s="17" t="s">
        <v>100</v>
      </c>
      <c r="B41" s="18">
        <v>419</v>
      </c>
      <c r="C41" s="19"/>
      <c r="D41" s="19"/>
    </row>
    <row r="42" spans="1:4" ht="25.5" x14ac:dyDescent="0.25">
      <c r="A42" s="17" t="s">
        <v>101</v>
      </c>
      <c r="B42" s="18">
        <v>420</v>
      </c>
      <c r="C42" s="19"/>
      <c r="D42" s="19"/>
    </row>
    <row r="43" spans="1:4" x14ac:dyDescent="0.25">
      <c r="A43" s="17" t="s">
        <v>102</v>
      </c>
      <c r="B43" s="61">
        <v>500</v>
      </c>
      <c r="C43" s="62">
        <f>C27+C30</f>
        <v>-90603</v>
      </c>
      <c r="D43" s="62">
        <f>D27+D30</f>
        <v>295157</v>
      </c>
    </row>
    <row r="44" spans="1:4" x14ac:dyDescent="0.25">
      <c r="A44" s="17" t="s">
        <v>103</v>
      </c>
      <c r="B44" s="61"/>
      <c r="C44" s="62"/>
      <c r="D44" s="62"/>
    </row>
    <row r="45" spans="1:4" x14ac:dyDescent="0.25">
      <c r="A45" s="17" t="s">
        <v>104</v>
      </c>
      <c r="B45" s="39"/>
      <c r="C45" s="19"/>
      <c r="D45" s="19"/>
    </row>
    <row r="46" spans="1:4" x14ac:dyDescent="0.25">
      <c r="A46" s="17" t="s">
        <v>87</v>
      </c>
      <c r="B46" s="39"/>
      <c r="C46" s="19"/>
      <c r="D46" s="19"/>
    </row>
    <row r="47" spans="1:4" x14ac:dyDescent="0.25">
      <c r="A47" s="17" t="s">
        <v>105</v>
      </c>
      <c r="B47" s="39"/>
      <c r="C47" s="19"/>
      <c r="D47" s="19"/>
    </row>
    <row r="48" spans="1:4" x14ac:dyDescent="0.25">
      <c r="A48" s="17" t="s">
        <v>106</v>
      </c>
      <c r="B48" s="39">
        <v>600</v>
      </c>
      <c r="C48" s="19"/>
      <c r="D48" s="19"/>
    </row>
    <row r="49" spans="1:4" x14ac:dyDescent="0.25">
      <c r="A49" s="17" t="s">
        <v>90</v>
      </c>
      <c r="B49" s="39"/>
      <c r="C49" s="19"/>
      <c r="D49" s="19"/>
    </row>
    <row r="50" spans="1:4" x14ac:dyDescent="0.25">
      <c r="A50" s="17" t="s">
        <v>107</v>
      </c>
      <c r="B50" s="39"/>
      <c r="C50" s="19"/>
      <c r="D50" s="19"/>
    </row>
    <row r="51" spans="1:4" x14ac:dyDescent="0.25">
      <c r="A51" s="17" t="s">
        <v>108</v>
      </c>
      <c r="B51" s="39"/>
      <c r="C51" s="19"/>
      <c r="D51" s="19"/>
    </row>
    <row r="52" spans="1:4" x14ac:dyDescent="0.25">
      <c r="A52" s="17" t="s">
        <v>109</v>
      </c>
      <c r="B52" s="39"/>
      <c r="C52" s="19"/>
      <c r="D52" s="19"/>
    </row>
    <row r="53" spans="1:4" x14ac:dyDescent="0.25">
      <c r="A53" s="17" t="s">
        <v>110</v>
      </c>
      <c r="B53" s="39"/>
      <c r="C53" s="19"/>
      <c r="D53" s="19"/>
    </row>
    <row r="54" spans="1:4" x14ac:dyDescent="0.25">
      <c r="A54" s="17" t="s">
        <v>108</v>
      </c>
      <c r="B54" s="39"/>
      <c r="C54" s="19"/>
      <c r="D54" s="19"/>
    </row>
    <row r="55" spans="1:4" x14ac:dyDescent="0.25">
      <c r="A55" s="17" t="s">
        <v>109</v>
      </c>
      <c r="B55" s="39"/>
      <c r="C55" s="23"/>
      <c r="D55" s="23"/>
    </row>
    <row r="56" spans="1:4" x14ac:dyDescent="0.25">
      <c r="A56" s="32"/>
    </row>
    <row r="57" spans="1:4" x14ac:dyDescent="0.25">
      <c r="A57" s="27"/>
    </row>
    <row r="58" spans="1:4" x14ac:dyDescent="0.25">
      <c r="A58" s="27" t="s">
        <v>214</v>
      </c>
    </row>
    <row r="59" spans="1:4" x14ac:dyDescent="0.25">
      <c r="A59" s="29" t="s">
        <v>63</v>
      </c>
    </row>
    <row r="61" spans="1:4" x14ac:dyDescent="0.25">
      <c r="A61" s="29"/>
    </row>
    <row r="62" spans="1:4" x14ac:dyDescent="0.25">
      <c r="A62" s="27" t="s">
        <v>64</v>
      </c>
    </row>
    <row r="63" spans="1:4" x14ac:dyDescent="0.25">
      <c r="A63" s="29" t="s">
        <v>65</v>
      </c>
    </row>
    <row r="65" spans="1:1" x14ac:dyDescent="0.25">
      <c r="A65" s="29" t="s">
        <v>66</v>
      </c>
    </row>
    <row r="66" spans="1:1" x14ac:dyDescent="0.25">
      <c r="A66" s="27"/>
    </row>
  </sheetData>
  <mergeCells count="9">
    <mergeCell ref="B43:B44"/>
    <mergeCell ref="C43:C44"/>
    <mergeCell ref="D43:D44"/>
    <mergeCell ref="A5:D5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zoomScaleNormal="100" workbookViewId="0">
      <selection activeCell="C18" sqref="C18"/>
    </sheetView>
  </sheetViews>
  <sheetFormatPr defaultRowHeight="15" x14ac:dyDescent="0.25"/>
  <cols>
    <col min="1" max="1" width="49.28515625" customWidth="1"/>
    <col min="2" max="2" width="10" customWidth="1"/>
    <col min="3" max="3" width="17.42578125" customWidth="1"/>
    <col min="4" max="4" width="18.140625" style="28" customWidth="1"/>
    <col min="6" max="6" width="11.7109375" customWidth="1"/>
  </cols>
  <sheetData>
    <row r="1" spans="1:4" x14ac:dyDescent="0.25">
      <c r="A1" s="2"/>
      <c r="B1" s="15"/>
      <c r="C1" s="15"/>
      <c r="D1" s="41"/>
    </row>
    <row r="2" spans="1:4" x14ac:dyDescent="0.25">
      <c r="A2" s="3" t="s">
        <v>0</v>
      </c>
      <c r="B2" s="15"/>
      <c r="C2" s="15"/>
      <c r="D2" s="41"/>
    </row>
    <row r="3" spans="1:4" x14ac:dyDescent="0.25">
      <c r="A3" s="2"/>
      <c r="B3" s="15"/>
      <c r="C3" s="15"/>
      <c r="D3" s="41"/>
    </row>
    <row r="4" spans="1:4" x14ac:dyDescent="0.25">
      <c r="A4" s="2"/>
      <c r="B4" s="15"/>
      <c r="C4" s="15"/>
      <c r="D4" s="41"/>
    </row>
    <row r="5" spans="1:4" x14ac:dyDescent="0.25">
      <c r="A5" s="67" t="s">
        <v>111</v>
      </c>
      <c r="B5" s="68"/>
      <c r="C5" s="68"/>
      <c r="D5" s="68"/>
    </row>
    <row r="6" spans="1:4" x14ac:dyDescent="0.25">
      <c r="A6" s="67" t="s">
        <v>215</v>
      </c>
      <c r="B6" s="68"/>
      <c r="C6" s="68"/>
      <c r="D6" s="68"/>
    </row>
    <row r="7" spans="1:4" x14ac:dyDescent="0.25">
      <c r="A7" s="4"/>
      <c r="B7" s="15"/>
      <c r="C7" s="15"/>
      <c r="D7" s="31" t="s">
        <v>67</v>
      </c>
    </row>
    <row r="8" spans="1:4" x14ac:dyDescent="0.25">
      <c r="A8" s="69" t="s">
        <v>68</v>
      </c>
      <c r="B8" s="70" t="s">
        <v>9</v>
      </c>
      <c r="C8" s="70" t="s">
        <v>216</v>
      </c>
      <c r="D8" s="61" t="s">
        <v>218</v>
      </c>
    </row>
    <row r="9" spans="1:4" ht="24.75" customHeight="1" x14ac:dyDescent="0.25">
      <c r="A9" s="69"/>
      <c r="B9" s="70"/>
      <c r="C9" s="70"/>
      <c r="D9" s="61"/>
    </row>
    <row r="10" spans="1:4" x14ac:dyDescent="0.25">
      <c r="A10" s="65" t="s">
        <v>112</v>
      </c>
      <c r="B10" s="65"/>
      <c r="C10" s="65"/>
      <c r="D10" s="65"/>
    </row>
    <row r="11" spans="1:4" ht="25.5" customHeight="1" x14ac:dyDescent="0.25">
      <c r="A11" s="17" t="s">
        <v>113</v>
      </c>
      <c r="B11" s="18">
        <v>10</v>
      </c>
      <c r="C11" s="24">
        <f>SUM(C13:C18)</f>
        <v>2140436769.1399999</v>
      </c>
      <c r="D11" s="24">
        <f>SUM(D13:D18)</f>
        <v>2028256344.4199998</v>
      </c>
    </row>
    <row r="12" spans="1:4" x14ac:dyDescent="0.25">
      <c r="A12" s="17" t="s">
        <v>90</v>
      </c>
      <c r="B12" s="18"/>
      <c r="C12" s="16"/>
      <c r="D12" s="16"/>
    </row>
    <row r="13" spans="1:4" ht="15" customHeight="1" x14ac:dyDescent="0.25">
      <c r="A13" s="17" t="s">
        <v>114</v>
      </c>
      <c r="B13" s="18">
        <v>11</v>
      </c>
      <c r="C13" s="16">
        <v>289616019.28000003</v>
      </c>
      <c r="D13" s="16">
        <v>660112365.84000003</v>
      </c>
    </row>
    <row r="14" spans="1:4" x14ac:dyDescent="0.25">
      <c r="A14" s="17" t="s">
        <v>115</v>
      </c>
      <c r="B14" s="18">
        <v>12</v>
      </c>
      <c r="C14" s="16"/>
      <c r="D14" s="16"/>
    </row>
    <row r="15" spans="1:4" x14ac:dyDescent="0.25">
      <c r="A15" s="17" t="s">
        <v>116</v>
      </c>
      <c r="B15" s="18">
        <v>13</v>
      </c>
      <c r="C15" s="16">
        <v>1848675215.24</v>
      </c>
      <c r="D15" s="16">
        <v>1367045126.47</v>
      </c>
    </row>
    <row r="16" spans="1:4" x14ac:dyDescent="0.25">
      <c r="A16" s="17" t="s">
        <v>117</v>
      </c>
      <c r="B16" s="18">
        <v>14</v>
      </c>
      <c r="C16" s="16"/>
      <c r="D16" s="16"/>
    </row>
    <row r="17" spans="1:6" x14ac:dyDescent="0.25">
      <c r="A17" s="17" t="s">
        <v>118</v>
      </c>
      <c r="B17" s="18">
        <v>15</v>
      </c>
      <c r="C17" s="16"/>
      <c r="D17" s="16"/>
    </row>
    <row r="18" spans="1:6" x14ac:dyDescent="0.25">
      <c r="A18" s="17" t="s">
        <v>119</v>
      </c>
      <c r="B18" s="18">
        <v>16</v>
      </c>
      <c r="C18" s="16">
        <v>2145534.6200000048</v>
      </c>
      <c r="D18" s="16">
        <f>1097727.11+1125</f>
        <v>1098852.1100000001</v>
      </c>
    </row>
    <row r="19" spans="1:6" ht="25.5" x14ac:dyDescent="0.25">
      <c r="A19" s="17" t="s">
        <v>120</v>
      </c>
      <c r="B19" s="18">
        <v>20</v>
      </c>
      <c r="C19" s="24">
        <f>SUM(C21:C27)</f>
        <v>4361251231.25</v>
      </c>
      <c r="D19" s="24">
        <f>SUM(D21:D27)</f>
        <v>1304870596.8899999</v>
      </c>
    </row>
    <row r="20" spans="1:6" x14ac:dyDescent="0.25">
      <c r="A20" s="17" t="s">
        <v>90</v>
      </c>
      <c r="B20" s="18"/>
      <c r="C20" s="16"/>
      <c r="D20" s="16"/>
    </row>
    <row r="21" spans="1:6" x14ac:dyDescent="0.25">
      <c r="A21" s="17" t="s">
        <v>121</v>
      </c>
      <c r="B21" s="18">
        <v>21</v>
      </c>
      <c r="C21" s="16">
        <v>1170987080.3599999</v>
      </c>
      <c r="D21" s="16">
        <f>142667696.74-1125</f>
        <v>142666571.74000001</v>
      </c>
    </row>
    <row r="22" spans="1:6" x14ac:dyDescent="0.25">
      <c r="A22" s="17" t="s">
        <v>122</v>
      </c>
      <c r="B22" s="18">
        <v>22</v>
      </c>
      <c r="C22" s="16">
        <v>1057523889.36</v>
      </c>
      <c r="D22" s="16">
        <v>228053987.38</v>
      </c>
    </row>
    <row r="23" spans="1:6" x14ac:dyDescent="0.25">
      <c r="A23" s="17" t="s">
        <v>123</v>
      </c>
      <c r="B23" s="18">
        <v>23</v>
      </c>
      <c r="C23" s="16">
        <v>61413531</v>
      </c>
      <c r="D23" s="16">
        <v>68174124.200000003</v>
      </c>
    </row>
    <row r="24" spans="1:6" x14ac:dyDescent="0.25">
      <c r="A24" s="17" t="s">
        <v>124</v>
      </c>
      <c r="B24" s="18">
        <v>24</v>
      </c>
      <c r="C24" s="16">
        <v>834119829.77999997</v>
      </c>
      <c r="D24" s="16">
        <v>656675000</v>
      </c>
      <c r="F24" s="46"/>
    </row>
    <row r="25" spans="1:6" x14ac:dyDescent="0.25">
      <c r="A25" s="17" t="s">
        <v>125</v>
      </c>
      <c r="B25" s="18">
        <v>25</v>
      </c>
      <c r="C25" s="16">
        <v>7309500</v>
      </c>
      <c r="D25" s="16">
        <v>8146917</v>
      </c>
    </row>
    <row r="26" spans="1:6" x14ac:dyDescent="0.25">
      <c r="A26" s="17" t="s">
        <v>126</v>
      </c>
      <c r="B26" s="18">
        <v>26</v>
      </c>
      <c r="C26" s="16">
        <v>150362957.09</v>
      </c>
      <c r="D26" s="16">
        <v>199783123.55000001</v>
      </c>
    </row>
    <row r="27" spans="1:6" x14ac:dyDescent="0.25">
      <c r="A27" s="17" t="s">
        <v>127</v>
      </c>
      <c r="B27" s="18">
        <v>27</v>
      </c>
      <c r="C27" s="16">
        <v>1079534443.6600001</v>
      </c>
      <c r="D27" s="16">
        <v>1370873.02</v>
      </c>
    </row>
    <row r="28" spans="1:6" ht="25.5" x14ac:dyDescent="0.25">
      <c r="A28" s="17" t="s">
        <v>128</v>
      </c>
      <c r="B28" s="18">
        <v>30</v>
      </c>
      <c r="C28" s="24">
        <f>C11-C19</f>
        <v>-2220814462.1100001</v>
      </c>
      <c r="D28" s="24">
        <f>D11-D19</f>
        <v>723385747.52999997</v>
      </c>
    </row>
    <row r="29" spans="1:6" x14ac:dyDescent="0.25">
      <c r="A29" s="64" t="s">
        <v>129</v>
      </c>
      <c r="B29" s="64"/>
      <c r="C29" s="64"/>
      <c r="D29" s="64"/>
    </row>
    <row r="30" spans="1:6" ht="25.5" x14ac:dyDescent="0.25">
      <c r="A30" s="25" t="s">
        <v>130</v>
      </c>
      <c r="B30" s="14">
        <v>40</v>
      </c>
      <c r="C30" s="24">
        <f>SUM(C32:C42)</f>
        <v>309513846.92000002</v>
      </c>
      <c r="D30" s="45">
        <f>SUM(D31:D42)</f>
        <v>0</v>
      </c>
    </row>
    <row r="31" spans="1:6" x14ac:dyDescent="0.25">
      <c r="A31" s="25" t="s">
        <v>90</v>
      </c>
      <c r="B31" s="14"/>
      <c r="C31" s="19"/>
      <c r="D31" s="19"/>
    </row>
    <row r="32" spans="1:6" ht="15" customHeight="1" x14ac:dyDescent="0.25">
      <c r="A32" s="25" t="s">
        <v>131</v>
      </c>
      <c r="B32" s="14">
        <v>41</v>
      </c>
      <c r="C32" s="16">
        <v>309513846.92000002</v>
      </c>
      <c r="D32" s="19"/>
    </row>
    <row r="33" spans="1:4" x14ac:dyDescent="0.25">
      <c r="A33" s="25" t="s">
        <v>132</v>
      </c>
      <c r="B33" s="14">
        <v>42</v>
      </c>
      <c r="C33" s="16"/>
      <c r="D33" s="19"/>
    </row>
    <row r="34" spans="1:4" x14ac:dyDescent="0.25">
      <c r="A34" s="25" t="s">
        <v>133</v>
      </c>
      <c r="B34" s="14">
        <v>43</v>
      </c>
      <c r="C34" s="16"/>
      <c r="D34" s="19"/>
    </row>
    <row r="35" spans="1:4" ht="38.25" x14ac:dyDescent="0.25">
      <c r="A35" s="25" t="s">
        <v>134</v>
      </c>
      <c r="B35" s="14">
        <v>44</v>
      </c>
      <c r="C35" s="16"/>
      <c r="D35" s="19"/>
    </row>
    <row r="36" spans="1:4" x14ac:dyDescent="0.25">
      <c r="A36" s="25" t="s">
        <v>135</v>
      </c>
      <c r="B36" s="14">
        <v>45</v>
      </c>
      <c r="C36" s="16"/>
      <c r="D36" s="19"/>
    </row>
    <row r="37" spans="1:4" ht="25.5" x14ac:dyDescent="0.25">
      <c r="A37" s="25" t="s">
        <v>136</v>
      </c>
      <c r="B37" s="14">
        <v>46</v>
      </c>
      <c r="C37" s="16"/>
      <c r="D37" s="19"/>
    </row>
    <row r="38" spans="1:4" x14ac:dyDescent="0.25">
      <c r="A38" s="25" t="s">
        <v>137</v>
      </c>
      <c r="B38" s="14">
        <v>47</v>
      </c>
      <c r="C38" s="16"/>
      <c r="D38" s="19"/>
    </row>
    <row r="39" spans="1:4" x14ac:dyDescent="0.25">
      <c r="A39" s="25" t="s">
        <v>138</v>
      </c>
      <c r="B39" s="14">
        <v>48</v>
      </c>
      <c r="C39" s="16"/>
      <c r="D39" s="19"/>
    </row>
    <row r="40" spans="1:4" x14ac:dyDescent="0.25">
      <c r="A40" s="25" t="s">
        <v>139</v>
      </c>
      <c r="B40" s="14">
        <v>49</v>
      </c>
      <c r="C40" s="16"/>
      <c r="D40" s="19"/>
    </row>
    <row r="41" spans="1:4" x14ac:dyDescent="0.25">
      <c r="A41" s="25" t="s">
        <v>118</v>
      </c>
      <c r="B41" s="14">
        <v>50</v>
      </c>
      <c r="C41" s="19"/>
      <c r="D41" s="19"/>
    </row>
    <row r="42" spans="1:4" x14ac:dyDescent="0.25">
      <c r="A42" s="25" t="s">
        <v>119</v>
      </c>
      <c r="B42" s="14">
        <v>51</v>
      </c>
      <c r="C42" s="19"/>
      <c r="D42" s="19"/>
    </row>
    <row r="43" spans="1:4" ht="25.5" x14ac:dyDescent="0.25">
      <c r="A43" s="25" t="s">
        <v>140</v>
      </c>
      <c r="B43" s="14">
        <v>60</v>
      </c>
      <c r="C43" s="24">
        <f>SUM(C45:C55)</f>
        <v>986927362.00999999</v>
      </c>
      <c r="D43" s="24">
        <f>SUM(D45:D55)</f>
        <v>2260402575.73</v>
      </c>
    </row>
    <row r="44" spans="1:4" x14ac:dyDescent="0.25">
      <c r="A44" s="25" t="s">
        <v>90</v>
      </c>
      <c r="B44" s="14"/>
      <c r="C44" s="16"/>
      <c r="D44" s="16"/>
    </row>
    <row r="45" spans="1:4" x14ac:dyDescent="0.25">
      <c r="A45" s="25" t="s">
        <v>141</v>
      </c>
      <c r="B45" s="14">
        <v>61</v>
      </c>
      <c r="C45" s="16">
        <v>62673275.880000003</v>
      </c>
      <c r="D45" s="16">
        <v>102372943.25999999</v>
      </c>
    </row>
    <row r="46" spans="1:4" x14ac:dyDescent="0.25">
      <c r="A46" s="25" t="s">
        <v>142</v>
      </c>
      <c r="B46" s="14">
        <v>62</v>
      </c>
      <c r="C46" s="16"/>
      <c r="D46" s="16"/>
    </row>
    <row r="47" spans="1:4" x14ac:dyDescent="0.25">
      <c r="A47" s="25" t="s">
        <v>143</v>
      </c>
      <c r="B47" s="14">
        <v>63</v>
      </c>
      <c r="C47" s="16"/>
      <c r="D47" s="16">
        <v>1477601523.5</v>
      </c>
    </row>
    <row r="48" spans="1:4" ht="38.25" x14ac:dyDescent="0.25">
      <c r="A48" s="25" t="s">
        <v>144</v>
      </c>
      <c r="B48" s="14">
        <v>64</v>
      </c>
      <c r="C48" s="16"/>
      <c r="D48" s="16"/>
    </row>
    <row r="49" spans="1:4" x14ac:dyDescent="0.25">
      <c r="A49" s="25" t="s">
        <v>145</v>
      </c>
      <c r="B49" s="14">
        <v>65</v>
      </c>
      <c r="C49" s="16"/>
      <c r="D49" s="16"/>
    </row>
    <row r="50" spans="1:4" x14ac:dyDescent="0.25">
      <c r="A50" s="25" t="s">
        <v>146</v>
      </c>
      <c r="B50" s="14">
        <v>66</v>
      </c>
      <c r="C50" s="16"/>
      <c r="D50" s="16"/>
    </row>
    <row r="51" spans="1:4" x14ac:dyDescent="0.25">
      <c r="A51" s="25" t="s">
        <v>147</v>
      </c>
      <c r="B51" s="14">
        <v>67</v>
      </c>
      <c r="C51" s="16"/>
      <c r="D51" s="16"/>
    </row>
    <row r="52" spans="1:4" x14ac:dyDescent="0.25">
      <c r="A52" s="25" t="s">
        <v>148</v>
      </c>
      <c r="B52" s="14">
        <v>68</v>
      </c>
      <c r="C52" s="16"/>
      <c r="D52" s="16"/>
    </row>
    <row r="53" spans="1:4" x14ac:dyDescent="0.25">
      <c r="A53" s="25" t="s">
        <v>138</v>
      </c>
      <c r="B53" s="14">
        <v>69</v>
      </c>
      <c r="C53" s="16"/>
      <c r="D53" s="16"/>
    </row>
    <row r="54" spans="1:4" x14ac:dyDescent="0.25">
      <c r="A54" s="25" t="s">
        <v>149</v>
      </c>
      <c r="B54" s="14">
        <v>70</v>
      </c>
      <c r="C54" s="16"/>
      <c r="D54" s="16"/>
    </row>
    <row r="55" spans="1:4" x14ac:dyDescent="0.25">
      <c r="A55" s="25" t="s">
        <v>127</v>
      </c>
      <c r="B55" s="14">
        <v>71</v>
      </c>
      <c r="C55" s="43">
        <v>924254086.13</v>
      </c>
      <c r="D55" s="43">
        <v>680428108.97000003</v>
      </c>
    </row>
    <row r="56" spans="1:4" ht="25.5" x14ac:dyDescent="0.25">
      <c r="A56" s="25" t="s">
        <v>150</v>
      </c>
      <c r="B56" s="14">
        <v>80</v>
      </c>
      <c r="C56" s="24">
        <f>C30-C43</f>
        <v>-677413515.08999991</v>
      </c>
      <c r="D56" s="24">
        <f>D30-D43</f>
        <v>-2260402575.73</v>
      </c>
    </row>
    <row r="57" spans="1:4" x14ac:dyDescent="0.25">
      <c r="A57" s="66" t="s">
        <v>151</v>
      </c>
      <c r="B57" s="66"/>
      <c r="C57" s="66"/>
      <c r="D57" s="66"/>
    </row>
    <row r="58" spans="1:4" ht="25.5" x14ac:dyDescent="0.25">
      <c r="A58" s="25" t="s">
        <v>152</v>
      </c>
      <c r="B58" s="14">
        <v>90</v>
      </c>
      <c r="C58" s="24">
        <f>SUM(C60:C63)</f>
        <v>3000081316.6700001</v>
      </c>
      <c r="D58" s="24">
        <f>SUM(D60:D63)</f>
        <v>1784000000</v>
      </c>
    </row>
    <row r="59" spans="1:4" x14ac:dyDescent="0.25">
      <c r="A59" s="25" t="s">
        <v>90</v>
      </c>
      <c r="B59" s="14"/>
      <c r="C59" s="16"/>
      <c r="D59" s="19"/>
    </row>
    <row r="60" spans="1:4" ht="15" customHeight="1" x14ac:dyDescent="0.25">
      <c r="A60" s="25" t="s">
        <v>153</v>
      </c>
      <c r="B60" s="14">
        <v>91</v>
      </c>
      <c r="C60" s="16"/>
      <c r="D60" s="16">
        <v>1784000000</v>
      </c>
    </row>
    <row r="61" spans="1:4" x14ac:dyDescent="0.25">
      <c r="A61" s="25" t="s">
        <v>154</v>
      </c>
      <c r="B61" s="14">
        <v>92</v>
      </c>
      <c r="C61" s="16">
        <v>3000000000</v>
      </c>
      <c r="D61" s="19"/>
    </row>
    <row r="62" spans="1:4" x14ac:dyDescent="0.25">
      <c r="A62" s="25" t="s">
        <v>118</v>
      </c>
      <c r="B62" s="14">
        <v>93</v>
      </c>
      <c r="C62" s="16"/>
      <c r="D62" s="19"/>
    </row>
    <row r="63" spans="1:4" x14ac:dyDescent="0.25">
      <c r="A63" s="25" t="s">
        <v>119</v>
      </c>
      <c r="B63" s="14">
        <v>94</v>
      </c>
      <c r="C63" s="16">
        <v>81316.67</v>
      </c>
      <c r="D63" s="19"/>
    </row>
    <row r="64" spans="1:4" ht="25.5" x14ac:dyDescent="0.25">
      <c r="A64" s="25" t="s">
        <v>155</v>
      </c>
      <c r="B64" s="14">
        <v>100</v>
      </c>
      <c r="C64" s="24">
        <f>SUM(C66:C70)</f>
        <v>90000000</v>
      </c>
      <c r="D64" s="24">
        <f>SUM(D66:D70)</f>
        <v>383006878</v>
      </c>
    </row>
    <row r="65" spans="1:4" x14ac:dyDescent="0.25">
      <c r="A65" s="25" t="s">
        <v>90</v>
      </c>
      <c r="B65" s="14"/>
      <c r="C65" s="16"/>
      <c r="D65" s="19"/>
    </row>
    <row r="66" spans="1:4" x14ac:dyDescent="0.25">
      <c r="A66" s="25" t="s">
        <v>156</v>
      </c>
      <c r="B66" s="14">
        <v>101</v>
      </c>
      <c r="C66" s="16"/>
      <c r="D66" s="16"/>
    </row>
    <row r="67" spans="1:4" x14ac:dyDescent="0.25">
      <c r="A67" s="25" t="s">
        <v>124</v>
      </c>
      <c r="B67" s="14">
        <v>102</v>
      </c>
      <c r="C67" s="16"/>
      <c r="D67" s="19"/>
    </row>
    <row r="68" spans="1:4" x14ac:dyDescent="0.25">
      <c r="A68" s="25" t="s">
        <v>157</v>
      </c>
      <c r="B68" s="14">
        <v>103</v>
      </c>
      <c r="C68" s="16"/>
      <c r="D68" s="16">
        <v>292306878</v>
      </c>
    </row>
    <row r="69" spans="1:4" x14ac:dyDescent="0.25">
      <c r="A69" s="25" t="s">
        <v>158</v>
      </c>
      <c r="B69" s="14">
        <v>104</v>
      </c>
      <c r="C69" s="16"/>
      <c r="D69" s="19"/>
    </row>
    <row r="70" spans="1:4" x14ac:dyDescent="0.25">
      <c r="A70" s="25" t="s">
        <v>159</v>
      </c>
      <c r="B70" s="14">
        <v>105</v>
      </c>
      <c r="C70" s="16">
        <v>90000000</v>
      </c>
      <c r="D70" s="16">
        <v>90700000</v>
      </c>
    </row>
    <row r="71" spans="1:4" ht="25.5" x14ac:dyDescent="0.25">
      <c r="A71" s="25" t="s">
        <v>160</v>
      </c>
      <c r="B71" s="14">
        <v>110</v>
      </c>
      <c r="C71" s="24">
        <f>C58-C64</f>
        <v>2910081316.6700001</v>
      </c>
      <c r="D71" s="24">
        <f>D58-D64</f>
        <v>1400993122</v>
      </c>
    </row>
    <row r="72" spans="1:4" x14ac:dyDescent="0.25">
      <c r="A72" s="26" t="s">
        <v>161</v>
      </c>
      <c r="B72" s="14">
        <v>120</v>
      </c>
      <c r="C72" s="24"/>
      <c r="D72" s="45"/>
    </row>
    <row r="73" spans="1:4" ht="25.5" x14ac:dyDescent="0.25">
      <c r="A73" s="17" t="s">
        <v>162</v>
      </c>
      <c r="B73" s="18">
        <v>130</v>
      </c>
      <c r="C73" s="24">
        <f>C28+C56+C71+C72</f>
        <v>11853339.470000267</v>
      </c>
      <c r="D73" s="24">
        <f>D28+D56+D71+D72</f>
        <v>-136023706.20000005</v>
      </c>
    </row>
    <row r="74" spans="1:4" ht="25.5" x14ac:dyDescent="0.25">
      <c r="A74" s="17" t="s">
        <v>163</v>
      </c>
      <c r="B74" s="18">
        <v>140</v>
      </c>
      <c r="C74" s="16">
        <v>7020050.9199999999</v>
      </c>
      <c r="D74" s="16">
        <v>142896905.18000001</v>
      </c>
    </row>
    <row r="75" spans="1:4" ht="25.5" x14ac:dyDescent="0.25">
      <c r="A75" s="17" t="s">
        <v>164</v>
      </c>
      <c r="B75" s="18">
        <v>150</v>
      </c>
      <c r="C75" s="16">
        <v>18873390.390000001</v>
      </c>
      <c r="D75" s="16">
        <v>6873198.9800000004</v>
      </c>
    </row>
    <row r="76" spans="1:4" x14ac:dyDescent="0.25">
      <c r="A76" s="5"/>
      <c r="B76" s="15"/>
      <c r="C76" s="44"/>
      <c r="D76" s="41"/>
    </row>
    <row r="77" spans="1:4" x14ac:dyDescent="0.25">
      <c r="A77" s="2"/>
      <c r="B77" s="15"/>
      <c r="C77" s="15"/>
      <c r="D77" s="41"/>
    </row>
    <row r="78" spans="1:4" x14ac:dyDescent="0.25">
      <c r="A78" s="2" t="s">
        <v>214</v>
      </c>
      <c r="B78" s="15"/>
      <c r="C78" s="15"/>
      <c r="D78" s="41"/>
    </row>
    <row r="79" spans="1:4" x14ac:dyDescent="0.25">
      <c r="A79" s="3" t="s">
        <v>63</v>
      </c>
      <c r="B79" s="15"/>
      <c r="C79" s="15"/>
      <c r="D79" s="41"/>
    </row>
    <row r="80" spans="1:4" x14ac:dyDescent="0.25">
      <c r="A80" s="15"/>
      <c r="B80" s="15"/>
      <c r="C80" s="15"/>
      <c r="D80" s="41"/>
    </row>
    <row r="81" spans="1:4" x14ac:dyDescent="0.25">
      <c r="A81" s="3"/>
      <c r="B81" s="15"/>
      <c r="C81" s="15"/>
      <c r="D81" s="41"/>
    </row>
    <row r="82" spans="1:4" x14ac:dyDescent="0.25">
      <c r="A82" s="2" t="s">
        <v>64</v>
      </c>
      <c r="B82" s="15"/>
      <c r="C82" s="15"/>
      <c r="D82" s="41"/>
    </row>
    <row r="83" spans="1:4" x14ac:dyDescent="0.25">
      <c r="A83" s="3" t="s">
        <v>65</v>
      </c>
      <c r="B83" s="15"/>
      <c r="C83" s="15"/>
      <c r="D83" s="41"/>
    </row>
    <row r="84" spans="1:4" x14ac:dyDescent="0.25">
      <c r="A84" s="15"/>
      <c r="B84" s="15"/>
      <c r="C84" s="15"/>
      <c r="D84" s="41"/>
    </row>
    <row r="85" spans="1:4" x14ac:dyDescent="0.25">
      <c r="A85" s="3" t="s">
        <v>66</v>
      </c>
      <c r="B85" s="15"/>
      <c r="C85" s="15"/>
      <c r="D85" s="41"/>
    </row>
    <row r="86" spans="1:4" x14ac:dyDescent="0.25">
      <c r="A86" s="2"/>
      <c r="B86" s="15"/>
      <c r="C86" s="15"/>
      <c r="D86" s="41"/>
    </row>
  </sheetData>
  <mergeCells count="9">
    <mergeCell ref="A10:D10"/>
    <mergeCell ref="A29:D29"/>
    <mergeCell ref="A57:D57"/>
    <mergeCell ref="A5:D5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workbookViewId="0">
      <selection activeCell="B4" sqref="B4"/>
    </sheetView>
  </sheetViews>
  <sheetFormatPr defaultRowHeight="15" x14ac:dyDescent="0.25"/>
  <cols>
    <col min="1" max="1" width="49.28515625" customWidth="1"/>
    <col min="2" max="2" width="10" customWidth="1"/>
    <col min="3" max="3" width="17.42578125" customWidth="1"/>
    <col min="4" max="4" width="16.42578125" customWidth="1"/>
    <col min="5" max="5" width="10.85546875" customWidth="1"/>
  </cols>
  <sheetData>
    <row r="1" spans="1:9" x14ac:dyDescent="0.25">
      <c r="A1" s="2"/>
    </row>
    <row r="2" spans="1:9" x14ac:dyDescent="0.25">
      <c r="A2" s="3" t="s">
        <v>0</v>
      </c>
    </row>
    <row r="3" spans="1:9" x14ac:dyDescent="0.25">
      <c r="A3" s="2"/>
    </row>
    <row r="4" spans="1:9" x14ac:dyDescent="0.25">
      <c r="A4" s="2"/>
    </row>
    <row r="5" spans="1:9" x14ac:dyDescent="0.25">
      <c r="A5" s="67" t="s">
        <v>165</v>
      </c>
      <c r="B5" s="71"/>
      <c r="C5" s="71"/>
      <c r="D5" s="71"/>
      <c r="E5" s="71"/>
      <c r="F5" s="71"/>
      <c r="G5" s="71"/>
      <c r="H5" s="71"/>
      <c r="I5" s="71"/>
    </row>
    <row r="6" spans="1:9" x14ac:dyDescent="0.25">
      <c r="A6" s="67" t="s">
        <v>215</v>
      </c>
      <c r="B6" s="71"/>
      <c r="C6" s="71"/>
      <c r="D6" s="71"/>
      <c r="E6" s="71"/>
      <c r="F6" s="71"/>
      <c r="G6" s="71"/>
      <c r="H6" s="71"/>
      <c r="I6" s="71"/>
    </row>
    <row r="7" spans="1:9" x14ac:dyDescent="0.25">
      <c r="A7" s="1"/>
      <c r="H7" s="72" t="s">
        <v>67</v>
      </c>
      <c r="I7" s="72"/>
    </row>
    <row r="8" spans="1:9" x14ac:dyDescent="0.25">
      <c r="A8" s="73" t="s">
        <v>166</v>
      </c>
      <c r="B8" s="73" t="s">
        <v>9</v>
      </c>
      <c r="C8" s="73" t="s">
        <v>167</v>
      </c>
      <c r="D8" s="73"/>
      <c r="E8" s="73"/>
      <c r="F8" s="73"/>
      <c r="G8" s="73"/>
      <c r="H8" s="73" t="s">
        <v>60</v>
      </c>
      <c r="I8" s="73" t="s">
        <v>168</v>
      </c>
    </row>
    <row r="9" spans="1:9" ht="76.5" x14ac:dyDescent="0.25">
      <c r="A9" s="73"/>
      <c r="B9" s="73"/>
      <c r="C9" s="8" t="s">
        <v>54</v>
      </c>
      <c r="D9" s="8" t="s">
        <v>55</v>
      </c>
      <c r="E9" s="8" t="s">
        <v>169</v>
      </c>
      <c r="F9" s="8" t="s">
        <v>57</v>
      </c>
      <c r="G9" s="8" t="s">
        <v>170</v>
      </c>
      <c r="H9" s="73"/>
      <c r="I9" s="73"/>
    </row>
    <row r="10" spans="1:9" x14ac:dyDescent="0.25">
      <c r="A10" s="6" t="s">
        <v>171</v>
      </c>
      <c r="B10" s="8">
        <v>10</v>
      </c>
      <c r="C10" s="9">
        <v>700082</v>
      </c>
      <c r="D10" s="7"/>
      <c r="E10" s="7"/>
      <c r="F10" s="7"/>
      <c r="G10" s="9">
        <v>5870097</v>
      </c>
      <c r="H10" s="9"/>
      <c r="I10" s="11">
        <f>SUM(C10:H10)</f>
        <v>6570179</v>
      </c>
    </row>
    <row r="11" spans="1:9" x14ac:dyDescent="0.25">
      <c r="A11" s="6" t="s">
        <v>172</v>
      </c>
      <c r="B11" s="8">
        <v>11</v>
      </c>
      <c r="C11" s="7"/>
      <c r="D11" s="7"/>
      <c r="E11" s="7"/>
      <c r="F11" s="7"/>
      <c r="G11" s="7"/>
      <c r="H11" s="7"/>
      <c r="I11" s="7"/>
    </row>
    <row r="12" spans="1:9" x14ac:dyDescent="0.25">
      <c r="A12" s="6" t="s">
        <v>173</v>
      </c>
      <c r="B12" s="8">
        <v>100</v>
      </c>
      <c r="C12" s="12"/>
      <c r="D12" s="12"/>
      <c r="E12" s="12"/>
      <c r="F12" s="12"/>
      <c r="G12" s="12"/>
      <c r="H12" s="9"/>
      <c r="I12" s="12"/>
    </row>
    <row r="13" spans="1:9" ht="25.5" x14ac:dyDescent="0.25">
      <c r="A13" s="6" t="s">
        <v>174</v>
      </c>
      <c r="B13" s="8">
        <v>200</v>
      </c>
      <c r="C13" s="9"/>
      <c r="D13" s="9"/>
      <c r="E13" s="9"/>
      <c r="F13" s="9"/>
      <c r="G13" s="7"/>
      <c r="H13" s="9"/>
      <c r="I13" s="12"/>
    </row>
    <row r="14" spans="1:9" x14ac:dyDescent="0.25">
      <c r="A14" s="6" t="s">
        <v>175</v>
      </c>
      <c r="B14" s="8">
        <v>210</v>
      </c>
      <c r="C14" s="9"/>
      <c r="D14" s="9"/>
      <c r="E14" s="9"/>
      <c r="F14" s="9"/>
      <c r="G14" s="9">
        <v>782315</v>
      </c>
      <c r="H14" s="9"/>
      <c r="I14" s="11">
        <f>G14</f>
        <v>782315</v>
      </c>
    </row>
    <row r="15" spans="1:9" ht="25.5" x14ac:dyDescent="0.25">
      <c r="A15" s="6" t="s">
        <v>176</v>
      </c>
      <c r="B15" s="8">
        <v>220</v>
      </c>
      <c r="C15" s="9"/>
      <c r="D15" s="9"/>
      <c r="E15" s="9"/>
      <c r="F15" s="9"/>
      <c r="G15" s="9"/>
      <c r="H15" s="9"/>
      <c r="I15" s="9"/>
    </row>
    <row r="16" spans="1:9" ht="15.75" x14ac:dyDescent="0.25">
      <c r="A16" s="6" t="s">
        <v>90</v>
      </c>
      <c r="B16" s="10"/>
      <c r="C16" s="9"/>
      <c r="D16" s="9"/>
      <c r="E16" s="9"/>
      <c r="F16" s="9"/>
      <c r="G16" s="9"/>
      <c r="H16" s="9"/>
      <c r="I16" s="9"/>
    </row>
    <row r="17" spans="1:9" ht="25.5" x14ac:dyDescent="0.25">
      <c r="A17" s="6" t="s">
        <v>177</v>
      </c>
      <c r="B17" s="8">
        <v>221</v>
      </c>
      <c r="C17" s="9"/>
      <c r="D17" s="9"/>
      <c r="E17" s="9"/>
      <c r="F17" s="9"/>
      <c r="G17" s="9"/>
      <c r="H17" s="9"/>
      <c r="I17" s="9"/>
    </row>
    <row r="18" spans="1:9" ht="25.5" x14ac:dyDescent="0.25">
      <c r="A18" s="6" t="s">
        <v>178</v>
      </c>
      <c r="B18" s="8">
        <v>222</v>
      </c>
      <c r="C18" s="9"/>
      <c r="D18" s="9"/>
      <c r="E18" s="9"/>
      <c r="F18" s="9"/>
      <c r="G18" s="9"/>
      <c r="H18" s="9"/>
      <c r="I18" s="9"/>
    </row>
    <row r="19" spans="1:9" ht="25.5" x14ac:dyDescent="0.25">
      <c r="A19" s="6" t="s">
        <v>179</v>
      </c>
      <c r="B19" s="8">
        <v>223</v>
      </c>
      <c r="C19" s="9"/>
      <c r="D19" s="9"/>
      <c r="E19" s="9"/>
      <c r="F19" s="9"/>
      <c r="G19" s="9"/>
      <c r="H19" s="9"/>
      <c r="I19" s="9"/>
    </row>
    <row r="20" spans="1:9" ht="38.25" x14ac:dyDescent="0.25">
      <c r="A20" s="6" t="s">
        <v>93</v>
      </c>
      <c r="B20" s="8">
        <v>224</v>
      </c>
      <c r="C20" s="9"/>
      <c r="D20" s="9"/>
      <c r="E20" s="9"/>
      <c r="F20" s="9"/>
      <c r="G20" s="9"/>
      <c r="H20" s="9"/>
      <c r="I20" s="9"/>
    </row>
    <row r="21" spans="1:9" ht="25.5" x14ac:dyDescent="0.25">
      <c r="A21" s="6" t="s">
        <v>94</v>
      </c>
      <c r="B21" s="8">
        <v>225</v>
      </c>
      <c r="C21" s="9"/>
      <c r="D21" s="9"/>
      <c r="E21" s="9"/>
      <c r="F21" s="9"/>
      <c r="G21" s="9"/>
      <c r="H21" s="9"/>
      <c r="I21" s="9"/>
    </row>
    <row r="22" spans="1:9" ht="25.5" x14ac:dyDescent="0.25">
      <c r="A22" s="6" t="s">
        <v>95</v>
      </c>
      <c r="B22" s="8">
        <v>226</v>
      </c>
      <c r="C22" s="9"/>
      <c r="D22" s="9"/>
      <c r="E22" s="9"/>
      <c r="F22" s="9"/>
      <c r="G22" s="9"/>
      <c r="H22" s="9"/>
      <c r="I22" s="9"/>
    </row>
    <row r="23" spans="1:9" ht="25.5" x14ac:dyDescent="0.25">
      <c r="A23" s="6" t="s">
        <v>180</v>
      </c>
      <c r="B23" s="8">
        <v>227</v>
      </c>
      <c r="C23" s="9"/>
      <c r="D23" s="9"/>
      <c r="E23" s="9"/>
      <c r="F23" s="9"/>
      <c r="G23" s="9"/>
      <c r="H23" s="9"/>
      <c r="I23" s="9"/>
    </row>
    <row r="24" spans="1:9" ht="25.5" x14ac:dyDescent="0.25">
      <c r="A24" s="6" t="s">
        <v>97</v>
      </c>
      <c r="B24" s="8">
        <v>228</v>
      </c>
      <c r="C24" s="9"/>
      <c r="D24" s="9"/>
      <c r="E24" s="9"/>
      <c r="F24" s="9"/>
      <c r="G24" s="9"/>
      <c r="H24" s="9"/>
      <c r="I24" s="9"/>
    </row>
    <row r="25" spans="1:9" ht="25.5" x14ac:dyDescent="0.25">
      <c r="A25" s="6" t="s">
        <v>98</v>
      </c>
      <c r="B25" s="8">
        <v>229</v>
      </c>
      <c r="C25" s="9"/>
      <c r="D25" s="9"/>
      <c r="E25" s="9"/>
      <c r="F25" s="9"/>
      <c r="G25" s="9"/>
      <c r="H25" s="9"/>
      <c r="I25" s="9"/>
    </row>
    <row r="26" spans="1:9" ht="25.5" x14ac:dyDescent="0.25">
      <c r="A26" s="6" t="s">
        <v>181</v>
      </c>
      <c r="B26" s="8">
        <v>300</v>
      </c>
      <c r="C26" s="9"/>
      <c r="D26" s="9"/>
      <c r="E26" s="9"/>
      <c r="F26" s="9"/>
      <c r="G26" s="9"/>
      <c r="H26" s="9"/>
      <c r="I26" s="9"/>
    </row>
    <row r="27" spans="1:9" ht="15.75" x14ac:dyDescent="0.25">
      <c r="A27" s="6" t="s">
        <v>90</v>
      </c>
      <c r="B27" s="10"/>
      <c r="C27" s="9"/>
      <c r="D27" s="9"/>
      <c r="E27" s="9"/>
      <c r="F27" s="9"/>
      <c r="G27" s="9"/>
      <c r="H27" s="9"/>
      <c r="I27" s="9"/>
    </row>
    <row r="28" spans="1:9" x14ac:dyDescent="0.25">
      <c r="A28" s="6" t="s">
        <v>182</v>
      </c>
      <c r="B28" s="8">
        <v>310</v>
      </c>
      <c r="C28" s="9"/>
      <c r="D28" s="9"/>
      <c r="E28" s="9"/>
      <c r="F28" s="9"/>
      <c r="G28" s="9"/>
      <c r="H28" s="9"/>
      <c r="I28" s="9"/>
    </row>
    <row r="29" spans="1:9" ht="15.75" x14ac:dyDescent="0.25">
      <c r="A29" s="6" t="s">
        <v>90</v>
      </c>
      <c r="B29" s="10"/>
      <c r="C29" s="9"/>
      <c r="D29" s="9"/>
      <c r="E29" s="9"/>
      <c r="F29" s="9"/>
      <c r="G29" s="9"/>
      <c r="H29" s="9"/>
      <c r="I29" s="9"/>
    </row>
    <row r="30" spans="1:9" ht="15.75" x14ac:dyDescent="0.25">
      <c r="A30" s="6" t="s">
        <v>183</v>
      </c>
      <c r="B30" s="10"/>
      <c r="C30" s="9"/>
      <c r="D30" s="9"/>
      <c r="E30" s="9"/>
      <c r="F30" s="9"/>
      <c r="G30" s="9"/>
      <c r="H30" s="9"/>
      <c r="I30" s="9"/>
    </row>
    <row r="31" spans="1:9" ht="25.5" x14ac:dyDescent="0.25">
      <c r="A31" s="6" t="s">
        <v>184</v>
      </c>
      <c r="B31" s="10"/>
      <c r="C31" s="9"/>
      <c r="D31" s="9"/>
      <c r="E31" s="9"/>
      <c r="F31" s="9"/>
      <c r="G31" s="9"/>
      <c r="H31" s="9"/>
      <c r="I31" s="9"/>
    </row>
    <row r="32" spans="1:9" ht="25.5" x14ac:dyDescent="0.25">
      <c r="A32" s="6" t="s">
        <v>185</v>
      </c>
      <c r="B32" s="10"/>
      <c r="C32" s="9"/>
      <c r="D32" s="9"/>
      <c r="E32" s="9"/>
      <c r="F32" s="9"/>
      <c r="G32" s="9"/>
      <c r="H32" s="9"/>
      <c r="I32" s="9"/>
    </row>
    <row r="33" spans="1:9" x14ac:dyDescent="0.25">
      <c r="A33" s="6" t="s">
        <v>186</v>
      </c>
      <c r="B33" s="8">
        <v>311</v>
      </c>
      <c r="C33" s="9"/>
      <c r="D33" s="9"/>
      <c r="E33" s="9"/>
      <c r="F33" s="9"/>
      <c r="G33" s="9"/>
      <c r="H33" s="9"/>
      <c r="I33" s="9"/>
    </row>
    <row r="34" spans="1:9" x14ac:dyDescent="0.25">
      <c r="A34" s="6" t="s">
        <v>187</v>
      </c>
      <c r="B34" s="8">
        <v>312</v>
      </c>
      <c r="C34" s="9"/>
      <c r="D34" s="9"/>
      <c r="E34" s="9"/>
      <c r="F34" s="9"/>
      <c r="G34" s="9"/>
      <c r="H34" s="9"/>
      <c r="I34" s="9"/>
    </row>
    <row r="35" spans="1:9" ht="25.5" x14ac:dyDescent="0.25">
      <c r="A35" s="6" t="s">
        <v>188</v>
      </c>
      <c r="B35" s="8">
        <v>313</v>
      </c>
      <c r="C35" s="9"/>
      <c r="D35" s="9"/>
      <c r="E35" s="9"/>
      <c r="F35" s="9"/>
      <c r="G35" s="9"/>
      <c r="H35" s="9"/>
      <c r="I35" s="9"/>
    </row>
    <row r="36" spans="1:9" ht="25.5" x14ac:dyDescent="0.25">
      <c r="A36" s="6" t="s">
        <v>189</v>
      </c>
      <c r="B36" s="8">
        <v>314</v>
      </c>
      <c r="C36" s="9"/>
      <c r="D36" s="9"/>
      <c r="E36" s="9"/>
      <c r="F36" s="9"/>
      <c r="G36" s="9"/>
      <c r="H36" s="9"/>
      <c r="I36" s="9"/>
    </row>
    <row r="37" spans="1:9" x14ac:dyDescent="0.25">
      <c r="A37" s="6" t="s">
        <v>190</v>
      </c>
      <c r="B37" s="8">
        <v>315</v>
      </c>
      <c r="C37" s="9"/>
      <c r="D37" s="9"/>
      <c r="E37" s="9"/>
      <c r="F37" s="9"/>
      <c r="G37" s="9">
        <v>-304486</v>
      </c>
      <c r="H37" s="9"/>
      <c r="I37" s="9">
        <f>G37</f>
        <v>-304486</v>
      </c>
    </row>
    <row r="38" spans="1:9" x14ac:dyDescent="0.25">
      <c r="A38" s="6" t="s">
        <v>191</v>
      </c>
      <c r="B38" s="8">
        <v>316</v>
      </c>
      <c r="C38" s="9"/>
      <c r="D38" s="9"/>
      <c r="E38" s="9"/>
      <c r="F38" s="9"/>
      <c r="G38" s="9"/>
      <c r="H38" s="9"/>
      <c r="I38" s="9"/>
    </row>
    <row r="39" spans="1:9" x14ac:dyDescent="0.25">
      <c r="A39" s="6" t="s">
        <v>192</v>
      </c>
      <c r="B39" s="8">
        <v>317</v>
      </c>
      <c r="C39" s="9"/>
      <c r="D39" s="9"/>
      <c r="E39" s="9"/>
      <c r="F39" s="9"/>
      <c r="G39" s="9"/>
      <c r="H39" s="9"/>
      <c r="I39" s="9"/>
    </row>
    <row r="40" spans="1:9" ht="25.5" x14ac:dyDescent="0.25">
      <c r="A40" s="6" t="s">
        <v>193</v>
      </c>
      <c r="B40" s="8">
        <v>318</v>
      </c>
      <c r="C40" s="9"/>
      <c r="D40" s="9"/>
      <c r="E40" s="9"/>
      <c r="F40" s="9"/>
      <c r="G40" s="9"/>
      <c r="H40" s="9"/>
      <c r="I40" s="9"/>
    </row>
    <row r="41" spans="1:9" x14ac:dyDescent="0.25">
      <c r="A41" s="6" t="s">
        <v>194</v>
      </c>
      <c r="B41" s="73">
        <v>400</v>
      </c>
      <c r="C41" s="75">
        <f>SUM(C10:C40)</f>
        <v>700082</v>
      </c>
      <c r="D41" s="75"/>
      <c r="E41" s="75"/>
      <c r="F41" s="75"/>
      <c r="G41" s="75">
        <f>SUM(G10:G40)</f>
        <v>6347926</v>
      </c>
      <c r="H41" s="75"/>
      <c r="I41" s="75">
        <f>SUM(I10:I40)</f>
        <v>7048008</v>
      </c>
    </row>
    <row r="42" spans="1:9" x14ac:dyDescent="0.25">
      <c r="A42" s="6" t="s">
        <v>195</v>
      </c>
      <c r="B42" s="73"/>
      <c r="C42" s="75"/>
      <c r="D42" s="75"/>
      <c r="E42" s="75"/>
      <c r="F42" s="75"/>
      <c r="G42" s="75"/>
      <c r="H42" s="75"/>
      <c r="I42" s="75"/>
    </row>
    <row r="43" spans="1:9" x14ac:dyDescent="0.25">
      <c r="A43" s="6" t="s">
        <v>172</v>
      </c>
      <c r="B43" s="8">
        <v>401</v>
      </c>
      <c r="C43" s="9"/>
      <c r="D43" s="9"/>
      <c r="E43" s="9"/>
      <c r="F43" s="9"/>
      <c r="G43" s="9"/>
      <c r="H43" s="9"/>
      <c r="I43" s="9"/>
    </row>
    <row r="44" spans="1:9" x14ac:dyDescent="0.25">
      <c r="A44" s="6" t="s">
        <v>196</v>
      </c>
      <c r="B44" s="8">
        <v>500</v>
      </c>
      <c r="C44" s="11">
        <f>C41</f>
        <v>700082</v>
      </c>
      <c r="D44" s="9"/>
      <c r="E44" s="9"/>
      <c r="F44" s="9"/>
      <c r="G44" s="11">
        <f>G41</f>
        <v>6347926</v>
      </c>
      <c r="H44" s="11"/>
      <c r="I44" s="11">
        <f>I41</f>
        <v>7048008</v>
      </c>
    </row>
    <row r="45" spans="1:9" ht="25.5" x14ac:dyDescent="0.25">
      <c r="A45" s="6" t="s">
        <v>197</v>
      </c>
      <c r="B45" s="8">
        <v>600</v>
      </c>
      <c r="C45" s="9"/>
      <c r="D45" s="9"/>
      <c r="E45" s="9"/>
      <c r="F45" s="9"/>
      <c r="G45" s="7"/>
      <c r="H45" s="9"/>
      <c r="I45" s="12"/>
    </row>
    <row r="46" spans="1:9" x14ac:dyDescent="0.25">
      <c r="A46" s="6" t="s">
        <v>175</v>
      </c>
      <c r="B46" s="8">
        <v>610</v>
      </c>
      <c r="C46" s="9"/>
      <c r="D46" s="9"/>
      <c r="E46" s="9"/>
      <c r="F46" s="9"/>
      <c r="G46" s="14">
        <v>-90603</v>
      </c>
      <c r="H46" s="9"/>
      <c r="I46" s="11">
        <f>SUM(C46:H46)</f>
        <v>-90603</v>
      </c>
    </row>
    <row r="47" spans="1:9" ht="25.5" x14ac:dyDescent="0.25">
      <c r="A47" s="6" t="s">
        <v>198</v>
      </c>
      <c r="B47" s="8">
        <v>620</v>
      </c>
      <c r="C47" s="9"/>
      <c r="D47" s="9"/>
      <c r="E47" s="9"/>
      <c r="F47" s="9"/>
      <c r="G47" s="9"/>
      <c r="H47" s="9"/>
      <c r="I47" s="11"/>
    </row>
    <row r="48" spans="1:9" ht="15.75" x14ac:dyDescent="0.25">
      <c r="A48" s="6" t="s">
        <v>90</v>
      </c>
      <c r="B48" s="10"/>
      <c r="C48" s="9"/>
      <c r="D48" s="9"/>
      <c r="E48" s="9"/>
      <c r="F48" s="9"/>
      <c r="G48" s="9"/>
      <c r="H48" s="9"/>
      <c r="I48" s="9"/>
    </row>
    <row r="49" spans="1:9" ht="25.5" x14ac:dyDescent="0.25">
      <c r="A49" s="6" t="s">
        <v>177</v>
      </c>
      <c r="B49" s="8">
        <v>621</v>
      </c>
      <c r="C49" s="9"/>
      <c r="D49" s="9"/>
      <c r="E49" s="9"/>
      <c r="F49" s="9"/>
      <c r="G49" s="9"/>
      <c r="H49" s="9"/>
      <c r="I49" s="9"/>
    </row>
    <row r="50" spans="1:9" ht="25.5" x14ac:dyDescent="0.25">
      <c r="A50" s="6" t="s">
        <v>178</v>
      </c>
      <c r="B50" s="8">
        <v>622</v>
      </c>
      <c r="C50" s="9"/>
      <c r="D50" s="9"/>
      <c r="E50" s="9"/>
      <c r="F50" s="9"/>
      <c r="G50" s="9"/>
      <c r="H50" s="9"/>
      <c r="I50" s="9"/>
    </row>
    <row r="51" spans="1:9" ht="25.5" x14ac:dyDescent="0.25">
      <c r="A51" s="6" t="s">
        <v>179</v>
      </c>
      <c r="B51" s="8">
        <v>623</v>
      </c>
      <c r="C51" s="9"/>
      <c r="D51" s="9"/>
      <c r="E51" s="9"/>
      <c r="F51" s="9"/>
      <c r="G51" s="9"/>
      <c r="H51" s="9"/>
      <c r="I51" s="9"/>
    </row>
    <row r="52" spans="1:9" ht="38.25" x14ac:dyDescent="0.25">
      <c r="A52" s="6" t="s">
        <v>93</v>
      </c>
      <c r="B52" s="8">
        <v>624</v>
      </c>
      <c r="C52" s="9"/>
      <c r="D52" s="9"/>
      <c r="E52" s="9"/>
      <c r="F52" s="9"/>
      <c r="G52" s="9"/>
      <c r="H52" s="9"/>
      <c r="I52" s="11"/>
    </row>
    <row r="53" spans="1:9" ht="25.5" x14ac:dyDescent="0.25">
      <c r="A53" s="6" t="s">
        <v>94</v>
      </c>
      <c r="B53" s="8">
        <v>625</v>
      </c>
      <c r="C53" s="9"/>
      <c r="D53" s="9"/>
      <c r="E53" s="9"/>
      <c r="F53" s="9"/>
      <c r="G53" s="9"/>
      <c r="H53" s="9"/>
      <c r="I53" s="9"/>
    </row>
    <row r="54" spans="1:9" ht="25.5" x14ac:dyDescent="0.25">
      <c r="A54" s="6" t="s">
        <v>199</v>
      </c>
      <c r="B54" s="8">
        <v>626</v>
      </c>
      <c r="C54" s="9"/>
      <c r="D54" s="9"/>
      <c r="E54" s="9"/>
      <c r="F54" s="9"/>
      <c r="G54" s="9"/>
      <c r="H54" s="9"/>
      <c r="I54" s="9"/>
    </row>
    <row r="55" spans="1:9" ht="25.5" x14ac:dyDescent="0.25">
      <c r="A55" s="6" t="s">
        <v>180</v>
      </c>
      <c r="B55" s="8">
        <v>627</v>
      </c>
      <c r="C55" s="9"/>
      <c r="D55" s="9"/>
      <c r="E55" s="9"/>
      <c r="F55" s="9"/>
      <c r="G55" s="9"/>
      <c r="H55" s="9"/>
      <c r="I55" s="9"/>
    </row>
    <row r="56" spans="1:9" ht="25.5" x14ac:dyDescent="0.25">
      <c r="A56" s="6" t="s">
        <v>200</v>
      </c>
      <c r="B56" s="8">
        <v>628</v>
      </c>
      <c r="C56" s="9"/>
      <c r="D56" s="9"/>
      <c r="E56" s="9"/>
      <c r="F56" s="9"/>
      <c r="G56" s="9"/>
      <c r="H56" s="9"/>
      <c r="I56" s="9"/>
    </row>
    <row r="57" spans="1:9" ht="25.5" x14ac:dyDescent="0.25">
      <c r="A57" s="6" t="s">
        <v>98</v>
      </c>
      <c r="B57" s="8">
        <v>629</v>
      </c>
      <c r="C57" s="9"/>
      <c r="D57" s="9"/>
      <c r="E57" s="9"/>
      <c r="F57" s="9"/>
      <c r="G57" s="9"/>
      <c r="H57" s="9"/>
      <c r="I57" s="9"/>
    </row>
    <row r="58" spans="1:9" ht="25.5" x14ac:dyDescent="0.25">
      <c r="A58" s="6" t="s">
        <v>201</v>
      </c>
      <c r="B58" s="8">
        <v>700</v>
      </c>
      <c r="C58" s="9"/>
      <c r="D58" s="9"/>
      <c r="E58" s="9"/>
      <c r="F58" s="9"/>
      <c r="G58" s="9"/>
      <c r="H58" s="9"/>
      <c r="I58" s="9"/>
    </row>
    <row r="59" spans="1:9" ht="15.75" x14ac:dyDescent="0.25">
      <c r="A59" s="6" t="s">
        <v>90</v>
      </c>
      <c r="B59" s="10"/>
      <c r="C59" s="9"/>
      <c r="D59" s="9"/>
      <c r="E59" s="9"/>
      <c r="F59" s="9"/>
      <c r="G59" s="9"/>
      <c r="H59" s="9"/>
      <c r="I59" s="9"/>
    </row>
    <row r="60" spans="1:9" x14ac:dyDescent="0.25">
      <c r="A60" s="6" t="s">
        <v>202</v>
      </c>
      <c r="B60" s="8">
        <v>710</v>
      </c>
      <c r="C60" s="9"/>
      <c r="D60" s="9"/>
      <c r="E60" s="9"/>
      <c r="F60" s="9"/>
      <c r="G60" s="9"/>
      <c r="H60" s="9"/>
      <c r="I60" s="9"/>
    </row>
    <row r="61" spans="1:9" ht="15.75" x14ac:dyDescent="0.25">
      <c r="A61" s="6" t="s">
        <v>90</v>
      </c>
      <c r="B61" s="10"/>
      <c r="C61" s="9"/>
      <c r="D61" s="9"/>
      <c r="E61" s="9"/>
      <c r="F61" s="9"/>
      <c r="G61" s="9"/>
      <c r="H61" s="9"/>
      <c r="I61" s="9"/>
    </row>
    <row r="62" spans="1:9" ht="15.75" x14ac:dyDescent="0.25">
      <c r="A62" s="6" t="s">
        <v>183</v>
      </c>
      <c r="B62" s="10"/>
      <c r="C62" s="9"/>
      <c r="D62" s="9"/>
      <c r="E62" s="9"/>
      <c r="F62" s="9"/>
      <c r="G62" s="9"/>
      <c r="H62" s="9"/>
      <c r="I62" s="9"/>
    </row>
    <row r="63" spans="1:9" ht="25.5" x14ac:dyDescent="0.25">
      <c r="A63" s="6" t="s">
        <v>184</v>
      </c>
      <c r="B63" s="10"/>
      <c r="C63" s="9"/>
      <c r="D63" s="9"/>
      <c r="E63" s="9"/>
      <c r="F63" s="9"/>
      <c r="G63" s="9"/>
      <c r="H63" s="9"/>
      <c r="I63" s="9"/>
    </row>
    <row r="64" spans="1:9" ht="25.5" x14ac:dyDescent="0.25">
      <c r="A64" s="6" t="s">
        <v>185</v>
      </c>
      <c r="B64" s="10"/>
      <c r="C64" s="9"/>
      <c r="D64" s="9"/>
      <c r="E64" s="9"/>
      <c r="F64" s="9"/>
      <c r="G64" s="9"/>
      <c r="H64" s="9"/>
      <c r="I64" s="9"/>
    </row>
    <row r="65" spans="1:9" x14ac:dyDescent="0.25">
      <c r="A65" s="6" t="s">
        <v>186</v>
      </c>
      <c r="B65" s="8">
        <v>711</v>
      </c>
      <c r="C65" s="9"/>
      <c r="D65" s="9"/>
      <c r="E65" s="9"/>
      <c r="F65" s="9"/>
      <c r="G65" s="9"/>
      <c r="H65" s="9"/>
      <c r="I65" s="9"/>
    </row>
    <row r="66" spans="1:9" x14ac:dyDescent="0.25">
      <c r="A66" s="6" t="s">
        <v>187</v>
      </c>
      <c r="B66" s="8">
        <v>712</v>
      </c>
      <c r="C66" s="9"/>
      <c r="D66" s="9"/>
      <c r="E66" s="9"/>
      <c r="F66" s="9"/>
      <c r="G66" s="9"/>
      <c r="H66" s="9"/>
      <c r="I66" s="9"/>
    </row>
    <row r="67" spans="1:9" ht="25.5" x14ac:dyDescent="0.25">
      <c r="A67" s="6" t="s">
        <v>188</v>
      </c>
      <c r="B67" s="8">
        <v>713</v>
      </c>
      <c r="C67" s="9"/>
      <c r="D67" s="9"/>
      <c r="E67" s="9"/>
      <c r="F67" s="9"/>
      <c r="G67" s="9"/>
      <c r="H67" s="9"/>
      <c r="I67" s="9"/>
    </row>
    <row r="68" spans="1:9" ht="25.5" x14ac:dyDescent="0.25">
      <c r="A68" s="6" t="s">
        <v>189</v>
      </c>
      <c r="B68" s="8">
        <v>714</v>
      </c>
      <c r="C68" s="9"/>
      <c r="D68" s="9"/>
      <c r="E68" s="9"/>
      <c r="F68" s="9"/>
      <c r="G68" s="9"/>
      <c r="H68" s="9"/>
      <c r="I68" s="9"/>
    </row>
    <row r="69" spans="1:9" x14ac:dyDescent="0.25">
      <c r="A69" s="6" t="s">
        <v>211</v>
      </c>
      <c r="B69" s="8">
        <v>715</v>
      </c>
      <c r="C69" s="9"/>
      <c r="D69" s="9"/>
      <c r="E69" s="9"/>
      <c r="F69" s="9"/>
      <c r="G69" s="9">
        <v>-391157</v>
      </c>
      <c r="H69" s="9"/>
      <c r="I69" s="11">
        <f>G69</f>
        <v>-391157</v>
      </c>
    </row>
    <row r="70" spans="1:9" x14ac:dyDescent="0.25">
      <c r="A70" s="6" t="s">
        <v>191</v>
      </c>
      <c r="B70" s="8">
        <v>716</v>
      </c>
      <c r="C70" s="9"/>
      <c r="D70" s="9"/>
      <c r="E70" s="9"/>
      <c r="F70" s="9"/>
      <c r="G70" s="9"/>
      <c r="H70" s="9"/>
      <c r="I70" s="9"/>
    </row>
    <row r="71" spans="1:9" x14ac:dyDescent="0.25">
      <c r="A71" s="6" t="s">
        <v>192</v>
      </c>
      <c r="B71" s="8">
        <v>717</v>
      </c>
      <c r="C71" s="9"/>
      <c r="D71" s="9"/>
      <c r="E71" s="9"/>
      <c r="F71" s="9"/>
      <c r="G71" s="9"/>
      <c r="H71" s="9"/>
      <c r="I71" s="9"/>
    </row>
    <row r="72" spans="1:9" ht="25.5" x14ac:dyDescent="0.25">
      <c r="A72" s="6" t="s">
        <v>193</v>
      </c>
      <c r="B72" s="8">
        <v>718</v>
      </c>
      <c r="C72" s="9"/>
      <c r="D72" s="9"/>
      <c r="E72" s="9"/>
      <c r="F72" s="9"/>
      <c r="G72" s="9"/>
      <c r="H72" s="9"/>
      <c r="I72" s="11"/>
    </row>
    <row r="73" spans="1:9" ht="24" customHeight="1" x14ac:dyDescent="0.25">
      <c r="A73" s="6" t="s">
        <v>219</v>
      </c>
      <c r="B73" s="73">
        <v>800</v>
      </c>
      <c r="C73" s="74">
        <f>C44+C45+C58</f>
        <v>700082</v>
      </c>
      <c r="D73" s="74">
        <f t="shared" ref="D73:F73" si="0">D44+D45+D58</f>
        <v>0</v>
      </c>
      <c r="E73" s="74">
        <f t="shared" si="0"/>
        <v>0</v>
      </c>
      <c r="F73" s="74">
        <f t="shared" si="0"/>
        <v>0</v>
      </c>
      <c r="G73" s="74">
        <f>SUM(G44:G72)</f>
        <v>5866166</v>
      </c>
      <c r="H73" s="74"/>
      <c r="I73" s="74">
        <f>SUM(I44:I72)</f>
        <v>6566248</v>
      </c>
    </row>
    <row r="74" spans="1:9" x14ac:dyDescent="0.25">
      <c r="A74" s="6" t="s">
        <v>203</v>
      </c>
      <c r="B74" s="73"/>
      <c r="C74" s="74"/>
      <c r="D74" s="74"/>
      <c r="E74" s="74"/>
      <c r="F74" s="74"/>
      <c r="G74" s="74"/>
      <c r="H74" s="74"/>
      <c r="I74" s="74"/>
    </row>
    <row r="75" spans="1:9" x14ac:dyDescent="0.25">
      <c r="A75" s="5"/>
    </row>
    <row r="76" spans="1:9" x14ac:dyDescent="0.25">
      <c r="A76" s="2"/>
      <c r="I76" s="13"/>
    </row>
    <row r="77" spans="1:9" x14ac:dyDescent="0.25">
      <c r="A77" s="2" t="s">
        <v>214</v>
      </c>
      <c r="I77" s="13"/>
    </row>
    <row r="78" spans="1:9" x14ac:dyDescent="0.25">
      <c r="A78" s="3" t="s">
        <v>63</v>
      </c>
    </row>
    <row r="80" spans="1:9" x14ac:dyDescent="0.25">
      <c r="A80" s="2" t="s">
        <v>64</v>
      </c>
    </row>
    <row r="81" spans="1:1" x14ac:dyDescent="0.25">
      <c r="A81" s="3" t="s">
        <v>65</v>
      </c>
    </row>
    <row r="83" spans="1:1" x14ac:dyDescent="0.25">
      <c r="A83" s="3" t="s">
        <v>66</v>
      </c>
    </row>
    <row r="84" spans="1:1" x14ac:dyDescent="0.25">
      <c r="A84" s="2"/>
    </row>
    <row r="85" spans="1:1" x14ac:dyDescent="0.25">
      <c r="A85" s="2"/>
    </row>
  </sheetData>
  <mergeCells count="24">
    <mergeCell ref="I73:I74"/>
    <mergeCell ref="G41:G42"/>
    <mergeCell ref="H41:H42"/>
    <mergeCell ref="I41:I42"/>
    <mergeCell ref="B73:B74"/>
    <mergeCell ref="C73:C74"/>
    <mergeCell ref="D73:D74"/>
    <mergeCell ref="E73:E74"/>
    <mergeCell ref="F73:F74"/>
    <mergeCell ref="G73:G74"/>
    <mergeCell ref="H73:H74"/>
    <mergeCell ref="B41:B42"/>
    <mergeCell ref="C41:C42"/>
    <mergeCell ref="D41:D42"/>
    <mergeCell ref="E41:E42"/>
    <mergeCell ref="F41:F42"/>
    <mergeCell ref="A5:I5"/>
    <mergeCell ref="A6:I6"/>
    <mergeCell ref="H7:I7"/>
    <mergeCell ref="A8:A9"/>
    <mergeCell ref="B8:B9"/>
    <mergeCell ref="C8:G8"/>
    <mergeCell ref="H8:H9"/>
    <mergeCell ref="I8:I9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>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</dc:creator>
  <cp:lastModifiedBy>Ким Ольга (Фаэтон)</cp:lastModifiedBy>
  <cp:lastPrinted>2020-07-30T07:23:57Z</cp:lastPrinted>
  <dcterms:created xsi:type="dcterms:W3CDTF">2017-05-12T05:32:55Z</dcterms:created>
  <dcterms:modified xsi:type="dcterms:W3CDTF">2020-10-30T08:08:25Z</dcterms:modified>
</cp:coreProperties>
</file>