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og\Desktop\Облигационная программа Фаэтон\Отчеты для KASE\КФО\2021\КФО 3 квартал 2021\"/>
    </mc:Choice>
  </mc:AlternateContent>
  <bookViews>
    <workbookView xWindow="0" yWindow="0" windowWidth="20400" windowHeight="7755" tabRatio="871"/>
  </bookViews>
  <sheets>
    <sheet name="Ф1" sheetId="1" r:id="rId1"/>
    <sheet name="Ф2" sheetId="2" r:id="rId2"/>
    <sheet name="Ф3" sheetId="3" r:id="rId3"/>
    <sheet name="Ф4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E22" i="4" s="1"/>
  <c r="C22" i="4"/>
  <c r="E21" i="4"/>
  <c r="C19" i="4"/>
  <c r="C24" i="4" s="1"/>
  <c r="C16" i="4"/>
  <c r="E15" i="4"/>
  <c r="C14" i="4"/>
  <c r="E14" i="4" s="1"/>
  <c r="E13" i="4"/>
  <c r="C11" i="4"/>
  <c r="B11" i="4"/>
  <c r="B16" i="4" s="1"/>
  <c r="B19" i="4" s="1"/>
  <c r="B24" i="4" s="1"/>
  <c r="E9" i="4"/>
  <c r="E11" i="4" s="1"/>
  <c r="E16" i="4" s="1"/>
  <c r="E19" i="4" s="1"/>
  <c r="B37" i="3"/>
  <c r="C34" i="3"/>
  <c r="B34" i="3"/>
  <c r="C31" i="3"/>
  <c r="C37" i="3" s="1"/>
  <c r="B31" i="3"/>
  <c r="B29" i="3"/>
  <c r="C26" i="3"/>
  <c r="B26" i="3"/>
  <c r="C24" i="3"/>
  <c r="C29" i="3" s="1"/>
  <c r="B24" i="3"/>
  <c r="B22" i="3"/>
  <c r="B39" i="3" s="1"/>
  <c r="C14" i="3"/>
  <c r="B14" i="3"/>
  <c r="C10" i="3"/>
  <c r="C22" i="3" s="1"/>
  <c r="B10" i="3"/>
  <c r="D11" i="2"/>
  <c r="D15" i="2" s="1"/>
  <c r="D18" i="2" s="1"/>
  <c r="D20" i="2" s="1"/>
  <c r="D22" i="2" s="1"/>
  <c r="D23" i="2" s="1"/>
  <c r="C11" i="2"/>
  <c r="C15" i="2" s="1"/>
  <c r="C18" i="2" s="1"/>
  <c r="C20" i="2" s="1"/>
  <c r="C22" i="2" s="1"/>
  <c r="C23" i="2" s="1"/>
  <c r="D45" i="1"/>
  <c r="D47" i="1" s="1"/>
  <c r="C45" i="1"/>
  <c r="C47" i="1" s="1"/>
  <c r="D41" i="1"/>
  <c r="C41" i="1"/>
  <c r="D34" i="1"/>
  <c r="C34" i="1"/>
  <c r="C24" i="1"/>
  <c r="D23" i="1"/>
  <c r="C23" i="1"/>
  <c r="D14" i="1"/>
  <c r="D24" i="1" s="1"/>
  <c r="C14" i="1"/>
  <c r="E24" i="4" l="1"/>
  <c r="C39" i="3"/>
  <c r="C48" i="1"/>
  <c r="D48" i="1"/>
</calcChain>
</file>

<file path=xl/sharedStrings.xml><?xml version="1.0" encoding="utf-8"?>
<sst xmlns="http://schemas.openxmlformats.org/spreadsheetml/2006/main" count="156" uniqueCount="120">
  <si>
    <t>Основные средства</t>
  </si>
  <si>
    <t>Нематериальные активы</t>
  </si>
  <si>
    <t>Наименование статьи</t>
  </si>
  <si>
    <t>На конец отчетного периода</t>
  </si>
  <si>
    <t>На начало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</si>
  <si>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</si>
  <si>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</si>
  <si>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</si>
  <si>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</si>
  <si>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</si>
  <si>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Прочая долгосрочная дебиторская задолженность</t>
  </si>
  <si>
    <t>Инвестиционная недвижимость</t>
  </si>
  <si>
    <t>Право пользования активом</t>
  </si>
  <si>
    <t>Прочие долгосрочные активы</t>
  </si>
  <si>
    <t>Займы</t>
  </si>
  <si>
    <t>Краткосрочные обязательства по аренде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</si>
  <si>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</si>
  <si>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</si>
  <si>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</si>
  <si>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Вознаграждения работникам</t>
  </si>
  <si>
    <t>Прочие краткосрочные обязательства</t>
  </si>
  <si>
    <t>Долгосрочные обязательства по аренде</t>
  </si>
  <si>
    <t>Прочие долгосрочные финансовые обязательства</t>
  </si>
  <si>
    <t>Долгосрочная торговая и прочая кредиторская задолженность</t>
  </si>
  <si>
    <t>Отложенные налоговые обязательства</t>
  </si>
  <si>
    <t>Прочие долгосрочные обязательства</t>
  </si>
  <si>
    <t>Уставный (акционерный) капитал</t>
  </si>
  <si>
    <t>Нераспределенная прибыль (непокрытый убыток)</t>
  </si>
  <si>
    <t>Доля неконтролирующих собственников</t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</si>
  <si>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</si>
  <si>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theme="1"/>
        <rFont val="Times New Roman"/>
        <family val="1"/>
        <charset val="204"/>
      </rPr>
      <t xml:space="preserve"> Ким Ольга Валерьевна ___________________________</t>
    </r>
  </si>
  <si>
    <t xml:space="preserve">           (фамилия, имя, отчество)                                         (подпись)</t>
  </si>
  <si>
    <t>Место печати</t>
  </si>
  <si>
    <t>Наименование показателей</t>
  </si>
  <si>
    <t>Выручка</t>
  </si>
  <si>
    <t>Себестоимость реализованных товаров и услуг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</si>
  <si>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</si>
  <si>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</si>
  <si>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</si>
  <si>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</si>
  <si>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</si>
  <si>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</si>
  <si>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</si>
  <si>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</si>
  <si>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</si>
  <si>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реализация товаров и услуг</t>
  </si>
  <si>
    <t>авансы, полученные от покупателей, заказчиков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</si>
  <si>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</si>
  <si>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</si>
  <si>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</si>
  <si>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</si>
  <si>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</si>
  <si>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</si>
  <si>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</si>
  <si>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</si>
  <si>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</si>
  <si>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</si>
  <si>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получение займов</t>
  </si>
  <si>
    <t>погашение займов</t>
  </si>
  <si>
    <t>прочие выбытия</t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</si>
  <si>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Ким Ольга Валерьевна ___________________________</t>
    </r>
  </si>
  <si>
    <t>Наименование компонентов</t>
  </si>
  <si>
    <t>Итого    капитал</t>
  </si>
  <si>
    <t>Нераспределенная прибыль</t>
  </si>
  <si>
    <t>Изменение в учетной политике</t>
  </si>
  <si>
    <t>Прибыль (убыток) за год</t>
  </si>
  <si>
    <t>Товарищество с ограниченной ответственностью "Компания Фаэтон"</t>
  </si>
  <si>
    <t xml:space="preserve">КОНСОЛИДИРОВАННЫЙ ОТЧЕТ О ФИНАНСОВОМ ПОЛОЖЕНИИ </t>
  </si>
  <si>
    <t>Суммы выражены в тысячах тенге</t>
  </si>
  <si>
    <t>Краткосрочные активы:</t>
  </si>
  <si>
    <t xml:space="preserve">Итого краткосрочных активов </t>
  </si>
  <si>
    <t>Долгосрочные активы</t>
  </si>
  <si>
    <t>Итого долгосрочных активов</t>
  </si>
  <si>
    <t>Всего активы</t>
  </si>
  <si>
    <t>Краткосрочные обязательства</t>
  </si>
  <si>
    <t>Итого краткосрочных обязательств</t>
  </si>
  <si>
    <t>Долгосрочные обязательства</t>
  </si>
  <si>
    <t xml:space="preserve">Итого долгосрочных обязательств </t>
  </si>
  <si>
    <t>Капитал</t>
  </si>
  <si>
    <t>Итого капитал, относимый на собственников материнской Компании</t>
  </si>
  <si>
    <t>Всего капитал</t>
  </si>
  <si>
    <t>Всего обязательства и капитал</t>
  </si>
  <si>
    <t>КОНСОЛИДИРОВАННЫЙ ОТЧЕТ О СОВОКУПНОМ ДОХОДЕ</t>
  </si>
  <si>
    <t>Валовая прибыль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</si>
  <si>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</si>
  <si>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</si>
  <si>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</si>
  <si>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относимая на:</t>
  </si>
  <si>
    <t>КОНСОЛИДИРОВАННЫЙ ОТЧЕТ О ДВИЖЕНИИ ДЕНЕЖНЫХ СРЕДСТВ</t>
  </si>
  <si>
    <t xml:space="preserve">Поступление денежных средств, всего: </t>
  </si>
  <si>
    <t>Выбытие денежных средств, всего:</t>
  </si>
  <si>
    <t xml:space="preserve">Чистая сумма денежных средств от операционной деятельности </t>
  </si>
  <si>
    <t>Движение денежных средств от операционной деятельности</t>
  </si>
  <si>
    <t>Движение денежных средств от инвестиционной деятельности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</si>
  <si>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</si>
  <si>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</si>
  <si>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 xml:space="preserve">Чистая сумма денежных средств от финансовой деятельности </t>
  </si>
  <si>
    <t>Влияние обменных курсов валют к тенге</t>
  </si>
  <si>
    <t xml:space="preserve">Увеличение +/- 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</si>
  <si>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</si>
  <si>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</si>
  <si>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КОНСОЛИДИРОВАННЫЙ ОТЧЕТ ОБ ИЗМЕНЕНИЯХ В КАПИТАЛЕ</t>
  </si>
  <si>
    <t>Уставный капитал</t>
  </si>
  <si>
    <t>Сальдо на 31 декабря 2019г.</t>
  </si>
  <si>
    <t xml:space="preserve">Пересчитанное сальдо </t>
  </si>
  <si>
    <t>Общая совокупная прибыль, всего:</t>
  </si>
  <si>
    <t>Дивиденды</t>
  </si>
  <si>
    <t>Сальдо на 31 декабря 2020г.</t>
  </si>
  <si>
    <t>Операции с собственникам:</t>
  </si>
  <si>
    <t>Активы  предназначенные для продажи</t>
  </si>
  <si>
    <t>по состоянию на 30 сентября 2021 года</t>
  </si>
  <si>
    <t>за период с 01 января 2021 по 30 сентября 2021</t>
  </si>
  <si>
    <t>За период с 01.01.2021 по 30.09.2021</t>
  </si>
  <si>
    <r>
      <t>Руководитель</t>
    </r>
    <r>
      <rPr>
        <sz val="10"/>
        <color theme="1"/>
        <rFont val="Times New Roman"/>
        <family val="1"/>
        <charset val="204"/>
      </rPr>
      <t xml:space="preserve"> Алибаева Маргарита Рафиковна __________________________</t>
    </r>
  </si>
  <si>
    <t>За период с 01.01.2020 по 30.09.2020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</si>
  <si>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Алибаева Маргарита Рафиковна __________________________</t>
    </r>
  </si>
  <si>
    <t xml:space="preserve">Сальдо на 30 сентября 2021г. </t>
  </si>
  <si>
    <t>(прямой метод) за период с 01 января 2021 по 30 сентября 2021</t>
  </si>
  <si>
    <t>Прим.</t>
  </si>
  <si>
    <t>За период с    01.01.2020           по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</si>
</sst>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595959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0" fontId="6" fillId="0" borderId="0" xfId="0" applyFont="1" applyAlignment="1">
      <alignment vertical="center"/>
    </xf>
    <xf numFmtId="3" fontId="1" fillId="0" borderId="0" xfId="0" applyNumberFormat="1" applyFont="1"/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9"/>
  <sheetViews>
    <sheetView tabSelected="1" zoomScaleNormal="100" workbookViewId="0">
      <selection activeCell="I14" sqref="I14"/>
    </sheetView>
  </sheetViews>
  <sheetFormatPr defaultColWidth="9.140625" defaultRowHeight="15" x14ac:dyDescent="0.25"/>
  <cols>
    <col min="1" max="1" width="49.28515625" style="4" customWidth="1"/>
    <col min="2" max="2" width="10" style="4" customWidth="1"/>
    <col min="3" max="3" width="19" style="4" customWidth="1"/>
    <col min="4" max="4" width="19.42578125" style="4" customWidth="1"/>
    <col min="5" max="8" width="9.140625" style="4"/>
    <col min="9" max="9" width="9.85546875" style="4" bestFit="1" customWidth="1"/>
    <col min="10" max="16384" width="9.140625" style="4"/>
  </cols>
  <sheetData>
    <row r="1" spans="1:4" x14ac:dyDescent="0.25">
      <c r="A1" s="8" t="s">
        <v>66</v>
      </c>
      <c r="B1" s="8"/>
    </row>
    <row r="2" spans="1:4" x14ac:dyDescent="0.25">
      <c r="A2" s="8" t="s">
        <v>67</v>
      </c>
      <c r="B2" s="8"/>
    </row>
    <row r="3" spans="1:4" x14ac:dyDescent="0.25">
      <c r="A3" s="8" t="s">
        <v>110</v>
      </c>
      <c r="B3" s="8"/>
    </row>
    <row r="4" spans="1:4" x14ac:dyDescent="0.25">
      <c r="A4" s="30" t="s">
        <v>68</v>
      </c>
      <c r="B4" s="30"/>
    </row>
    <row r="5" spans="1:4" x14ac:dyDescent="0.25">
      <c r="A5" s="30"/>
      <c r="B5" s="30"/>
    </row>
    <row r="6" spans="1:4" ht="15" customHeight="1" x14ac:dyDescent="0.25">
      <c r="A6" s="38" t="s">
        <v>2</v>
      </c>
      <c r="B6" s="42" t="s">
        <v>118</v>
      </c>
      <c r="C6" s="40" t="s">
        <v>3</v>
      </c>
      <c r="D6" s="42" t="s">
        <v>4</v>
      </c>
    </row>
    <row r="7" spans="1:4" ht="21" customHeight="1" x14ac:dyDescent="0.25">
      <c r="A7" s="39"/>
      <c r="B7" s="43"/>
      <c r="C7" s="41"/>
      <c r="D7" s="43"/>
    </row>
    <row r="8" spans="1:4" x14ac:dyDescent="0.25">
      <c r="A8" s="33" t="s">
        <v>69</v>
      </c>
      <c r="B8" s="37"/>
      <c r="C8" s="9"/>
      <c r="D8" s="9"/>
    </row>
    <row r="9" spans="1:4" x14ac:dyDescent="0.25">
      <c r="A9" s="10" t="s">
        <v>5</v>
      </c>
      <c r="B9" s="62">
        <v>4</v>
      </c>
      <c r="C9" s="11">
        <v>7242</v>
      </c>
      <c r="D9" s="11">
        <v>27544</v>
      </c>
    </row>
    <row r="10" spans="1:4" ht="25.5" x14ac:dyDescent="0.25">
      <c r="A10" s="10" t="s">
        <v>6</v>
      </c>
      <c r="B10" s="62">
        <v>5</v>
      </c>
      <c r="C10" s="12">
        <v>133700</v>
      </c>
      <c r="D10" s="12">
        <v>2158658</v>
      </c>
    </row>
    <row r="11" spans="1:4" x14ac:dyDescent="0.25">
      <c r="A11" s="10" t="s">
        <v>7</v>
      </c>
      <c r="B11" s="62">
        <v>6</v>
      </c>
      <c r="C11" s="11">
        <v>39650</v>
      </c>
      <c r="D11" s="11">
        <v>35360</v>
      </c>
    </row>
    <row r="12" spans="1:4" x14ac:dyDescent="0.25">
      <c r="A12" s="10" t="s">
        <v>8</v>
      </c>
      <c r="B12" s="62">
        <v>7</v>
      </c>
      <c r="C12" s="11">
        <v>406528</v>
      </c>
      <c r="D12" s="11">
        <v>393364</v>
      </c>
    </row>
    <row r="13" spans="1:4" x14ac:dyDescent="0.25">
      <c r="A13" s="10" t="s">
        <v>9</v>
      </c>
      <c r="B13" s="62">
        <v>8</v>
      </c>
      <c r="C13" s="11">
        <v>2737600</v>
      </c>
      <c r="D13" s="11">
        <v>1013884</v>
      </c>
    </row>
    <row r="14" spans="1:4" x14ac:dyDescent="0.25">
      <c r="A14" s="33" t="s">
        <v>70</v>
      </c>
      <c r="B14" s="61"/>
      <c r="C14" s="17">
        <f>SUM(C9:C13)</f>
        <v>3324720</v>
      </c>
      <c r="D14" s="17">
        <f>SUM(D9:D13)</f>
        <v>3628810</v>
      </c>
    </row>
    <row r="15" spans="1:4" x14ac:dyDescent="0.25">
      <c r="A15" s="10" t="s">
        <v>109</v>
      </c>
      <c r="B15" s="62">
        <v>9</v>
      </c>
      <c r="C15" s="17">
        <v>30970</v>
      </c>
      <c r="D15" s="17">
        <v>30970</v>
      </c>
    </row>
    <row r="16" spans="1:4" x14ac:dyDescent="0.25">
      <c r="A16" s="33" t="s">
        <v>71</v>
      </c>
      <c r="B16" s="61"/>
      <c r="C16" s="14"/>
      <c r="D16" s="14"/>
    </row>
    <row r="17" spans="1:9" x14ac:dyDescent="0.25">
      <c r="A17" s="10" t="s">
        <v>10</v>
      </c>
      <c r="B17" s="62">
        <v>10</v>
      </c>
      <c r="C17" s="14">
        <v>815</v>
      </c>
      <c r="D17" s="14">
        <v>651</v>
      </c>
    </row>
    <row r="18" spans="1:9" x14ac:dyDescent="0.25">
      <c r="A18" s="10" t="s">
        <v>11</v>
      </c>
      <c r="B18" s="62">
        <v>11</v>
      </c>
      <c r="C18" s="14">
        <v>15660995</v>
      </c>
      <c r="D18" s="14">
        <v>14543845</v>
      </c>
    </row>
    <row r="19" spans="1:9" x14ac:dyDescent="0.25">
      <c r="A19" s="10" t="s">
        <v>0</v>
      </c>
      <c r="B19" s="62">
        <v>12</v>
      </c>
      <c r="C19" s="11">
        <v>398521</v>
      </c>
      <c r="D19" s="11">
        <v>362702</v>
      </c>
    </row>
    <row r="20" spans="1:9" x14ac:dyDescent="0.25">
      <c r="A20" s="10" t="s">
        <v>12</v>
      </c>
      <c r="B20" s="62">
        <v>13</v>
      </c>
      <c r="C20" s="11">
        <v>734357</v>
      </c>
      <c r="D20" s="11">
        <v>810325</v>
      </c>
      <c r="I20" s="15"/>
    </row>
    <row r="21" spans="1:9" x14ac:dyDescent="0.25">
      <c r="A21" s="10" t="s">
        <v>1</v>
      </c>
      <c r="B21" s="62">
        <v>14</v>
      </c>
      <c r="C21" s="11">
        <v>14845</v>
      </c>
      <c r="D21" s="11">
        <v>16154</v>
      </c>
    </row>
    <row r="22" spans="1:9" x14ac:dyDescent="0.25">
      <c r="A22" s="10" t="s">
        <v>13</v>
      </c>
      <c r="B22" s="62">
        <v>15</v>
      </c>
      <c r="C22" s="11">
        <v>952981</v>
      </c>
      <c r="D22" s="11">
        <v>457481</v>
      </c>
    </row>
    <row r="23" spans="1:9" x14ac:dyDescent="0.25">
      <c r="A23" s="33" t="s">
        <v>72</v>
      </c>
      <c r="B23" s="37"/>
      <c r="C23" s="17">
        <f>SUM(C17:C22)</f>
        <v>17762514</v>
      </c>
      <c r="D23" s="17">
        <f>SUM(D17:D22)</f>
        <v>16191158</v>
      </c>
    </row>
    <row r="24" spans="1:9" x14ac:dyDescent="0.25">
      <c r="A24" s="13" t="s">
        <v>73</v>
      </c>
      <c r="B24" s="13"/>
      <c r="C24" s="17">
        <f>C14+C15+C23</f>
        <v>21118204</v>
      </c>
      <c r="D24" s="17">
        <f>D14+D15+D23</f>
        <v>19850938</v>
      </c>
    </row>
    <row r="25" spans="1:9" x14ac:dyDescent="0.25">
      <c r="A25" s="44"/>
      <c r="B25" s="45"/>
      <c r="C25" s="45"/>
      <c r="D25" s="46"/>
    </row>
    <row r="26" spans="1:9" x14ac:dyDescent="0.25">
      <c r="A26" s="33" t="s">
        <v>74</v>
      </c>
      <c r="B26" s="37"/>
      <c r="C26" s="9"/>
      <c r="D26" s="9"/>
    </row>
    <row r="27" spans="1:9" x14ac:dyDescent="0.25">
      <c r="A27" s="10" t="s">
        <v>14</v>
      </c>
      <c r="B27" s="62">
        <v>16</v>
      </c>
      <c r="C27" s="11">
        <v>3000000</v>
      </c>
      <c r="D27" s="11">
        <v>3000000</v>
      </c>
    </row>
    <row r="28" spans="1:9" x14ac:dyDescent="0.25">
      <c r="A28" s="10" t="s">
        <v>15</v>
      </c>
      <c r="B28" s="62">
        <v>21</v>
      </c>
      <c r="C28" s="11">
        <v>18196</v>
      </c>
      <c r="D28" s="11">
        <v>69309</v>
      </c>
    </row>
    <row r="29" spans="1:9" x14ac:dyDescent="0.25">
      <c r="A29" s="10" t="s">
        <v>16</v>
      </c>
      <c r="B29" s="62">
        <v>17</v>
      </c>
      <c r="C29" s="11">
        <v>724126</v>
      </c>
      <c r="D29" s="11">
        <v>496645</v>
      </c>
    </row>
    <row r="30" spans="1:9" ht="25.5" x14ac:dyDescent="0.25">
      <c r="A30" s="10" t="s">
        <v>17</v>
      </c>
      <c r="B30" s="62">
        <v>18</v>
      </c>
      <c r="C30" s="12">
        <v>361957</v>
      </c>
      <c r="D30" s="12">
        <v>355666</v>
      </c>
      <c r="E30" s="15"/>
    </row>
    <row r="31" spans="1:9" x14ac:dyDescent="0.25">
      <c r="A31" s="10" t="s">
        <v>18</v>
      </c>
      <c r="B31" s="62">
        <v>19</v>
      </c>
      <c r="C31" s="11">
        <v>5591</v>
      </c>
      <c r="D31" s="11">
        <v>5591</v>
      </c>
    </row>
    <row r="32" spans="1:9" x14ac:dyDescent="0.25">
      <c r="A32" s="10" t="s">
        <v>19</v>
      </c>
      <c r="B32" s="62"/>
      <c r="C32" s="11">
        <v>10845</v>
      </c>
      <c r="D32" s="11">
        <v>167</v>
      </c>
    </row>
    <row r="33" spans="1:6" x14ac:dyDescent="0.25">
      <c r="A33" s="10" t="s">
        <v>20</v>
      </c>
      <c r="B33" s="62">
        <v>20</v>
      </c>
      <c r="C33" s="11">
        <v>1814910</v>
      </c>
      <c r="D33" s="11">
        <v>1320501</v>
      </c>
    </row>
    <row r="34" spans="1:6" x14ac:dyDescent="0.25">
      <c r="A34" s="33" t="s">
        <v>75</v>
      </c>
      <c r="B34" s="61"/>
      <c r="C34" s="17">
        <f>SUM(C27:C33)</f>
        <v>5935625</v>
      </c>
      <c r="D34" s="17">
        <f>SUM(D27:D33)</f>
        <v>5247879</v>
      </c>
    </row>
    <row r="35" spans="1:6" x14ac:dyDescent="0.25">
      <c r="A35" s="33" t="s">
        <v>76</v>
      </c>
      <c r="B35" s="61"/>
      <c r="C35" s="14"/>
      <c r="D35" s="14"/>
    </row>
    <row r="36" spans="1:6" x14ac:dyDescent="0.25">
      <c r="A36" s="10" t="s">
        <v>21</v>
      </c>
      <c r="B36" s="62">
        <v>21</v>
      </c>
      <c r="C36" s="11">
        <v>852607</v>
      </c>
      <c r="D36" s="11">
        <v>852607</v>
      </c>
    </row>
    <row r="37" spans="1:6" x14ac:dyDescent="0.25">
      <c r="A37" s="10" t="s">
        <v>22</v>
      </c>
      <c r="B37" s="62">
        <v>22</v>
      </c>
      <c r="C37" s="11">
        <v>4989206</v>
      </c>
      <c r="D37" s="11">
        <v>4937197</v>
      </c>
    </row>
    <row r="38" spans="1:6" ht="25.5" x14ac:dyDescent="0.25">
      <c r="A38" s="10" t="s">
        <v>23</v>
      </c>
      <c r="B38" s="62">
        <v>23</v>
      </c>
      <c r="C38" s="11">
        <v>651000</v>
      </c>
      <c r="D38" s="11"/>
    </row>
    <row r="39" spans="1:6" x14ac:dyDescent="0.25">
      <c r="A39" s="10" t="s">
        <v>24</v>
      </c>
      <c r="B39" s="62"/>
      <c r="C39" s="11">
        <v>1542626</v>
      </c>
      <c r="D39" s="11">
        <v>1542626</v>
      </c>
    </row>
    <row r="40" spans="1:6" x14ac:dyDescent="0.25">
      <c r="A40" s="10" t="s">
        <v>25</v>
      </c>
      <c r="B40" s="62">
        <v>24</v>
      </c>
      <c r="C40" s="11">
        <v>5470</v>
      </c>
      <c r="D40" s="11">
        <v>3070</v>
      </c>
    </row>
    <row r="41" spans="1:6" x14ac:dyDescent="0.25">
      <c r="A41" s="33" t="s">
        <v>77</v>
      </c>
      <c r="B41" s="61"/>
      <c r="C41" s="17">
        <f>SUM(C36:C40)</f>
        <v>8040909</v>
      </c>
      <c r="D41" s="17">
        <f>SUM(D36:D40)</f>
        <v>7335500</v>
      </c>
    </row>
    <row r="42" spans="1:6" x14ac:dyDescent="0.25">
      <c r="A42" s="33" t="s">
        <v>78</v>
      </c>
      <c r="B42" s="61"/>
      <c r="C42" s="9"/>
      <c r="D42" s="9"/>
    </row>
    <row r="43" spans="1:6" x14ac:dyDescent="0.25">
      <c r="A43" s="10" t="s">
        <v>26</v>
      </c>
      <c r="B43" s="62">
        <v>25</v>
      </c>
      <c r="C43" s="11">
        <v>700082</v>
      </c>
      <c r="D43" s="11">
        <v>700082</v>
      </c>
    </row>
    <row r="44" spans="1:6" x14ac:dyDescent="0.25">
      <c r="A44" s="10" t="s">
        <v>27</v>
      </c>
      <c r="B44" s="62">
        <v>25</v>
      </c>
      <c r="C44" s="11">
        <v>6441588</v>
      </c>
      <c r="D44" s="11">
        <v>6567477</v>
      </c>
      <c r="E44" s="15"/>
      <c r="F44" s="15"/>
    </row>
    <row r="45" spans="1:6" ht="25.5" x14ac:dyDescent="0.25">
      <c r="A45" s="33" t="s">
        <v>79</v>
      </c>
      <c r="B45" s="37"/>
      <c r="C45" s="17">
        <f>SUM(C43:C44)</f>
        <v>7141670</v>
      </c>
      <c r="D45" s="17">
        <f>SUM(D43:D44)</f>
        <v>7267559</v>
      </c>
    </row>
    <row r="46" spans="1:6" x14ac:dyDescent="0.25">
      <c r="A46" s="10" t="s">
        <v>28</v>
      </c>
      <c r="B46" s="10"/>
      <c r="C46" s="11"/>
      <c r="D46" s="11"/>
    </row>
    <row r="47" spans="1:6" x14ac:dyDescent="0.25">
      <c r="A47" s="33" t="s">
        <v>80</v>
      </c>
      <c r="B47" s="37"/>
      <c r="C47" s="17">
        <f>C45+C46</f>
        <v>7141670</v>
      </c>
      <c r="D47" s="17">
        <f>D45+D46</f>
        <v>7267559</v>
      </c>
    </row>
    <row r="48" spans="1:6" x14ac:dyDescent="0.25">
      <c r="A48" s="33" t="s">
        <v>81</v>
      </c>
      <c r="B48" s="37"/>
      <c r="C48" s="17">
        <f>C34+C41+C47</f>
        <v>21118204</v>
      </c>
      <c r="D48" s="17">
        <f>D34+D41+D47</f>
        <v>19850938</v>
      </c>
    </row>
    <row r="49" spans="1:2" x14ac:dyDescent="0.25">
      <c r="A49" s="16"/>
      <c r="B49" s="16"/>
    </row>
    <row r="50" spans="1:2" x14ac:dyDescent="0.25">
      <c r="A50" s="16"/>
      <c r="B50" s="16"/>
    </row>
    <row r="51" spans="1:2" x14ac:dyDescent="0.25">
      <c r="A51" s="8" t="s">
        <v>113</v>
      </c>
      <c r="B51" s="8"/>
    </row>
    <row r="52" spans="1:2" x14ac:dyDescent="0.25">
      <c r="A52" s="7" t="s">
        <v>29</v>
      </c>
      <c r="B52" s="7"/>
    </row>
    <row r="54" spans="1:2" x14ac:dyDescent="0.25">
      <c r="A54" s="8" t="s">
        <v>30</v>
      </c>
      <c r="B54" s="8"/>
    </row>
    <row r="55" spans="1:2" x14ac:dyDescent="0.25">
      <c r="A55" s="7" t="s">
        <v>31</v>
      </c>
      <c r="B55" s="7"/>
    </row>
    <row r="57" spans="1:2" x14ac:dyDescent="0.25">
      <c r="A57" s="7" t="s">
        <v>32</v>
      </c>
      <c r="B57" s="7"/>
    </row>
    <row r="58" spans="1:2" x14ac:dyDescent="0.25">
      <c r="A58" s="6"/>
      <c r="B58" s="6"/>
    </row>
    <row r="59" spans="1:2" x14ac:dyDescent="0.25">
      <c r="A59" s="8"/>
      <c r="B59" s="8"/>
    </row>
  </sheetData>
  <mergeCells count="5">
    <mergeCell ref="A6:A7"/>
    <mergeCell ref="C6:C7"/>
    <mergeCell ref="D6:D7"/>
    <mergeCell ref="A25:D25"/>
    <mergeCell ref="B6:B7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35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49.28515625" style="4" customWidth="1"/>
    <col min="2" max="2" width="10.140625" style="4" customWidth="1"/>
    <col min="3" max="3" width="20.5703125" style="4" customWidth="1"/>
    <col min="4" max="4" width="20.42578125" style="4" customWidth="1"/>
    <col min="5" max="16384" width="9.140625" style="4"/>
  </cols>
  <sheetData>
    <row r="1" spans="1:4" x14ac:dyDescent="0.25">
      <c r="A1" s="8"/>
      <c r="B1" s="8"/>
    </row>
    <row r="2" spans="1:4" x14ac:dyDescent="0.25">
      <c r="A2" s="8" t="s">
        <v>66</v>
      </c>
      <c r="B2" s="8"/>
    </row>
    <row r="3" spans="1:4" x14ac:dyDescent="0.25">
      <c r="A3" s="8" t="s">
        <v>82</v>
      </c>
      <c r="B3" s="8"/>
    </row>
    <row r="4" spans="1:4" x14ac:dyDescent="0.25">
      <c r="A4" s="8" t="s">
        <v>111</v>
      </c>
      <c r="B4" s="8"/>
    </row>
    <row r="5" spans="1:4" x14ac:dyDescent="0.25">
      <c r="A5" s="30" t="s">
        <v>68</v>
      </c>
      <c r="B5" s="30"/>
    </row>
    <row r="6" spans="1:4" x14ac:dyDescent="0.25">
      <c r="A6" s="8"/>
      <c r="B6" s="8"/>
    </row>
    <row r="7" spans="1:4" x14ac:dyDescent="0.25">
      <c r="A7" s="47" t="s">
        <v>33</v>
      </c>
      <c r="B7" s="42" t="s">
        <v>118</v>
      </c>
      <c r="C7" s="48" t="s">
        <v>112</v>
      </c>
      <c r="D7" s="48" t="s">
        <v>119</v>
      </c>
    </row>
    <row r="8" spans="1:4" x14ac:dyDescent="0.25">
      <c r="A8" s="47"/>
      <c r="B8" s="43"/>
      <c r="C8" s="48"/>
      <c r="D8" s="48"/>
    </row>
    <row r="9" spans="1:4" x14ac:dyDescent="0.25">
      <c r="A9" s="10" t="s">
        <v>34</v>
      </c>
      <c r="B9" s="62">
        <v>26</v>
      </c>
      <c r="C9" s="11">
        <v>1871726</v>
      </c>
      <c r="D9" s="11">
        <v>3121514</v>
      </c>
    </row>
    <row r="10" spans="1:4" x14ac:dyDescent="0.25">
      <c r="A10" s="10" t="s">
        <v>35</v>
      </c>
      <c r="B10" s="62">
        <v>27</v>
      </c>
      <c r="C10" s="11">
        <v>1045668</v>
      </c>
      <c r="D10" s="11">
        <v>2027629</v>
      </c>
    </row>
    <row r="11" spans="1:4" x14ac:dyDescent="0.25">
      <c r="A11" s="33" t="s">
        <v>83</v>
      </c>
      <c r="B11" s="61"/>
      <c r="C11" s="17">
        <f>C9-C10</f>
        <v>826058</v>
      </c>
      <c r="D11" s="17">
        <f>D9-D10</f>
        <v>1093885</v>
      </c>
    </row>
    <row r="12" spans="1:4" x14ac:dyDescent="0.25">
      <c r="A12" s="10" t="s">
        <v>36</v>
      </c>
      <c r="B12" s="62">
        <v>28</v>
      </c>
      <c r="C12" s="11">
        <v>286222</v>
      </c>
      <c r="D12" s="11">
        <v>142539</v>
      </c>
    </row>
    <row r="13" spans="1:4" x14ac:dyDescent="0.25">
      <c r="A13" s="10" t="s">
        <v>37</v>
      </c>
      <c r="B13" s="62">
        <v>29</v>
      </c>
      <c r="C13" s="11">
        <v>12872</v>
      </c>
      <c r="D13" s="11">
        <v>8154</v>
      </c>
    </row>
    <row r="14" spans="1:4" x14ac:dyDescent="0.25">
      <c r="A14" s="10" t="s">
        <v>38</v>
      </c>
      <c r="B14" s="62">
        <v>30</v>
      </c>
      <c r="C14" s="11">
        <v>421761</v>
      </c>
      <c r="D14" s="11">
        <v>11909</v>
      </c>
    </row>
    <row r="15" spans="1:4" x14ac:dyDescent="0.25">
      <c r="A15" s="33" t="s">
        <v>84</v>
      </c>
      <c r="B15" s="61"/>
      <c r="C15" s="17">
        <f>C11+C14-C12-C13</f>
        <v>948725</v>
      </c>
      <c r="D15" s="17">
        <f>D11+D14-D12-D13</f>
        <v>955101</v>
      </c>
    </row>
    <row r="16" spans="1:4" x14ac:dyDescent="0.25">
      <c r="A16" s="10" t="s">
        <v>39</v>
      </c>
      <c r="B16" s="62">
        <v>31</v>
      </c>
      <c r="C16" s="11"/>
      <c r="D16" s="11">
        <v>96</v>
      </c>
    </row>
    <row r="17" spans="1:4" x14ac:dyDescent="0.25">
      <c r="A17" s="10" t="s">
        <v>40</v>
      </c>
      <c r="B17" s="62">
        <v>32</v>
      </c>
      <c r="C17" s="11">
        <v>769260</v>
      </c>
      <c r="D17" s="11">
        <v>1046172</v>
      </c>
    </row>
    <row r="18" spans="1:4" x14ac:dyDescent="0.25">
      <c r="A18" s="33" t="s">
        <v>85</v>
      </c>
      <c r="B18" s="37"/>
      <c r="C18" s="17">
        <f>C15+C16-C17</f>
        <v>179465</v>
      </c>
      <c r="D18" s="17">
        <f>D15+D16-D17</f>
        <v>-90975</v>
      </c>
    </row>
    <row r="19" spans="1:4" x14ac:dyDescent="0.25">
      <c r="A19" s="10" t="s">
        <v>41</v>
      </c>
      <c r="B19" s="10"/>
      <c r="C19" s="11"/>
      <c r="D19" s="11"/>
    </row>
    <row r="20" spans="1:4" ht="25.5" x14ac:dyDescent="0.25">
      <c r="A20" s="33" t="s">
        <v>86</v>
      </c>
      <c r="B20" s="37"/>
      <c r="C20" s="17">
        <f>C18-C19</f>
        <v>179465</v>
      </c>
      <c r="D20" s="17">
        <f>D18+D19</f>
        <v>-90975</v>
      </c>
    </row>
    <row r="21" spans="1:4" ht="25.5" x14ac:dyDescent="0.25">
      <c r="A21" s="10" t="s">
        <v>42</v>
      </c>
      <c r="B21" s="10"/>
      <c r="C21" s="17"/>
      <c r="D21" s="17"/>
    </row>
    <row r="22" spans="1:4" x14ac:dyDescent="0.25">
      <c r="A22" s="33" t="s">
        <v>87</v>
      </c>
      <c r="B22" s="37"/>
      <c r="C22" s="17">
        <f>C20+C21</f>
        <v>179465</v>
      </c>
      <c r="D22" s="17">
        <f>D20+D21</f>
        <v>-90975</v>
      </c>
    </row>
    <row r="23" spans="1:4" x14ac:dyDescent="0.25">
      <c r="A23" s="10" t="s">
        <v>43</v>
      </c>
      <c r="B23" s="10"/>
      <c r="C23" s="11">
        <f>C22</f>
        <v>179465</v>
      </c>
      <c r="D23" s="11">
        <f>D22</f>
        <v>-90975</v>
      </c>
    </row>
    <row r="24" spans="1:4" x14ac:dyDescent="0.25">
      <c r="A24" s="10" t="s">
        <v>44</v>
      </c>
      <c r="B24" s="10"/>
      <c r="C24" s="11"/>
      <c r="D24" s="11"/>
    </row>
    <row r="25" spans="1:4" x14ac:dyDescent="0.25">
      <c r="A25" s="18"/>
      <c r="B25" s="18"/>
    </row>
    <row r="26" spans="1:4" x14ac:dyDescent="0.25">
      <c r="A26" s="8"/>
      <c r="B26" s="8"/>
    </row>
    <row r="27" spans="1:4" x14ac:dyDescent="0.25">
      <c r="A27" s="8" t="s">
        <v>113</v>
      </c>
      <c r="B27" s="8"/>
    </row>
    <row r="28" spans="1:4" x14ac:dyDescent="0.25">
      <c r="A28" s="7" t="s">
        <v>29</v>
      </c>
      <c r="B28" s="7"/>
    </row>
    <row r="30" spans="1:4" x14ac:dyDescent="0.25">
      <c r="A30" s="7"/>
      <c r="B30" s="7"/>
    </row>
    <row r="31" spans="1:4" x14ac:dyDescent="0.25">
      <c r="A31" s="8" t="s">
        <v>30</v>
      </c>
      <c r="B31" s="8"/>
    </row>
    <row r="32" spans="1:4" x14ac:dyDescent="0.25">
      <c r="A32" s="7" t="s">
        <v>31</v>
      </c>
      <c r="B32" s="7"/>
    </row>
    <row r="34" spans="1:2" x14ac:dyDescent="0.25">
      <c r="A34" s="7" t="s">
        <v>32</v>
      </c>
      <c r="B34" s="7"/>
    </row>
    <row r="35" spans="1:2" x14ac:dyDescent="0.25">
      <c r="A35" s="8"/>
      <c r="B35" s="8"/>
    </row>
  </sheetData>
  <mergeCells count="4">
    <mergeCell ref="A7:A8"/>
    <mergeCell ref="C7:C8"/>
    <mergeCell ref="D7:D8"/>
    <mergeCell ref="B7:B8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52"/>
  <sheetViews>
    <sheetView zoomScaleNormal="100" workbookViewId="0">
      <selection activeCell="A7" sqref="A7:A8"/>
    </sheetView>
  </sheetViews>
  <sheetFormatPr defaultRowHeight="15" x14ac:dyDescent="0.25"/>
  <cols>
    <col min="1" max="1" width="58.85546875" customWidth="1"/>
    <col min="2" max="2" width="19.42578125" customWidth="1"/>
    <col min="3" max="3" width="19.42578125" style="4" customWidth="1"/>
    <col min="249" max="249" width="49.28515625" customWidth="1"/>
    <col min="250" max="250" width="10" customWidth="1"/>
    <col min="251" max="251" width="17.42578125" customWidth="1"/>
    <col min="252" max="252" width="18.140625" customWidth="1"/>
    <col min="257" max="257" width="58.85546875" customWidth="1"/>
    <col min="258" max="259" width="19.42578125" customWidth="1"/>
    <col min="505" max="505" width="49.28515625" customWidth="1"/>
    <col min="506" max="506" width="10" customWidth="1"/>
    <col min="507" max="507" width="17.42578125" customWidth="1"/>
    <col min="508" max="508" width="18.140625" customWidth="1"/>
    <col min="513" max="513" width="58.85546875" customWidth="1"/>
    <col min="514" max="515" width="19.42578125" customWidth="1"/>
    <col min="761" max="761" width="49.28515625" customWidth="1"/>
    <col min="762" max="762" width="10" customWidth="1"/>
    <col min="763" max="763" width="17.42578125" customWidth="1"/>
    <col min="764" max="764" width="18.140625" customWidth="1"/>
    <col min="769" max="769" width="58.85546875" customWidth="1"/>
    <col min="770" max="771" width="19.42578125" customWidth="1"/>
    <col min="1017" max="1017" width="49.28515625" customWidth="1"/>
    <col min="1018" max="1018" width="10" customWidth="1"/>
    <col min="1019" max="1019" width="17.42578125" customWidth="1"/>
    <col min="1020" max="1020" width="18.140625" customWidth="1"/>
    <col min="1025" max="1025" width="58.85546875" customWidth="1"/>
    <col min="1026" max="1027" width="19.42578125" customWidth="1"/>
    <col min="1273" max="1273" width="49.28515625" customWidth="1"/>
    <col min="1274" max="1274" width="10" customWidth="1"/>
    <col min="1275" max="1275" width="17.42578125" customWidth="1"/>
    <col min="1276" max="1276" width="18.140625" customWidth="1"/>
    <col min="1281" max="1281" width="58.85546875" customWidth="1"/>
    <col min="1282" max="1283" width="19.42578125" customWidth="1"/>
    <col min="1529" max="1529" width="49.28515625" customWidth="1"/>
    <col min="1530" max="1530" width="10" customWidth="1"/>
    <col min="1531" max="1531" width="17.42578125" customWidth="1"/>
    <col min="1532" max="1532" width="18.140625" customWidth="1"/>
    <col min="1537" max="1537" width="58.85546875" customWidth="1"/>
    <col min="1538" max="1539" width="19.42578125" customWidth="1"/>
    <col min="1785" max="1785" width="49.28515625" customWidth="1"/>
    <col min="1786" max="1786" width="10" customWidth="1"/>
    <col min="1787" max="1787" width="17.42578125" customWidth="1"/>
    <col min="1788" max="1788" width="18.140625" customWidth="1"/>
    <col min="1793" max="1793" width="58.85546875" customWidth="1"/>
    <col min="1794" max="1795" width="19.42578125" customWidth="1"/>
    <col min="2041" max="2041" width="49.28515625" customWidth="1"/>
    <col min="2042" max="2042" width="10" customWidth="1"/>
    <col min="2043" max="2043" width="17.42578125" customWidth="1"/>
    <col min="2044" max="2044" width="18.140625" customWidth="1"/>
    <col min="2049" max="2049" width="58.85546875" customWidth="1"/>
    <col min="2050" max="2051" width="19.42578125" customWidth="1"/>
    <col min="2297" max="2297" width="49.28515625" customWidth="1"/>
    <col min="2298" max="2298" width="10" customWidth="1"/>
    <col min="2299" max="2299" width="17.42578125" customWidth="1"/>
    <col min="2300" max="2300" width="18.140625" customWidth="1"/>
    <col min="2305" max="2305" width="58.85546875" customWidth="1"/>
    <col min="2306" max="2307" width="19.42578125" customWidth="1"/>
    <col min="2553" max="2553" width="49.28515625" customWidth="1"/>
    <col min="2554" max="2554" width="10" customWidth="1"/>
    <col min="2555" max="2555" width="17.42578125" customWidth="1"/>
    <col min="2556" max="2556" width="18.140625" customWidth="1"/>
    <col min="2561" max="2561" width="58.85546875" customWidth="1"/>
    <col min="2562" max="2563" width="19.42578125" customWidth="1"/>
    <col min="2809" max="2809" width="49.28515625" customWidth="1"/>
    <col min="2810" max="2810" width="10" customWidth="1"/>
    <col min="2811" max="2811" width="17.42578125" customWidth="1"/>
    <col min="2812" max="2812" width="18.140625" customWidth="1"/>
    <col min="2817" max="2817" width="58.85546875" customWidth="1"/>
    <col min="2818" max="2819" width="19.42578125" customWidth="1"/>
    <col min="3065" max="3065" width="49.28515625" customWidth="1"/>
    <col min="3066" max="3066" width="10" customWidth="1"/>
    <col min="3067" max="3067" width="17.42578125" customWidth="1"/>
    <col min="3068" max="3068" width="18.140625" customWidth="1"/>
    <col min="3073" max="3073" width="58.85546875" customWidth="1"/>
    <col min="3074" max="3075" width="19.42578125" customWidth="1"/>
    <col min="3321" max="3321" width="49.28515625" customWidth="1"/>
    <col min="3322" max="3322" width="10" customWidth="1"/>
    <col min="3323" max="3323" width="17.42578125" customWidth="1"/>
    <col min="3324" max="3324" width="18.140625" customWidth="1"/>
    <col min="3329" max="3329" width="58.85546875" customWidth="1"/>
    <col min="3330" max="3331" width="19.42578125" customWidth="1"/>
    <col min="3577" max="3577" width="49.28515625" customWidth="1"/>
    <col min="3578" max="3578" width="10" customWidth="1"/>
    <col min="3579" max="3579" width="17.42578125" customWidth="1"/>
    <col min="3580" max="3580" width="18.140625" customWidth="1"/>
    <col min="3585" max="3585" width="58.85546875" customWidth="1"/>
    <col min="3586" max="3587" width="19.42578125" customWidth="1"/>
    <col min="3833" max="3833" width="49.28515625" customWidth="1"/>
    <col min="3834" max="3834" width="10" customWidth="1"/>
    <col min="3835" max="3835" width="17.42578125" customWidth="1"/>
    <col min="3836" max="3836" width="18.140625" customWidth="1"/>
    <col min="3841" max="3841" width="58.85546875" customWidth="1"/>
    <col min="3842" max="3843" width="19.42578125" customWidth="1"/>
    <col min="4089" max="4089" width="49.28515625" customWidth="1"/>
    <col min="4090" max="4090" width="10" customWidth="1"/>
    <col min="4091" max="4091" width="17.42578125" customWidth="1"/>
    <col min="4092" max="4092" width="18.140625" customWidth="1"/>
    <col min="4097" max="4097" width="58.85546875" customWidth="1"/>
    <col min="4098" max="4099" width="19.42578125" customWidth="1"/>
    <col min="4345" max="4345" width="49.28515625" customWidth="1"/>
    <col min="4346" max="4346" width="10" customWidth="1"/>
    <col min="4347" max="4347" width="17.42578125" customWidth="1"/>
    <col min="4348" max="4348" width="18.140625" customWidth="1"/>
    <col min="4353" max="4353" width="58.85546875" customWidth="1"/>
    <col min="4354" max="4355" width="19.42578125" customWidth="1"/>
    <col min="4601" max="4601" width="49.28515625" customWidth="1"/>
    <col min="4602" max="4602" width="10" customWidth="1"/>
    <col min="4603" max="4603" width="17.42578125" customWidth="1"/>
    <col min="4604" max="4604" width="18.140625" customWidth="1"/>
    <col min="4609" max="4609" width="58.85546875" customWidth="1"/>
    <col min="4610" max="4611" width="19.42578125" customWidth="1"/>
    <col min="4857" max="4857" width="49.28515625" customWidth="1"/>
    <col min="4858" max="4858" width="10" customWidth="1"/>
    <col min="4859" max="4859" width="17.42578125" customWidth="1"/>
    <col min="4860" max="4860" width="18.140625" customWidth="1"/>
    <col min="4865" max="4865" width="58.85546875" customWidth="1"/>
    <col min="4866" max="4867" width="19.42578125" customWidth="1"/>
    <col min="5113" max="5113" width="49.28515625" customWidth="1"/>
    <col min="5114" max="5114" width="10" customWidth="1"/>
    <col min="5115" max="5115" width="17.42578125" customWidth="1"/>
    <col min="5116" max="5116" width="18.140625" customWidth="1"/>
    <col min="5121" max="5121" width="58.85546875" customWidth="1"/>
    <col min="5122" max="5123" width="19.42578125" customWidth="1"/>
    <col min="5369" max="5369" width="49.28515625" customWidth="1"/>
    <col min="5370" max="5370" width="10" customWidth="1"/>
    <col min="5371" max="5371" width="17.42578125" customWidth="1"/>
    <col min="5372" max="5372" width="18.140625" customWidth="1"/>
    <col min="5377" max="5377" width="58.85546875" customWidth="1"/>
    <col min="5378" max="5379" width="19.42578125" customWidth="1"/>
    <col min="5625" max="5625" width="49.28515625" customWidth="1"/>
    <col min="5626" max="5626" width="10" customWidth="1"/>
    <col min="5627" max="5627" width="17.42578125" customWidth="1"/>
    <col min="5628" max="5628" width="18.140625" customWidth="1"/>
    <col min="5633" max="5633" width="58.85546875" customWidth="1"/>
    <col min="5634" max="5635" width="19.42578125" customWidth="1"/>
    <col min="5881" max="5881" width="49.28515625" customWidth="1"/>
    <col min="5882" max="5882" width="10" customWidth="1"/>
    <col min="5883" max="5883" width="17.42578125" customWidth="1"/>
    <col min="5884" max="5884" width="18.140625" customWidth="1"/>
    <col min="5889" max="5889" width="58.85546875" customWidth="1"/>
    <col min="5890" max="5891" width="19.42578125" customWidth="1"/>
    <col min="6137" max="6137" width="49.28515625" customWidth="1"/>
    <col min="6138" max="6138" width="10" customWidth="1"/>
    <col min="6139" max="6139" width="17.42578125" customWidth="1"/>
    <col min="6140" max="6140" width="18.140625" customWidth="1"/>
    <col min="6145" max="6145" width="58.85546875" customWidth="1"/>
    <col min="6146" max="6147" width="19.42578125" customWidth="1"/>
    <col min="6393" max="6393" width="49.28515625" customWidth="1"/>
    <col min="6394" max="6394" width="10" customWidth="1"/>
    <col min="6395" max="6395" width="17.42578125" customWidth="1"/>
    <col min="6396" max="6396" width="18.140625" customWidth="1"/>
    <col min="6401" max="6401" width="58.85546875" customWidth="1"/>
    <col min="6402" max="6403" width="19.42578125" customWidth="1"/>
    <col min="6649" max="6649" width="49.28515625" customWidth="1"/>
    <col min="6650" max="6650" width="10" customWidth="1"/>
    <col min="6651" max="6651" width="17.42578125" customWidth="1"/>
    <col min="6652" max="6652" width="18.140625" customWidth="1"/>
    <col min="6657" max="6657" width="58.85546875" customWidth="1"/>
    <col min="6658" max="6659" width="19.42578125" customWidth="1"/>
    <col min="6905" max="6905" width="49.28515625" customWidth="1"/>
    <col min="6906" max="6906" width="10" customWidth="1"/>
    <col min="6907" max="6907" width="17.42578125" customWidth="1"/>
    <col min="6908" max="6908" width="18.140625" customWidth="1"/>
    <col min="6913" max="6913" width="58.85546875" customWidth="1"/>
    <col min="6914" max="6915" width="19.42578125" customWidth="1"/>
    <col min="7161" max="7161" width="49.28515625" customWidth="1"/>
    <col min="7162" max="7162" width="10" customWidth="1"/>
    <col min="7163" max="7163" width="17.42578125" customWidth="1"/>
    <col min="7164" max="7164" width="18.140625" customWidth="1"/>
    <col min="7169" max="7169" width="58.85546875" customWidth="1"/>
    <col min="7170" max="7171" width="19.42578125" customWidth="1"/>
    <col min="7417" max="7417" width="49.28515625" customWidth="1"/>
    <col min="7418" max="7418" width="10" customWidth="1"/>
    <col min="7419" max="7419" width="17.42578125" customWidth="1"/>
    <col min="7420" max="7420" width="18.140625" customWidth="1"/>
    <col min="7425" max="7425" width="58.85546875" customWidth="1"/>
    <col min="7426" max="7427" width="19.42578125" customWidth="1"/>
    <col min="7673" max="7673" width="49.28515625" customWidth="1"/>
    <col min="7674" max="7674" width="10" customWidth="1"/>
    <col min="7675" max="7675" width="17.42578125" customWidth="1"/>
    <col min="7676" max="7676" width="18.140625" customWidth="1"/>
    <col min="7681" max="7681" width="58.85546875" customWidth="1"/>
    <col min="7682" max="7683" width="19.42578125" customWidth="1"/>
    <col min="7929" max="7929" width="49.28515625" customWidth="1"/>
    <col min="7930" max="7930" width="10" customWidth="1"/>
    <col min="7931" max="7931" width="17.42578125" customWidth="1"/>
    <col min="7932" max="7932" width="18.140625" customWidth="1"/>
    <col min="7937" max="7937" width="58.85546875" customWidth="1"/>
    <col min="7938" max="7939" width="19.42578125" customWidth="1"/>
    <col min="8185" max="8185" width="49.28515625" customWidth="1"/>
    <col min="8186" max="8186" width="10" customWidth="1"/>
    <col min="8187" max="8187" width="17.42578125" customWidth="1"/>
    <col min="8188" max="8188" width="18.140625" customWidth="1"/>
    <col min="8193" max="8193" width="58.85546875" customWidth="1"/>
    <col min="8194" max="8195" width="19.42578125" customWidth="1"/>
    <col min="8441" max="8441" width="49.28515625" customWidth="1"/>
    <col min="8442" max="8442" width="10" customWidth="1"/>
    <col min="8443" max="8443" width="17.42578125" customWidth="1"/>
    <col min="8444" max="8444" width="18.140625" customWidth="1"/>
    <col min="8449" max="8449" width="58.85546875" customWidth="1"/>
    <col min="8450" max="8451" width="19.42578125" customWidth="1"/>
    <col min="8697" max="8697" width="49.28515625" customWidth="1"/>
    <col min="8698" max="8698" width="10" customWidth="1"/>
    <col min="8699" max="8699" width="17.42578125" customWidth="1"/>
    <col min="8700" max="8700" width="18.140625" customWidth="1"/>
    <col min="8705" max="8705" width="58.85546875" customWidth="1"/>
    <col min="8706" max="8707" width="19.42578125" customWidth="1"/>
    <col min="8953" max="8953" width="49.28515625" customWidth="1"/>
    <col min="8954" max="8954" width="10" customWidth="1"/>
    <col min="8955" max="8955" width="17.42578125" customWidth="1"/>
    <col min="8956" max="8956" width="18.140625" customWidth="1"/>
    <col min="8961" max="8961" width="58.85546875" customWidth="1"/>
    <col min="8962" max="8963" width="19.42578125" customWidth="1"/>
    <col min="9209" max="9209" width="49.28515625" customWidth="1"/>
    <col min="9210" max="9210" width="10" customWidth="1"/>
    <col min="9211" max="9211" width="17.42578125" customWidth="1"/>
    <col min="9212" max="9212" width="18.140625" customWidth="1"/>
    <col min="9217" max="9217" width="58.85546875" customWidth="1"/>
    <col min="9218" max="9219" width="19.42578125" customWidth="1"/>
    <col min="9465" max="9465" width="49.28515625" customWidth="1"/>
    <col min="9466" max="9466" width="10" customWidth="1"/>
    <col min="9467" max="9467" width="17.42578125" customWidth="1"/>
    <col min="9468" max="9468" width="18.140625" customWidth="1"/>
    <col min="9473" max="9473" width="58.85546875" customWidth="1"/>
    <col min="9474" max="9475" width="19.42578125" customWidth="1"/>
    <col min="9721" max="9721" width="49.28515625" customWidth="1"/>
    <col min="9722" max="9722" width="10" customWidth="1"/>
    <col min="9723" max="9723" width="17.42578125" customWidth="1"/>
    <col min="9724" max="9724" width="18.140625" customWidth="1"/>
    <col min="9729" max="9729" width="58.85546875" customWidth="1"/>
    <col min="9730" max="9731" width="19.42578125" customWidth="1"/>
    <col min="9977" max="9977" width="49.28515625" customWidth="1"/>
    <col min="9978" max="9978" width="10" customWidth="1"/>
    <col min="9979" max="9979" width="17.42578125" customWidth="1"/>
    <col min="9980" max="9980" width="18.140625" customWidth="1"/>
    <col min="9985" max="9985" width="58.85546875" customWidth="1"/>
    <col min="9986" max="9987" width="19.42578125" customWidth="1"/>
    <col min="10233" max="10233" width="49.28515625" customWidth="1"/>
    <col min="10234" max="10234" width="10" customWidth="1"/>
    <col min="10235" max="10235" width="17.42578125" customWidth="1"/>
    <col min="10236" max="10236" width="18.140625" customWidth="1"/>
    <col min="10241" max="10241" width="58.85546875" customWidth="1"/>
    <col min="10242" max="10243" width="19.42578125" customWidth="1"/>
    <col min="10489" max="10489" width="49.28515625" customWidth="1"/>
    <col min="10490" max="10490" width="10" customWidth="1"/>
    <col min="10491" max="10491" width="17.42578125" customWidth="1"/>
    <col min="10492" max="10492" width="18.140625" customWidth="1"/>
    <col min="10497" max="10497" width="58.85546875" customWidth="1"/>
    <col min="10498" max="10499" width="19.42578125" customWidth="1"/>
    <col min="10745" max="10745" width="49.28515625" customWidth="1"/>
    <col min="10746" max="10746" width="10" customWidth="1"/>
    <col min="10747" max="10747" width="17.42578125" customWidth="1"/>
    <col min="10748" max="10748" width="18.140625" customWidth="1"/>
    <col min="10753" max="10753" width="58.85546875" customWidth="1"/>
    <col min="10754" max="10755" width="19.42578125" customWidth="1"/>
    <col min="11001" max="11001" width="49.28515625" customWidth="1"/>
    <col min="11002" max="11002" width="10" customWidth="1"/>
    <col min="11003" max="11003" width="17.42578125" customWidth="1"/>
    <col min="11004" max="11004" width="18.140625" customWidth="1"/>
    <col min="11009" max="11009" width="58.85546875" customWidth="1"/>
    <col min="11010" max="11011" width="19.42578125" customWidth="1"/>
    <col min="11257" max="11257" width="49.28515625" customWidth="1"/>
    <col min="11258" max="11258" width="10" customWidth="1"/>
    <col min="11259" max="11259" width="17.42578125" customWidth="1"/>
    <col min="11260" max="11260" width="18.140625" customWidth="1"/>
    <col min="11265" max="11265" width="58.85546875" customWidth="1"/>
    <col min="11266" max="11267" width="19.42578125" customWidth="1"/>
    <col min="11513" max="11513" width="49.28515625" customWidth="1"/>
    <col min="11514" max="11514" width="10" customWidth="1"/>
    <col min="11515" max="11515" width="17.42578125" customWidth="1"/>
    <col min="11516" max="11516" width="18.140625" customWidth="1"/>
    <col min="11521" max="11521" width="58.85546875" customWidth="1"/>
    <col min="11522" max="11523" width="19.42578125" customWidth="1"/>
    <col min="11769" max="11769" width="49.28515625" customWidth="1"/>
    <col min="11770" max="11770" width="10" customWidth="1"/>
    <col min="11771" max="11771" width="17.42578125" customWidth="1"/>
    <col min="11772" max="11772" width="18.140625" customWidth="1"/>
    <col min="11777" max="11777" width="58.85546875" customWidth="1"/>
    <col min="11778" max="11779" width="19.42578125" customWidth="1"/>
    <col min="12025" max="12025" width="49.28515625" customWidth="1"/>
    <col min="12026" max="12026" width="10" customWidth="1"/>
    <col min="12027" max="12027" width="17.42578125" customWidth="1"/>
    <col min="12028" max="12028" width="18.140625" customWidth="1"/>
    <col min="12033" max="12033" width="58.85546875" customWidth="1"/>
    <col min="12034" max="12035" width="19.42578125" customWidth="1"/>
    <col min="12281" max="12281" width="49.28515625" customWidth="1"/>
    <col min="12282" max="12282" width="10" customWidth="1"/>
    <col min="12283" max="12283" width="17.42578125" customWidth="1"/>
    <col min="12284" max="12284" width="18.140625" customWidth="1"/>
    <col min="12289" max="12289" width="58.85546875" customWidth="1"/>
    <col min="12290" max="12291" width="19.42578125" customWidth="1"/>
    <col min="12537" max="12537" width="49.28515625" customWidth="1"/>
    <col min="12538" max="12538" width="10" customWidth="1"/>
    <col min="12539" max="12539" width="17.42578125" customWidth="1"/>
    <col min="12540" max="12540" width="18.140625" customWidth="1"/>
    <col min="12545" max="12545" width="58.85546875" customWidth="1"/>
    <col min="12546" max="12547" width="19.42578125" customWidth="1"/>
    <col min="12793" max="12793" width="49.28515625" customWidth="1"/>
    <col min="12794" max="12794" width="10" customWidth="1"/>
    <col min="12795" max="12795" width="17.42578125" customWidth="1"/>
    <col min="12796" max="12796" width="18.140625" customWidth="1"/>
    <col min="12801" max="12801" width="58.85546875" customWidth="1"/>
    <col min="12802" max="12803" width="19.42578125" customWidth="1"/>
    <col min="13049" max="13049" width="49.28515625" customWidth="1"/>
    <col min="13050" max="13050" width="10" customWidth="1"/>
    <col min="13051" max="13051" width="17.42578125" customWidth="1"/>
    <col min="13052" max="13052" width="18.140625" customWidth="1"/>
    <col min="13057" max="13057" width="58.85546875" customWidth="1"/>
    <col min="13058" max="13059" width="19.42578125" customWidth="1"/>
    <col min="13305" max="13305" width="49.28515625" customWidth="1"/>
    <col min="13306" max="13306" width="10" customWidth="1"/>
    <col min="13307" max="13307" width="17.42578125" customWidth="1"/>
    <col min="13308" max="13308" width="18.140625" customWidth="1"/>
    <col min="13313" max="13313" width="58.85546875" customWidth="1"/>
    <col min="13314" max="13315" width="19.42578125" customWidth="1"/>
    <col min="13561" max="13561" width="49.28515625" customWidth="1"/>
    <col min="13562" max="13562" width="10" customWidth="1"/>
    <col min="13563" max="13563" width="17.42578125" customWidth="1"/>
    <col min="13564" max="13564" width="18.140625" customWidth="1"/>
    <col min="13569" max="13569" width="58.85546875" customWidth="1"/>
    <col min="13570" max="13571" width="19.42578125" customWidth="1"/>
    <col min="13817" max="13817" width="49.28515625" customWidth="1"/>
    <col min="13818" max="13818" width="10" customWidth="1"/>
    <col min="13819" max="13819" width="17.42578125" customWidth="1"/>
    <col min="13820" max="13820" width="18.140625" customWidth="1"/>
    <col min="13825" max="13825" width="58.85546875" customWidth="1"/>
    <col min="13826" max="13827" width="19.42578125" customWidth="1"/>
    <col min="14073" max="14073" width="49.28515625" customWidth="1"/>
    <col min="14074" max="14074" width="10" customWidth="1"/>
    <col min="14075" max="14075" width="17.42578125" customWidth="1"/>
    <col min="14076" max="14076" width="18.140625" customWidth="1"/>
    <col min="14081" max="14081" width="58.85546875" customWidth="1"/>
    <col min="14082" max="14083" width="19.42578125" customWidth="1"/>
    <col min="14329" max="14329" width="49.28515625" customWidth="1"/>
    <col min="14330" max="14330" width="10" customWidth="1"/>
    <col min="14331" max="14331" width="17.42578125" customWidth="1"/>
    <col min="14332" max="14332" width="18.140625" customWidth="1"/>
    <col min="14337" max="14337" width="58.85546875" customWidth="1"/>
    <col min="14338" max="14339" width="19.42578125" customWidth="1"/>
    <col min="14585" max="14585" width="49.28515625" customWidth="1"/>
    <col min="14586" max="14586" width="10" customWidth="1"/>
    <col min="14587" max="14587" width="17.42578125" customWidth="1"/>
    <col min="14588" max="14588" width="18.140625" customWidth="1"/>
    <col min="14593" max="14593" width="58.85546875" customWidth="1"/>
    <col min="14594" max="14595" width="19.42578125" customWidth="1"/>
    <col min="14841" max="14841" width="49.28515625" customWidth="1"/>
    <col min="14842" max="14842" width="10" customWidth="1"/>
    <col min="14843" max="14843" width="17.42578125" customWidth="1"/>
    <col min="14844" max="14844" width="18.140625" customWidth="1"/>
    <col min="14849" max="14849" width="58.85546875" customWidth="1"/>
    <col min="14850" max="14851" width="19.42578125" customWidth="1"/>
    <col min="15097" max="15097" width="49.28515625" customWidth="1"/>
    <col min="15098" max="15098" width="10" customWidth="1"/>
    <col min="15099" max="15099" width="17.42578125" customWidth="1"/>
    <col min="15100" max="15100" width="18.140625" customWidth="1"/>
    <col min="15105" max="15105" width="58.85546875" customWidth="1"/>
    <col min="15106" max="15107" width="19.42578125" customWidth="1"/>
    <col min="15353" max="15353" width="49.28515625" customWidth="1"/>
    <col min="15354" max="15354" width="10" customWidth="1"/>
    <col min="15355" max="15355" width="17.42578125" customWidth="1"/>
    <col min="15356" max="15356" width="18.140625" customWidth="1"/>
    <col min="15361" max="15361" width="58.85546875" customWidth="1"/>
    <col min="15362" max="15363" width="19.42578125" customWidth="1"/>
    <col min="15609" max="15609" width="49.28515625" customWidth="1"/>
    <col min="15610" max="15610" width="10" customWidth="1"/>
    <col min="15611" max="15611" width="17.42578125" customWidth="1"/>
    <col min="15612" max="15612" width="18.140625" customWidth="1"/>
    <col min="15617" max="15617" width="58.85546875" customWidth="1"/>
    <col min="15618" max="15619" width="19.42578125" customWidth="1"/>
    <col min="15865" max="15865" width="49.28515625" customWidth="1"/>
    <col min="15866" max="15866" width="10" customWidth="1"/>
    <col min="15867" max="15867" width="17.42578125" customWidth="1"/>
    <col min="15868" max="15868" width="18.140625" customWidth="1"/>
    <col min="15873" max="15873" width="58.85546875" customWidth="1"/>
    <col min="15874" max="15875" width="19.42578125" customWidth="1"/>
    <col min="16121" max="16121" width="49.28515625" customWidth="1"/>
    <col min="16122" max="16122" width="10" customWidth="1"/>
    <col min="16123" max="16123" width="17.42578125" customWidth="1"/>
    <col min="16124" max="16124" width="18.140625" customWidth="1"/>
    <col min="16129" max="16129" width="58.85546875" customWidth="1"/>
    <col min="16130" max="16131" width="19.42578125" customWidth="1"/>
    <col min="16377" max="16377" width="49.28515625" customWidth="1"/>
    <col min="16378" max="16378" width="10" customWidth="1"/>
    <col min="16379" max="16379" width="17.42578125" customWidth="1"/>
    <col min="16380" max="16380" width="18.140625" customWidth="1"/>
  </cols>
  <sheetData>
    <row r="1" spans="1:3" x14ac:dyDescent="0.25">
      <c r="A1" s="1"/>
      <c r="B1" s="3"/>
      <c r="C1" s="5"/>
    </row>
    <row r="2" spans="1:3" x14ac:dyDescent="0.25">
      <c r="A2" s="8" t="s">
        <v>66</v>
      </c>
      <c r="B2" s="4"/>
      <c r="C2" s="5"/>
    </row>
    <row r="3" spans="1:3" x14ac:dyDescent="0.25">
      <c r="A3" s="8" t="s">
        <v>88</v>
      </c>
      <c r="B3" s="4"/>
      <c r="C3" s="5"/>
    </row>
    <row r="4" spans="1:3" x14ac:dyDescent="0.25">
      <c r="A4" s="8" t="s">
        <v>117</v>
      </c>
      <c r="B4" s="4"/>
      <c r="C4" s="5"/>
    </row>
    <row r="5" spans="1:3" x14ac:dyDescent="0.25">
      <c r="A5" s="30" t="s">
        <v>68</v>
      </c>
      <c r="B5" s="4"/>
      <c r="C5" s="5"/>
    </row>
    <row r="6" spans="1:3" x14ac:dyDescent="0.25">
      <c r="A6" s="1"/>
      <c r="B6" s="3"/>
      <c r="C6" s="5"/>
    </row>
    <row r="7" spans="1:3" x14ac:dyDescent="0.25">
      <c r="A7" s="52" t="s">
        <v>33</v>
      </c>
      <c r="B7" s="53" t="s">
        <v>112</v>
      </c>
      <c r="C7" s="48" t="s">
        <v>114</v>
      </c>
    </row>
    <row r="8" spans="1:3" ht="24.75" customHeight="1" x14ac:dyDescent="0.25">
      <c r="A8" s="52"/>
      <c r="B8" s="53"/>
      <c r="C8" s="48"/>
    </row>
    <row r="9" spans="1:3" x14ac:dyDescent="0.25">
      <c r="A9" s="49" t="s">
        <v>92</v>
      </c>
      <c r="B9" s="49"/>
      <c r="C9" s="49"/>
    </row>
    <row r="10" spans="1:3" ht="25.5" customHeight="1" x14ac:dyDescent="0.25">
      <c r="A10" s="33" t="s">
        <v>89</v>
      </c>
      <c r="B10" s="17">
        <f>SUM(B11:B13)</f>
        <v>7582677</v>
      </c>
      <c r="C10" s="17">
        <f>SUM(C11:C13)</f>
        <v>2140437</v>
      </c>
    </row>
    <row r="11" spans="1:3" ht="15" customHeight="1" x14ac:dyDescent="0.25">
      <c r="A11" s="10" t="s">
        <v>45</v>
      </c>
      <c r="B11" s="11">
        <v>2639176</v>
      </c>
      <c r="C11" s="11">
        <v>289616</v>
      </c>
    </row>
    <row r="12" spans="1:3" x14ac:dyDescent="0.25">
      <c r="A12" s="10" t="s">
        <v>46</v>
      </c>
      <c r="B12" s="11">
        <v>4890102</v>
      </c>
      <c r="C12" s="11">
        <v>1848675</v>
      </c>
    </row>
    <row r="13" spans="1:3" x14ac:dyDescent="0.25">
      <c r="A13" s="10" t="s">
        <v>47</v>
      </c>
      <c r="B13" s="11">
        <v>53399</v>
      </c>
      <c r="C13" s="11">
        <v>2146</v>
      </c>
    </row>
    <row r="14" spans="1:3" x14ac:dyDescent="0.25">
      <c r="A14" s="33" t="s">
        <v>90</v>
      </c>
      <c r="B14" s="17">
        <f>SUM(B15:B21)</f>
        <v>5143038</v>
      </c>
      <c r="C14" s="17">
        <f>SUM(C15:C21)</f>
        <v>4361251</v>
      </c>
    </row>
    <row r="15" spans="1:3" x14ac:dyDescent="0.25">
      <c r="A15" s="10" t="s">
        <v>48</v>
      </c>
      <c r="B15" s="11">
        <v>400790</v>
      </c>
      <c r="C15" s="11">
        <v>1170987</v>
      </c>
    </row>
    <row r="16" spans="1:3" x14ac:dyDescent="0.25">
      <c r="A16" s="10" t="s">
        <v>49</v>
      </c>
      <c r="B16" s="11">
        <v>1145683</v>
      </c>
      <c r="C16" s="11">
        <v>1057524</v>
      </c>
    </row>
    <row r="17" spans="1:3" x14ac:dyDescent="0.25">
      <c r="A17" s="10" t="s">
        <v>50</v>
      </c>
      <c r="B17" s="11">
        <v>125945</v>
      </c>
      <c r="C17" s="11">
        <v>61414</v>
      </c>
    </row>
    <row r="18" spans="1:3" x14ac:dyDescent="0.25">
      <c r="A18" s="10" t="s">
        <v>51</v>
      </c>
      <c r="B18" s="11">
        <v>673918</v>
      </c>
      <c r="C18" s="11">
        <v>834120</v>
      </c>
    </row>
    <row r="19" spans="1:3" x14ac:dyDescent="0.25">
      <c r="A19" s="10" t="s">
        <v>52</v>
      </c>
      <c r="B19" s="11">
        <v>7328</v>
      </c>
      <c r="C19" s="11">
        <v>7310</v>
      </c>
    </row>
    <row r="20" spans="1:3" x14ac:dyDescent="0.25">
      <c r="A20" s="10" t="s">
        <v>53</v>
      </c>
      <c r="B20" s="11">
        <v>253249</v>
      </c>
      <c r="C20" s="11">
        <v>150363</v>
      </c>
    </row>
    <row r="21" spans="1:3" x14ac:dyDescent="0.25">
      <c r="A21" s="10" t="s">
        <v>54</v>
      </c>
      <c r="B21" s="11">
        <v>2536125</v>
      </c>
      <c r="C21" s="11">
        <v>1079533</v>
      </c>
    </row>
    <row r="22" spans="1:3" x14ac:dyDescent="0.25">
      <c r="A22" s="33" t="s">
        <v>91</v>
      </c>
      <c r="B22" s="17">
        <f>B10-B14</f>
        <v>2439639</v>
      </c>
      <c r="C22" s="17">
        <f>C10-C14</f>
        <v>-2220814</v>
      </c>
    </row>
    <row r="23" spans="1:3" x14ac:dyDescent="0.25">
      <c r="A23" s="50" t="s">
        <v>93</v>
      </c>
      <c r="B23" s="50"/>
      <c r="C23" s="50"/>
    </row>
    <row r="24" spans="1:3" x14ac:dyDescent="0.25">
      <c r="A24" s="29" t="s">
        <v>89</v>
      </c>
      <c r="B24" s="17">
        <f>SUM(B25:B25)</f>
        <v>2400</v>
      </c>
      <c r="C24" s="17">
        <f>SUM(C25:C25)</f>
        <v>309514</v>
      </c>
    </row>
    <row r="25" spans="1:3" ht="15" customHeight="1" x14ac:dyDescent="0.25">
      <c r="A25" s="19" t="s">
        <v>55</v>
      </c>
      <c r="B25" s="11">
        <v>2400</v>
      </c>
      <c r="C25" s="11">
        <v>309514</v>
      </c>
    </row>
    <row r="26" spans="1:3" x14ac:dyDescent="0.25">
      <c r="A26" s="29" t="s">
        <v>90</v>
      </c>
      <c r="B26" s="17">
        <f>SUM(B27:B28)</f>
        <v>2355715</v>
      </c>
      <c r="C26" s="17">
        <f>SUM(C27:C28)</f>
        <v>986928</v>
      </c>
    </row>
    <row r="27" spans="1:3" x14ac:dyDescent="0.25">
      <c r="A27" s="19" t="s">
        <v>56</v>
      </c>
      <c r="B27" s="11">
        <v>438139</v>
      </c>
      <c r="C27" s="11">
        <v>62673</v>
      </c>
    </row>
    <row r="28" spans="1:3" x14ac:dyDescent="0.25">
      <c r="A28" s="19" t="s">
        <v>54</v>
      </c>
      <c r="B28" s="21">
        <v>1917576</v>
      </c>
      <c r="C28" s="21">
        <v>924255</v>
      </c>
    </row>
    <row r="29" spans="1:3" x14ac:dyDescent="0.25">
      <c r="A29" s="29" t="s">
        <v>94</v>
      </c>
      <c r="B29" s="17">
        <f>B24-B26</f>
        <v>-2353315</v>
      </c>
      <c r="C29" s="17">
        <f>C24-C26</f>
        <v>-677414</v>
      </c>
    </row>
    <row r="30" spans="1:3" x14ac:dyDescent="0.25">
      <c r="A30" s="51" t="s">
        <v>95</v>
      </c>
      <c r="B30" s="51"/>
      <c r="C30" s="51"/>
    </row>
    <row r="31" spans="1:3" x14ac:dyDescent="0.25">
      <c r="A31" s="29" t="s">
        <v>89</v>
      </c>
      <c r="B31" s="17">
        <f>SUM(B32:B33)</f>
        <v>3000074</v>
      </c>
      <c r="C31" s="17">
        <f>SUM(C32:C33)</f>
        <v>3000081</v>
      </c>
    </row>
    <row r="32" spans="1:3" x14ac:dyDescent="0.25">
      <c r="A32" s="19" t="s">
        <v>57</v>
      </c>
      <c r="B32" s="11">
        <v>3000000</v>
      </c>
      <c r="C32" s="11">
        <v>3000000</v>
      </c>
    </row>
    <row r="33" spans="1:3" x14ac:dyDescent="0.25">
      <c r="A33" s="19" t="s">
        <v>47</v>
      </c>
      <c r="B33" s="11">
        <v>74</v>
      </c>
      <c r="C33" s="11">
        <v>81</v>
      </c>
    </row>
    <row r="34" spans="1:3" x14ac:dyDescent="0.25">
      <c r="A34" s="29" t="s">
        <v>90</v>
      </c>
      <c r="B34" s="17">
        <f>SUM(B35:B36)</f>
        <v>3106700</v>
      </c>
      <c r="C34" s="17">
        <f>SUM(C35:C36)</f>
        <v>90000</v>
      </c>
    </row>
    <row r="35" spans="1:3" x14ac:dyDescent="0.25">
      <c r="A35" s="19" t="s">
        <v>58</v>
      </c>
      <c r="B35" s="11">
        <v>3000000</v>
      </c>
      <c r="C35" s="11"/>
    </row>
    <row r="36" spans="1:3" x14ac:dyDescent="0.25">
      <c r="A36" s="19" t="s">
        <v>59</v>
      </c>
      <c r="B36" s="11">
        <v>106700</v>
      </c>
      <c r="C36" s="11">
        <v>90000</v>
      </c>
    </row>
    <row r="37" spans="1:3" x14ac:dyDescent="0.25">
      <c r="A37" s="29" t="s">
        <v>96</v>
      </c>
      <c r="B37" s="17">
        <f>B31-B34</f>
        <v>-106626</v>
      </c>
      <c r="C37" s="17">
        <f>C31-C34</f>
        <v>2910081</v>
      </c>
    </row>
    <row r="38" spans="1:3" x14ac:dyDescent="0.25">
      <c r="A38" s="31" t="s">
        <v>97</v>
      </c>
      <c r="B38" s="17"/>
      <c r="C38" s="17"/>
    </row>
    <row r="39" spans="1:3" x14ac:dyDescent="0.25">
      <c r="A39" s="33" t="s">
        <v>98</v>
      </c>
      <c r="B39" s="17">
        <f>B22+B29+B37+B38</f>
        <v>-20302</v>
      </c>
      <c r="C39" s="17">
        <f>C22+C29+C37+C38</f>
        <v>11853</v>
      </c>
    </row>
    <row r="40" spans="1:3" x14ac:dyDescent="0.25">
      <c r="A40" s="33" t="s">
        <v>99</v>
      </c>
      <c r="B40" s="11">
        <v>27544</v>
      </c>
      <c r="C40" s="11">
        <v>7020</v>
      </c>
    </row>
    <row r="41" spans="1:3" x14ac:dyDescent="0.25">
      <c r="A41" s="33" t="s">
        <v>100</v>
      </c>
      <c r="B41" s="11">
        <v>7242</v>
      </c>
      <c r="C41" s="11">
        <v>18873</v>
      </c>
    </row>
    <row r="42" spans="1:3" x14ac:dyDescent="0.25">
      <c r="A42" s="22"/>
      <c r="B42" s="23"/>
      <c r="C42" s="5"/>
    </row>
    <row r="43" spans="1:3" x14ac:dyDescent="0.25">
      <c r="A43" s="1"/>
      <c r="B43" s="23"/>
      <c r="C43" s="5"/>
    </row>
    <row r="44" spans="1:3" x14ac:dyDescent="0.25">
      <c r="A44" s="1" t="s">
        <v>115</v>
      </c>
      <c r="B44" s="3"/>
      <c r="C44" s="5"/>
    </row>
    <row r="45" spans="1:3" x14ac:dyDescent="0.25">
      <c r="A45" s="2" t="s">
        <v>29</v>
      </c>
      <c r="B45" s="3"/>
      <c r="C45" s="5"/>
    </row>
    <row r="46" spans="1:3" x14ac:dyDescent="0.25">
      <c r="A46" s="3"/>
      <c r="B46" s="3"/>
      <c r="C46" s="5"/>
    </row>
    <row r="47" spans="1:3" x14ac:dyDescent="0.25">
      <c r="A47" s="2"/>
      <c r="B47" s="3"/>
      <c r="C47" s="5"/>
    </row>
    <row r="48" spans="1:3" x14ac:dyDescent="0.25">
      <c r="A48" s="1" t="s">
        <v>60</v>
      </c>
      <c r="B48" s="3"/>
      <c r="C48" s="5"/>
    </row>
    <row r="49" spans="1:3" x14ac:dyDescent="0.25">
      <c r="A49" s="2" t="s">
        <v>31</v>
      </c>
      <c r="B49" s="3"/>
      <c r="C49" s="5"/>
    </row>
    <row r="50" spans="1:3" x14ac:dyDescent="0.25">
      <c r="A50" s="3"/>
      <c r="B50" s="3"/>
      <c r="C50" s="5"/>
    </row>
    <row r="51" spans="1:3" x14ac:dyDescent="0.25">
      <c r="A51" s="2" t="s">
        <v>32</v>
      </c>
      <c r="B51" s="3"/>
      <c r="C51" s="5"/>
    </row>
    <row r="52" spans="1:3" x14ac:dyDescent="0.25">
      <c r="A52" s="1"/>
      <c r="B52" s="3"/>
      <c r="C52" s="5"/>
    </row>
  </sheetData>
  <mergeCells count="6">
    <mergeCell ref="A9:C9"/>
    <mergeCell ref="A23:C23"/>
    <mergeCell ref="A30:C30"/>
    <mergeCell ref="A7:A8"/>
    <mergeCell ref="B7:B8"/>
    <mergeCell ref="C7:C8"/>
  </mergeCells>
  <pageMargins left="0.7" right="0.7" top="0.75" bottom="0.7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36"/>
  <sheetViews>
    <sheetView zoomScaleNormal="100" workbookViewId="0">
      <selection activeCell="A7" sqref="A7:A8"/>
    </sheetView>
  </sheetViews>
  <sheetFormatPr defaultRowHeight="15" x14ac:dyDescent="0.25"/>
  <cols>
    <col min="1" max="1" width="49.28515625" customWidth="1"/>
    <col min="2" max="2" width="18.42578125" customWidth="1"/>
    <col min="3" max="3" width="17.7109375" customWidth="1"/>
    <col min="4" max="4" width="19.28515625" customWidth="1"/>
    <col min="5" max="5" width="14.5703125" customWidth="1"/>
  </cols>
  <sheetData>
    <row r="1" spans="1:5" x14ac:dyDescent="0.25">
      <c r="A1" s="1"/>
    </row>
    <row r="2" spans="1:5" x14ac:dyDescent="0.25">
      <c r="A2" s="8" t="s">
        <v>66</v>
      </c>
    </row>
    <row r="3" spans="1:5" x14ac:dyDescent="0.25">
      <c r="A3" s="8" t="s">
        <v>101</v>
      </c>
    </row>
    <row r="4" spans="1:5" x14ac:dyDescent="0.25">
      <c r="A4" s="8" t="s">
        <v>111</v>
      </c>
    </row>
    <row r="5" spans="1:5" x14ac:dyDescent="0.25">
      <c r="A5" s="30" t="s">
        <v>68</v>
      </c>
    </row>
    <row r="6" spans="1:5" x14ac:dyDescent="0.25">
      <c r="A6" s="2"/>
    </row>
    <row r="7" spans="1:5" x14ac:dyDescent="0.25">
      <c r="A7" s="54" t="s">
        <v>61</v>
      </c>
      <c r="B7" s="55" t="s">
        <v>102</v>
      </c>
      <c r="C7" s="55" t="s">
        <v>63</v>
      </c>
      <c r="D7" s="54" t="s">
        <v>28</v>
      </c>
      <c r="E7" s="54" t="s">
        <v>62</v>
      </c>
    </row>
    <row r="8" spans="1:5" ht="30.75" customHeight="1" x14ac:dyDescent="0.25">
      <c r="A8" s="54"/>
      <c r="B8" s="56"/>
      <c r="C8" s="56"/>
      <c r="D8" s="54"/>
      <c r="E8" s="54"/>
    </row>
    <row r="9" spans="1:5" x14ac:dyDescent="0.25">
      <c r="A9" s="34" t="s">
        <v>103</v>
      </c>
      <c r="B9" s="25">
        <v>700082</v>
      </c>
      <c r="C9" s="25">
        <v>6347926</v>
      </c>
      <c r="D9" s="25"/>
      <c r="E9" s="36">
        <f>SUM(B9:D9)</f>
        <v>7048008</v>
      </c>
    </row>
    <row r="10" spans="1:5" x14ac:dyDescent="0.25">
      <c r="A10" s="24" t="s">
        <v>64</v>
      </c>
      <c r="B10" s="26"/>
      <c r="C10" s="26"/>
      <c r="D10" s="26"/>
      <c r="E10" s="26"/>
    </row>
    <row r="11" spans="1:5" x14ac:dyDescent="0.25">
      <c r="A11" s="34" t="s">
        <v>104</v>
      </c>
      <c r="B11" s="36">
        <f>B9-B10</f>
        <v>700082</v>
      </c>
      <c r="C11" s="36">
        <f t="shared" ref="C11:E11" si="0">C9-C10</f>
        <v>6347926</v>
      </c>
      <c r="D11" s="36"/>
      <c r="E11" s="36">
        <f t="shared" si="0"/>
        <v>7048008</v>
      </c>
    </row>
    <row r="12" spans="1:5" x14ac:dyDescent="0.25">
      <c r="A12" s="32" t="s">
        <v>105</v>
      </c>
      <c r="B12" s="25"/>
      <c r="C12" s="26"/>
      <c r="D12" s="25"/>
      <c r="E12" s="27"/>
    </row>
    <row r="13" spans="1:5" x14ac:dyDescent="0.25">
      <c r="A13" s="24" t="s">
        <v>65</v>
      </c>
      <c r="B13" s="25"/>
      <c r="C13" s="25">
        <v>610708</v>
      </c>
      <c r="D13" s="25"/>
      <c r="E13" s="36">
        <f>C13</f>
        <v>610708</v>
      </c>
    </row>
    <row r="14" spans="1:5" x14ac:dyDescent="0.25">
      <c r="A14" s="32" t="s">
        <v>108</v>
      </c>
      <c r="B14" s="25"/>
      <c r="C14" s="36">
        <f>C15</f>
        <v>-391157</v>
      </c>
      <c r="D14" s="25"/>
      <c r="E14" s="36">
        <f>C14</f>
        <v>-391157</v>
      </c>
    </row>
    <row r="15" spans="1:5" x14ac:dyDescent="0.25">
      <c r="A15" s="24" t="s">
        <v>106</v>
      </c>
      <c r="B15" s="25"/>
      <c r="C15" s="25">
        <v>-391157</v>
      </c>
      <c r="D15" s="25"/>
      <c r="E15" s="25">
        <f>C15</f>
        <v>-391157</v>
      </c>
    </row>
    <row r="16" spans="1:5" x14ac:dyDescent="0.25">
      <c r="A16" s="59" t="s">
        <v>107</v>
      </c>
      <c r="B16" s="57">
        <f>B11</f>
        <v>700082</v>
      </c>
      <c r="C16" s="57">
        <f>C11+C13+C15</f>
        <v>6567477</v>
      </c>
      <c r="D16" s="57"/>
      <c r="E16" s="57">
        <f>E11+E13+E15</f>
        <v>7267559</v>
      </c>
    </row>
    <row r="17" spans="1:5" x14ac:dyDescent="0.25">
      <c r="A17" s="60"/>
      <c r="B17" s="57"/>
      <c r="C17" s="57"/>
      <c r="D17" s="57"/>
      <c r="E17" s="57"/>
    </row>
    <row r="18" spans="1:5" x14ac:dyDescent="0.25">
      <c r="A18" s="24" t="s">
        <v>64</v>
      </c>
      <c r="B18" s="25"/>
      <c r="C18" s="25"/>
      <c r="D18" s="25"/>
      <c r="E18" s="25"/>
    </row>
    <row r="19" spans="1:5" x14ac:dyDescent="0.25">
      <c r="A19" s="34" t="s">
        <v>104</v>
      </c>
      <c r="B19" s="36">
        <f>B16</f>
        <v>700082</v>
      </c>
      <c r="C19" s="36">
        <f>C16</f>
        <v>6567477</v>
      </c>
      <c r="D19" s="36"/>
      <c r="E19" s="36">
        <f>E16</f>
        <v>7267559</v>
      </c>
    </row>
    <row r="20" spans="1:5" x14ac:dyDescent="0.25">
      <c r="A20" s="32" t="s">
        <v>105</v>
      </c>
      <c r="B20" s="25"/>
      <c r="C20" s="26"/>
      <c r="D20" s="25"/>
      <c r="E20" s="27"/>
    </row>
    <row r="21" spans="1:5" x14ac:dyDescent="0.25">
      <c r="A21" s="24" t="s">
        <v>65</v>
      </c>
      <c r="B21" s="25"/>
      <c r="C21" s="20">
        <v>179465</v>
      </c>
      <c r="D21" s="25"/>
      <c r="E21" s="36">
        <f>SUM(B21:D21)</f>
        <v>179465</v>
      </c>
    </row>
    <row r="22" spans="1:5" x14ac:dyDescent="0.25">
      <c r="A22" s="32" t="s">
        <v>108</v>
      </c>
      <c r="B22" s="25"/>
      <c r="C22" s="35">
        <f>C23</f>
        <v>-305354</v>
      </c>
      <c r="D22" s="25"/>
      <c r="E22" s="36">
        <f>E23</f>
        <v>-305354</v>
      </c>
    </row>
    <row r="23" spans="1:5" x14ac:dyDescent="0.25">
      <c r="A23" s="24" t="s">
        <v>106</v>
      </c>
      <c r="B23" s="25"/>
      <c r="C23" s="25">
        <v>-305354</v>
      </c>
      <c r="D23" s="25"/>
      <c r="E23" s="25">
        <f>C23</f>
        <v>-305354</v>
      </c>
    </row>
    <row r="24" spans="1:5" x14ac:dyDescent="0.25">
      <c r="A24" s="59" t="s">
        <v>116</v>
      </c>
      <c r="B24" s="58">
        <f>B19</f>
        <v>700082</v>
      </c>
      <c r="C24" s="58">
        <f>C19+C21+C22</f>
        <v>6441588</v>
      </c>
      <c r="D24" s="58"/>
      <c r="E24" s="58">
        <f>E19+E21+E22</f>
        <v>7141670</v>
      </c>
    </row>
    <row r="25" spans="1:5" x14ac:dyDescent="0.25">
      <c r="A25" s="60"/>
      <c r="B25" s="58"/>
      <c r="C25" s="58"/>
      <c r="D25" s="58"/>
      <c r="E25" s="58"/>
    </row>
    <row r="26" spans="1:5" x14ac:dyDescent="0.25">
      <c r="A26" s="22"/>
    </row>
    <row r="27" spans="1:5" x14ac:dyDescent="0.25">
      <c r="A27" s="1"/>
      <c r="E27" s="28"/>
    </row>
    <row r="28" spans="1:5" x14ac:dyDescent="0.25">
      <c r="A28" s="1" t="s">
        <v>113</v>
      </c>
      <c r="E28" s="28"/>
    </row>
    <row r="29" spans="1:5" x14ac:dyDescent="0.25">
      <c r="A29" s="2" t="s">
        <v>29</v>
      </c>
    </row>
    <row r="31" spans="1:5" x14ac:dyDescent="0.25">
      <c r="A31" s="1" t="s">
        <v>30</v>
      </c>
    </row>
    <row r="32" spans="1:5" x14ac:dyDescent="0.25">
      <c r="A32" s="2" t="s">
        <v>31</v>
      </c>
    </row>
    <row r="34" spans="1:1" x14ac:dyDescent="0.25">
      <c r="A34" s="2" t="s">
        <v>32</v>
      </c>
    </row>
    <row r="35" spans="1:1" x14ac:dyDescent="0.25">
      <c r="A35" s="1"/>
    </row>
    <row r="36" spans="1:1" x14ac:dyDescent="0.25">
      <c r="A36" s="1"/>
    </row>
  </sheetData>
  <mergeCells count="15">
    <mergeCell ref="A24:A25"/>
    <mergeCell ref="A16:A17"/>
    <mergeCell ref="A7:A8"/>
    <mergeCell ref="B7:B8"/>
    <mergeCell ref="D7:D8"/>
    <mergeCell ref="E7:E8"/>
    <mergeCell ref="C7:C8"/>
    <mergeCell ref="D16:D17"/>
    <mergeCell ref="E16:E17"/>
    <mergeCell ref="B24:B25"/>
    <mergeCell ref="C24:C25"/>
    <mergeCell ref="D24:D25"/>
    <mergeCell ref="E24:E25"/>
    <mergeCell ref="B16:B17"/>
    <mergeCell ref="C16:C17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>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</dc:creator>
  <cp:lastModifiedBy>Ким Ольга (Фаэтон)</cp:lastModifiedBy>
  <cp:lastPrinted>2021-11-04T08:07:05Z</cp:lastPrinted>
  <dcterms:created xsi:type="dcterms:W3CDTF">2017-05-12T05:32:55Z</dcterms:created>
  <dcterms:modified xsi:type="dcterms:W3CDTF">2021-11-04T08:08:29Z</dcterms:modified>
</cp:coreProperties>
</file>