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.kuzembayev\Desktop\Коллекторская компания\Акции Облигации\KASE\Отчеты\2024\за год\"/>
    </mc:Choice>
  </mc:AlternateContent>
  <xr:revisionPtr revIDLastSave="0" documentId="13_ncr:1_{5E8AF73F-8658-46F3-8D2A-05ECF670232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Отчет о движ ден ср" sheetId="1" r:id="rId1"/>
    <sheet name="Отчет о приб и убыт" sheetId="2" r:id="rId2"/>
    <sheet name="Отчет о фин полож" sheetId="3" r:id="rId3"/>
    <sheet name="Отчет о собст капитале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4" i="4"/>
  <c r="D17" i="4" s="1"/>
  <c r="C12" i="4"/>
  <c r="C13" i="4" s="1"/>
  <c r="D9" i="4"/>
  <c r="D12" i="4" s="1"/>
  <c r="D13" i="4" l="1"/>
  <c r="C18" i="4"/>
  <c r="D18" i="4" s="1"/>
  <c r="D49" i="3"/>
  <c r="C49" i="3"/>
  <c r="D43" i="3"/>
  <c r="C43" i="3"/>
  <c r="D38" i="3"/>
  <c r="D44" i="3" s="1"/>
  <c r="D50" i="3" s="1"/>
  <c r="C38" i="3"/>
  <c r="C44" i="3" s="1"/>
  <c r="C50" i="3" s="1"/>
  <c r="D25" i="3"/>
  <c r="C25" i="3"/>
  <c r="D18" i="3"/>
  <c r="D27" i="3" s="1"/>
  <c r="D51" i="3" s="1"/>
  <c r="C18" i="3"/>
  <c r="C27" i="3" s="1"/>
  <c r="C51" i="3" s="1"/>
  <c r="C20" i="2" l="1"/>
  <c r="C21" i="2" s="1"/>
  <c r="C24" i="2" s="1"/>
  <c r="C27" i="2" s="1"/>
  <c r="D14" i="2"/>
  <c r="D20" i="2" s="1"/>
  <c r="D21" i="2" s="1"/>
  <c r="D24" i="2" s="1"/>
  <c r="D27" i="2" s="1"/>
  <c r="C38" i="1" l="1"/>
  <c r="D32" i="1"/>
  <c r="D43" i="1" s="1"/>
  <c r="C32" i="1"/>
  <c r="C43" i="1" s="1"/>
  <c r="D27" i="1"/>
  <c r="D30" i="1" s="1"/>
  <c r="C27" i="1"/>
  <c r="C30" i="1" s="1"/>
  <c r="D12" i="1"/>
  <c r="D21" i="1" s="1"/>
  <c r="C12" i="1"/>
  <c r="C7" i="1"/>
  <c r="C21" i="1" s="1"/>
  <c r="C47" i="1" l="1"/>
</calcChain>
</file>

<file path=xl/sharedStrings.xml><?xml version="1.0" encoding="utf-8"?>
<sst xmlns="http://schemas.openxmlformats.org/spreadsheetml/2006/main" count="170" uniqueCount="120">
  <si>
    <t>Отчет о движении денежных средств за период,                                                                                          закончившийся 31 декабря 2024года (прямой метод).  (Не аудировано)</t>
  </si>
  <si>
    <t>В тысячах тенге</t>
  </si>
  <si>
    <t>2024 год</t>
  </si>
  <si>
    <t>2023 год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</si>
  <si>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</si>
  <si>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</si>
  <si>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</si>
  <si>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Полученные средства по правам требований</t>
  </si>
  <si>
    <t>Авансы полученные</t>
  </si>
  <si>
    <t>Прочие поступления</t>
  </si>
  <si>
    <t xml:space="preserve">2. Выбытие денежных средств, всего </t>
  </si>
  <si>
    <t xml:space="preserve">Платежи за приобретенные права требования </t>
  </si>
  <si>
    <t xml:space="preserve">Платежи прочим поставщикам </t>
  </si>
  <si>
    <t>Авансы, выданные поставщикам товаров и услуг</t>
  </si>
  <si>
    <t>Выплаты по оплате труда</t>
  </si>
  <si>
    <t>Выплаты по подоходному налогу</t>
  </si>
  <si>
    <t>Выплаты других платежей в бюджет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</si>
  <si>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</si>
  <si>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</si>
  <si>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</si>
  <si>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 xml:space="preserve">1. Поступление денежных средств, всего </t>
  </si>
  <si>
    <t>Реализация основных средств</t>
  </si>
  <si>
    <t>Реализация нематерисальных активов</t>
  </si>
  <si>
    <t>2. Выбытие денежных средств, всего</t>
  </si>
  <si>
    <t>Приобретение основных средств и НМА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</si>
  <si>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</si>
  <si>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</si>
  <si>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Вклады в уставный капитад</t>
  </si>
  <si>
    <t>Полученные вознаграждения</t>
  </si>
  <si>
    <t xml:space="preserve">Получение займов </t>
  </si>
  <si>
    <t>Выпуск облигаций</t>
  </si>
  <si>
    <t>Выплата купонного вознаграждения</t>
  </si>
  <si>
    <t>Обратный выкуп облигаций</t>
  </si>
  <si>
    <t>Погашение займов</t>
  </si>
  <si>
    <t xml:space="preserve">3. Чистая сумма денежных средств от финансовой деятельности </t>
  </si>
  <si>
    <t>4. Влияние обменных курсов валют к тенге</t>
  </si>
  <si>
    <t>Поступление от продажи облигаций</t>
  </si>
  <si>
    <t>5. Резерв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</si>
  <si>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</si>
  <si>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</si>
  <si>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</si>
  <si>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</si>
  <si>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Кузембаев Е. С.</t>
  </si>
  <si>
    <t>(фамилия, имя, отчество (при его наличии))</t>
  </si>
  <si>
    <t>Главный бухгалтер</t>
  </si>
  <si>
    <t>Токсанова И.Ж.</t>
  </si>
  <si>
    <t>Место печати</t>
  </si>
  <si>
    <t>(при наличии)</t>
  </si>
  <si>
    <t>ТОО "Коллекторское агентство "FD Collection""</t>
  </si>
  <si>
    <t>финансовая отчетность за год, закончившийся 31 декабря 2024 года</t>
  </si>
  <si>
    <t>Отчет о прибыли и убытках и прочем совокупном доходе загод, закончившийся 31 декабря 2024 года (Не аудировано)</t>
  </si>
  <si>
    <t>Прим.</t>
  </si>
  <si>
    <t>За 2024 год</t>
  </si>
  <si>
    <t>За 2023 год</t>
  </si>
  <si>
    <t>Процентные доходы, рассчитаные методом эффективной ставки с учетом кредитного риска</t>
  </si>
  <si>
    <t>Процентные расходы по эффективной ставке</t>
  </si>
  <si>
    <t>Доход от высвобождения дисконта</t>
  </si>
  <si>
    <t>Доход от уступки прав требования</t>
  </si>
  <si>
    <t>Расходы по ожидаемым кредитным убыткам</t>
  </si>
  <si>
    <t>Расходы по резервам по дебиторской задолженности</t>
  </si>
  <si>
    <t>Валовая прибыль</t>
  </si>
  <si>
    <t>Расходы от освобождения дисконта</t>
  </si>
  <si>
    <t>Административные расходы</t>
  </si>
  <si>
    <t>Прочие доходы</t>
  </si>
  <si>
    <t>Прочие расходы</t>
  </si>
  <si>
    <t>Операционный (убыток) / прибыль</t>
  </si>
  <si>
    <t>(Убыток) / 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</si>
  <si>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</si>
  <si>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</si>
  <si>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</si>
  <si>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квартал</t>
  </si>
  <si>
    <t>(подпись)</t>
  </si>
  <si>
    <t>ОТЧЕТ О ФИНАНСОВОМ ПОЛОЖЕНИИ на 31 декабря 2024 года (Не аудировано)</t>
  </si>
  <si>
    <t>на 31.12.2024</t>
  </si>
  <si>
    <t>на 31.12.2023</t>
  </si>
  <si>
    <t>Активы</t>
  </si>
  <si>
    <t>Краткосрочные активы</t>
  </si>
  <si>
    <t>Денежные средства и их эквиваленты</t>
  </si>
  <si>
    <t>Права требования, оцениваемые по амортизированной стоимости</t>
  </si>
  <si>
    <t xml:space="preserve">ДЗ по возмещению </t>
  </si>
  <si>
    <t>Авансы выданные</t>
  </si>
  <si>
    <t>Запасы</t>
  </si>
  <si>
    <t>Текущие налоговые активы</t>
  </si>
  <si>
    <t>Прочие текущие активы</t>
  </si>
  <si>
    <t>Долгосрочные активы</t>
  </si>
  <si>
    <t>Основные средства и нематериальные активы</t>
  </si>
  <si>
    <t>Прочие долгосрочные активы</t>
  </si>
  <si>
    <t>Отложенные налоговые активы</t>
  </si>
  <si>
    <t>Итого активы</t>
  </si>
  <si>
    <t>Собственный капитал и обязательства</t>
  </si>
  <si>
    <t>Краткосрочные обязательства</t>
  </si>
  <si>
    <t>Краткосрочные финансовые обязатеьства</t>
  </si>
  <si>
    <t>Торговая кредиторская задолженность</t>
  </si>
  <si>
    <t>Корпоративный подоходный налог к уплате</t>
  </si>
  <si>
    <t>Вознаграждения работникам</t>
  </si>
  <si>
    <t>Краткосрочные оценочные обязательства</t>
  </si>
  <si>
    <t>Прочие  краткосрочные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</si>
  <si>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</si>
  <si>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</si>
  <si>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</si>
  <si>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Долгосрочные финансовые обязательства</t>
  </si>
  <si>
    <t>Отложенное налоговое обязательство</t>
  </si>
  <si>
    <t>Итого долгосрочные обязательства</t>
  </si>
  <si>
    <t>Итого  обязательства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</si>
  <si>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</si>
  <si>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</si>
  <si>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</si>
  <si>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</si>
  <si>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капитал и обязательства</t>
  </si>
  <si>
    <t>исп. Токсанова И.Ж.</t>
  </si>
  <si>
    <t>Отчет об изменениях в собственном капитале за период, закончившийся 31 декабря 2024 года (Не аудировано)</t>
  </si>
  <si>
    <t>Итого капитал</t>
  </si>
  <si>
    <t>На 01 января 2023 года</t>
  </si>
  <si>
    <t>Прибыль (убыток) за отчётный год</t>
  </si>
  <si>
    <t>Выплата дивидендов</t>
  </si>
  <si>
    <t>Внесение УК</t>
  </si>
  <si>
    <t>Итого совокупный прибыль (убыток) за отчётный год</t>
  </si>
  <si>
    <t>На 01 января 2024 года</t>
  </si>
  <si>
    <t>Итого совокупный прибыль (убыток) на 31.12.2024</t>
  </si>
  <si>
    <t>На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</si>
</sst>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Garamond"/>
      <family val="1"/>
      <charset val="204"/>
    </font>
    <font>
      <b/>
      <sz val="9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theme="0"/>
      <name val="Garamond"/>
      <family val="1"/>
      <charset val="204"/>
    </font>
    <font>
      <b/>
      <sz val="18"/>
      <color rgb="FFFF0000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sz val="11"/>
      <color theme="1"/>
      <name val="Garamond"/>
      <family val="1"/>
      <charset val="204"/>
    </font>
    <font>
      <sz val="9"/>
      <name val="Garamond"/>
      <family val="1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14"/>
      <color theme="1"/>
      <name val="Garamond"/>
      <family val="1"/>
      <charset val="204"/>
    </font>
    <font>
      <sz val="10"/>
      <color theme="1"/>
      <name val="Garamond"/>
      <family val="2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10"/>
      <color rgb="FFFF0000"/>
      <name val="Garamond"/>
      <family val="1"/>
      <charset val="204"/>
    </font>
    <font>
      <sz val="9"/>
      <color rgb="FFFF0000"/>
      <name val="Garamond"/>
      <family val="1"/>
      <charset val="204"/>
    </font>
    <font>
      <sz val="9"/>
      <color theme="1"/>
      <name val="Garamon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/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43" fontId="0" fillId="0" borderId="0" xfId="0" applyNumberFormat="1"/>
    <xf numFmtId="164" fontId="3" fillId="0" borderId="5" xfId="0" applyNumberFormat="1" applyFont="1" applyBorder="1"/>
    <xf numFmtId="164" fontId="3" fillId="0" borderId="0" xfId="0" applyNumberFormat="1" applyFont="1"/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2" applyFont="1"/>
    <xf numFmtId="0" fontId="15" fillId="0" borderId="1" xfId="2" applyFont="1" applyBorder="1" applyAlignment="1">
      <alignment horizontal="left" wrapText="1"/>
    </xf>
    <xf numFmtId="0" fontId="15" fillId="0" borderId="1" xfId="2" applyFont="1" applyBorder="1" applyAlignment="1">
      <alignment wrapText="1"/>
    </xf>
    <xf numFmtId="0" fontId="14" fillId="0" borderId="0" xfId="2"/>
    <xf numFmtId="0" fontId="16" fillId="0" borderId="0" xfId="2" applyFont="1" applyAlignment="1">
      <alignment vertical="top"/>
    </xf>
    <xf numFmtId="0" fontId="15" fillId="0" borderId="0" xfId="2" applyFont="1" applyAlignment="1">
      <alignment horizontal="left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9" fillId="0" borderId="8" xfId="0" applyFont="1" applyBorder="1" applyAlignment="1">
      <alignment wrapText="1"/>
    </xf>
    <xf numFmtId="0" fontId="0" fillId="0" borderId="8" xfId="0" applyBorder="1"/>
    <xf numFmtId="164" fontId="8" fillId="0" borderId="8" xfId="0" applyNumberFormat="1" applyFont="1" applyBorder="1"/>
    <xf numFmtId="0" fontId="3" fillId="0" borderId="1" xfId="0" applyFont="1" applyBorder="1"/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0" borderId="8" xfId="0" applyFont="1" applyBorder="1"/>
    <xf numFmtId="0" fontId="3" fillId="0" borderId="8" xfId="0" applyFont="1" applyBorder="1"/>
    <xf numFmtId="0" fontId="19" fillId="0" borderId="8" xfId="0" applyFont="1" applyBorder="1" applyAlignment="1">
      <alignment vertical="center" wrapText="1"/>
    </xf>
    <xf numFmtId="164" fontId="3" fillId="0" borderId="8" xfId="0" applyNumberFormat="1" applyFont="1" applyBorder="1"/>
    <xf numFmtId="164" fontId="20" fillId="0" borderId="0" xfId="0" applyNumberFormat="1" applyFont="1" applyAlignment="1">
      <alignment vertical="center" wrapText="1"/>
    </xf>
    <xf numFmtId="0" fontId="19" fillId="0" borderId="7" xfId="0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8" xfId="0" applyFont="1" applyBorder="1" applyAlignment="1">
      <alignment vertical="center" wrapText="1"/>
    </xf>
    <xf numFmtId="164" fontId="20" fillId="0" borderId="8" xfId="0" applyNumberFormat="1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164" fontId="19" fillId="0" borderId="9" xfId="0" applyNumberFormat="1" applyFont="1" applyBorder="1" applyAlignment="1">
      <alignment vertical="center" wrapText="1"/>
    </xf>
    <xf numFmtId="0" fontId="3" fillId="0" borderId="0" xfId="3" applyFont="1"/>
    <xf numFmtId="3" fontId="8" fillId="0" borderId="0" xfId="0" applyNumberFormat="1" applyFont="1"/>
    <xf numFmtId="0" fontId="8" fillId="0" borderId="1" xfId="3" applyFont="1" applyBorder="1"/>
    <xf numFmtId="0" fontId="8" fillId="0" borderId="1" xfId="0" applyFont="1" applyBorder="1"/>
    <xf numFmtId="164" fontId="20" fillId="0" borderId="1" xfId="0" applyNumberFormat="1" applyFont="1" applyBorder="1" applyAlignment="1">
      <alignment vertical="center" wrapText="1"/>
    </xf>
    <xf numFmtId="0" fontId="8" fillId="0" borderId="8" xfId="3" applyFont="1" applyBorder="1"/>
    <xf numFmtId="0" fontId="8" fillId="0" borderId="0" xfId="3" applyFont="1"/>
    <xf numFmtId="0" fontId="8" fillId="2" borderId="8" xfId="3" applyFont="1" applyFill="1" applyBorder="1"/>
    <xf numFmtId="3" fontId="8" fillId="0" borderId="8" xfId="0" applyNumberFormat="1" applyFont="1" applyBorder="1"/>
    <xf numFmtId="0" fontId="8" fillId="2" borderId="9" xfId="3" applyFont="1" applyFill="1" applyBorder="1"/>
    <xf numFmtId="0" fontId="8" fillId="0" borderId="9" xfId="0" applyFont="1" applyBorder="1"/>
    <xf numFmtId="0" fontId="8" fillId="2" borderId="0" xfId="3" applyFont="1" applyFill="1"/>
    <xf numFmtId="0" fontId="15" fillId="3" borderId="1" xfId="2" applyFont="1" applyFill="1" applyBorder="1" applyAlignment="1">
      <alignment horizontal="left" wrapText="1"/>
    </xf>
    <xf numFmtId="0" fontId="15" fillId="3" borderId="1" xfId="2" applyFont="1" applyFill="1" applyBorder="1" applyAlignment="1">
      <alignment wrapText="1"/>
    </xf>
    <xf numFmtId="0" fontId="16" fillId="0" borderId="0" xfId="2" applyFont="1" applyAlignment="1">
      <alignment horizontal="right" vertical="top"/>
    </xf>
    <xf numFmtId="0" fontId="21" fillId="0" borderId="0" xfId="1" applyFont="1" applyAlignment="1">
      <alignment horizontal="center" vertical="center"/>
    </xf>
    <xf numFmtId="0" fontId="20" fillId="0" borderId="0" xfId="1" applyFont="1"/>
    <xf numFmtId="0" fontId="12" fillId="0" borderId="0" xfId="0" applyFont="1"/>
    <xf numFmtId="14" fontId="3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/>
    <xf numFmtId="3" fontId="13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3" fontId="4" fillId="0" borderId="5" xfId="0" applyNumberFormat="1" applyFont="1" applyBorder="1" applyAlignment="1">
      <alignment vertical="center"/>
    </xf>
    <xf numFmtId="0" fontId="22" fillId="0" borderId="0" xfId="0" applyFont="1" applyAlignment="1">
      <alignment horizontal="right"/>
    </xf>
    <xf numFmtId="3" fontId="23" fillId="2" borderId="0" xfId="0" applyNumberFormat="1" applyFont="1" applyFill="1" applyAlignment="1">
      <alignment vertical="center"/>
    </xf>
    <xf numFmtId="0" fontId="24" fillId="0" borderId="0" xfId="0" applyFont="1"/>
    <xf numFmtId="0" fontId="3" fillId="0" borderId="1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vertical="center"/>
    </xf>
    <xf numFmtId="164" fontId="13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8" fillId="0" borderId="7" xfId="0" applyFont="1" applyBorder="1"/>
    <xf numFmtId="164" fontId="4" fillId="2" borderId="7" xfId="0" applyNumberFormat="1" applyFont="1" applyFill="1" applyBorder="1" applyAlignment="1">
      <alignment vertical="center"/>
    </xf>
  </cellXfs>
  <cellStyles count="4">
    <cellStyle name="Normal 3" xfId="1" xr:uid="{04A8D68F-3BFD-4D43-96E3-28D2E1C20AE6}"/>
    <cellStyle name="Обычный" xfId="0" builtinId="0"/>
    <cellStyle name="Обычный 3" xfId="3" xr:uid="{1FB4DD21-E654-4CC8-B0B2-F95BB7A07BC5}"/>
    <cellStyle name="Обычный_Ф3" xfId="2" xr:uid="{2F722622-C93E-4EC9-9966-0D4E7CA66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workbookViewId="0">
      <selection sqref="A1:XFD1048576"/>
    </sheetView>
  </sheetViews>
  <sheetFormatPr defaultRowHeight="15" x14ac:dyDescent="0.25"/>
  <cols>
    <col min="1" max="1" width="54.28515625" customWidth="1"/>
    <col min="2" max="2" width="11.28515625" customWidth="1"/>
    <col min="3" max="4" width="18.140625" customWidth="1"/>
    <col min="5" max="5" width="21.5703125" customWidth="1"/>
  </cols>
  <sheetData>
    <row r="1" spans="1:5" x14ac:dyDescent="0.25">
      <c r="A1" s="1"/>
      <c r="B1" s="2"/>
      <c r="C1" s="2"/>
      <c r="D1" s="2"/>
      <c r="E1" s="2"/>
    </row>
    <row r="2" spans="1:5" ht="51.75" customHeight="1" x14ac:dyDescent="0.25">
      <c r="A2" s="3" t="s">
        <v>0</v>
      </c>
      <c r="B2" s="3"/>
      <c r="C2" s="3"/>
      <c r="D2" s="4"/>
      <c r="E2" s="4"/>
    </row>
    <row r="3" spans="1:5" ht="23.25" x14ac:dyDescent="0.35">
      <c r="A3" s="5"/>
      <c r="B3" s="6"/>
      <c r="C3" s="6"/>
      <c r="D3" s="6"/>
      <c r="E3" s="6"/>
    </row>
    <row r="5" spans="1:5" x14ac:dyDescent="0.25">
      <c r="A5" s="7" t="s">
        <v>1</v>
      </c>
      <c r="B5" s="8"/>
      <c r="C5" s="9" t="s">
        <v>2</v>
      </c>
      <c r="D5" s="9" t="s">
        <v>3</v>
      </c>
    </row>
    <row r="6" spans="1:5" ht="14.45" customHeight="1" x14ac:dyDescent="0.25">
      <c r="A6" s="10" t="s">
        <v>4</v>
      </c>
      <c r="B6" s="11"/>
      <c r="C6" s="11"/>
      <c r="D6" s="12"/>
    </row>
    <row r="7" spans="1:5" x14ac:dyDescent="0.25">
      <c r="A7" s="13" t="s">
        <v>5</v>
      </c>
      <c r="B7" s="14"/>
      <c r="C7" s="15">
        <f>SUM(C9:C11)</f>
        <v>2981326102.7000003</v>
      </c>
      <c r="D7" s="15">
        <v>3149258000</v>
      </c>
    </row>
    <row r="8" spans="1:5" x14ac:dyDescent="0.25">
      <c r="A8" s="16" t="s">
        <v>6</v>
      </c>
      <c r="B8" s="17"/>
      <c r="C8" s="18"/>
      <c r="D8" s="18"/>
    </row>
    <row r="9" spans="1:5" x14ac:dyDescent="0.25">
      <c r="A9" s="16" t="s">
        <v>7</v>
      </c>
      <c r="B9" s="19"/>
      <c r="C9" s="20">
        <v>2528188662.0300002</v>
      </c>
      <c r="D9" s="20">
        <v>2995582000</v>
      </c>
    </row>
    <row r="10" spans="1:5" x14ac:dyDescent="0.25">
      <c r="A10" s="16" t="s">
        <v>8</v>
      </c>
      <c r="B10" s="19"/>
      <c r="C10" s="20">
        <v>25235340.829999983</v>
      </c>
      <c r="D10" s="20">
        <v>29717000</v>
      </c>
    </row>
    <row r="11" spans="1:5" x14ac:dyDescent="0.25">
      <c r="A11" s="16" t="s">
        <v>9</v>
      </c>
      <c r="B11" s="19"/>
      <c r="C11" s="20">
        <v>427902099.84000003</v>
      </c>
      <c r="D11" s="18">
        <v>123959</v>
      </c>
    </row>
    <row r="12" spans="1:5" x14ac:dyDescent="0.25">
      <c r="A12" s="13" t="s">
        <v>10</v>
      </c>
      <c r="B12" s="14"/>
      <c r="C12" s="15">
        <f>SUM(C14:C20)</f>
        <v>-7807277508.3100014</v>
      </c>
      <c r="D12" s="15">
        <f>SUM(D14:D20)</f>
        <v>-2974703000</v>
      </c>
    </row>
    <row r="13" spans="1:5" x14ac:dyDescent="0.25">
      <c r="A13" s="16" t="s">
        <v>6</v>
      </c>
      <c r="B13" s="17"/>
      <c r="C13" s="18"/>
      <c r="D13" s="18"/>
    </row>
    <row r="14" spans="1:5" x14ac:dyDescent="0.25">
      <c r="A14" s="16" t="s">
        <v>11</v>
      </c>
      <c r="B14" s="19"/>
      <c r="C14" s="20">
        <v>-6909591736.4700003</v>
      </c>
      <c r="D14" s="20">
        <v>-2382190000</v>
      </c>
    </row>
    <row r="15" spans="1:5" x14ac:dyDescent="0.25">
      <c r="A15" s="16" t="s">
        <v>12</v>
      </c>
      <c r="B15" s="19"/>
      <c r="C15" s="20">
        <v>-134917834.71000004</v>
      </c>
      <c r="D15" s="20">
        <v>-276792000</v>
      </c>
    </row>
    <row r="16" spans="1:5" x14ac:dyDescent="0.25">
      <c r="A16" s="16" t="s">
        <v>13</v>
      </c>
      <c r="B16" s="19"/>
      <c r="C16" s="20">
        <v>-292515354.14000005</v>
      </c>
      <c r="D16" s="20">
        <v>-96958000</v>
      </c>
    </row>
    <row r="17" spans="1:5" x14ac:dyDescent="0.25">
      <c r="A17" s="16" t="s">
        <v>14</v>
      </c>
      <c r="B17" s="19"/>
      <c r="C17" s="20">
        <v>-150939358.97</v>
      </c>
      <c r="D17" s="20">
        <v>-101628000</v>
      </c>
    </row>
    <row r="18" spans="1:5" x14ac:dyDescent="0.25">
      <c r="A18" t="s">
        <v>15</v>
      </c>
      <c r="B18" s="19"/>
      <c r="C18" s="20">
        <v>-166658000</v>
      </c>
      <c r="D18" s="20">
        <v>-32000000</v>
      </c>
    </row>
    <row r="19" spans="1:5" x14ac:dyDescent="0.25">
      <c r="A19" s="16" t="s">
        <v>16</v>
      </c>
      <c r="B19" s="19"/>
      <c r="C19" s="20">
        <v>-152451612.02000001</v>
      </c>
      <c r="D19" s="20">
        <v>-85114000</v>
      </c>
    </row>
    <row r="20" spans="1:5" x14ac:dyDescent="0.25">
      <c r="A20" s="16" t="s">
        <v>17</v>
      </c>
      <c r="B20" s="19"/>
      <c r="C20" s="20">
        <v>-203612</v>
      </c>
      <c r="D20" s="20">
        <v>-21000</v>
      </c>
    </row>
    <row r="21" spans="1:5" ht="26.25" thickBot="1" x14ac:dyDescent="0.3">
      <c r="A21" s="21" t="s">
        <v>18</v>
      </c>
      <c r="B21" s="22"/>
      <c r="C21" s="23">
        <f>C7+C12</f>
        <v>-4825951405.6100006</v>
      </c>
      <c r="D21" s="23">
        <f>D7+D12</f>
        <v>174555000</v>
      </c>
    </row>
    <row r="22" spans="1:5" ht="27.75" customHeight="1" thickTop="1" x14ac:dyDescent="0.25">
      <c r="A22" s="24" t="s">
        <v>19</v>
      </c>
      <c r="B22" s="24"/>
      <c r="C22" s="24"/>
      <c r="D22" s="24"/>
    </row>
    <row r="23" spans="1:5" x14ac:dyDescent="0.25">
      <c r="A23" s="13" t="s">
        <v>20</v>
      </c>
      <c r="B23" s="14"/>
      <c r="C23" s="20">
        <v>185384640</v>
      </c>
      <c r="D23" s="15">
        <v>0</v>
      </c>
    </row>
    <row r="24" spans="1:5" x14ac:dyDescent="0.25">
      <c r="A24" s="16" t="s">
        <v>6</v>
      </c>
      <c r="B24" s="17"/>
      <c r="C24" s="18"/>
      <c r="D24" s="18"/>
    </row>
    <row r="25" spans="1:5" x14ac:dyDescent="0.25">
      <c r="A25" s="16" t="s">
        <v>21</v>
      </c>
      <c r="B25" s="19"/>
      <c r="C25" s="20">
        <v>0</v>
      </c>
      <c r="D25" s="20">
        <v>0</v>
      </c>
    </row>
    <row r="26" spans="1:5" x14ac:dyDescent="0.25">
      <c r="A26" s="16" t="s">
        <v>22</v>
      </c>
      <c r="B26" s="19"/>
      <c r="C26" s="20">
        <v>185384640</v>
      </c>
      <c r="D26" s="20">
        <v>0</v>
      </c>
    </row>
    <row r="27" spans="1:5" x14ac:dyDescent="0.25">
      <c r="A27" s="13" t="s">
        <v>23</v>
      </c>
      <c r="B27" s="25"/>
      <c r="C27" s="26">
        <f>SUM(C29:C29)</f>
        <v>-102207292.99999999</v>
      </c>
      <c r="D27" s="26">
        <f>SUM(D29:D29)</f>
        <v>-136162000</v>
      </c>
    </row>
    <row r="28" spans="1:5" x14ac:dyDescent="0.25">
      <c r="A28" s="16" t="s">
        <v>6</v>
      </c>
      <c r="B28" s="17"/>
      <c r="C28" s="18"/>
      <c r="D28" s="18"/>
      <c r="E28" s="27"/>
    </row>
    <row r="29" spans="1:5" x14ac:dyDescent="0.25">
      <c r="A29" s="16" t="s">
        <v>24</v>
      </c>
      <c r="B29" s="19"/>
      <c r="C29" s="20">
        <v>-102207292.99999999</v>
      </c>
      <c r="D29" s="20">
        <v>-136162000</v>
      </c>
    </row>
    <row r="30" spans="1:5" ht="26.25" thickBot="1" x14ac:dyDescent="0.3">
      <c r="A30" s="21" t="s">
        <v>25</v>
      </c>
      <c r="B30" s="22"/>
      <c r="C30" s="23">
        <f>C23+C27</f>
        <v>83177347.000000015</v>
      </c>
      <c r="D30" s="23">
        <f>D23+D27</f>
        <v>-136162000</v>
      </c>
    </row>
    <row r="31" spans="1:5" ht="15.75" thickTop="1" x14ac:dyDescent="0.25">
      <c r="A31" s="24" t="s">
        <v>26</v>
      </c>
      <c r="B31" s="24"/>
      <c r="C31" s="24"/>
      <c r="D31" s="24"/>
    </row>
    <row r="32" spans="1:5" ht="15" customHeight="1" x14ac:dyDescent="0.25">
      <c r="A32" s="13" t="s">
        <v>20</v>
      </c>
      <c r="B32" s="14"/>
      <c r="C32" s="15">
        <f>SUM(C34:C37)</f>
        <v>7253944963.7399998</v>
      </c>
      <c r="D32" s="15">
        <f>SUM(D33:D37)</f>
        <v>6729000</v>
      </c>
    </row>
    <row r="33" spans="1:4" x14ac:dyDescent="0.25">
      <c r="A33" s="16" t="s">
        <v>6</v>
      </c>
      <c r="B33" s="17"/>
      <c r="C33" s="18"/>
      <c r="D33" s="18"/>
    </row>
    <row r="34" spans="1:4" x14ac:dyDescent="0.25">
      <c r="A34" s="16" t="s">
        <v>27</v>
      </c>
      <c r="B34" s="19"/>
      <c r="C34" s="20"/>
      <c r="D34" s="20"/>
    </row>
    <row r="35" spans="1:4" x14ac:dyDescent="0.25">
      <c r="A35" s="6" t="s">
        <v>28</v>
      </c>
      <c r="B35" s="19"/>
      <c r="C35" s="20">
        <v>67001865.879999995</v>
      </c>
      <c r="D35" s="20">
        <v>6729000</v>
      </c>
    </row>
    <row r="36" spans="1:4" x14ac:dyDescent="0.25">
      <c r="A36" s="16" t="s">
        <v>29</v>
      </c>
      <c r="B36" s="19"/>
      <c r="C36" s="20">
        <v>1500000000</v>
      </c>
      <c r="D36" s="20">
        <v>0</v>
      </c>
    </row>
    <row r="37" spans="1:4" x14ac:dyDescent="0.25">
      <c r="A37" t="s">
        <v>30</v>
      </c>
      <c r="B37" s="19"/>
      <c r="C37" s="20">
        <v>5686943097.8599997</v>
      </c>
      <c r="D37" s="20">
        <v>0</v>
      </c>
    </row>
    <row r="38" spans="1:4" x14ac:dyDescent="0.25">
      <c r="A38" s="13" t="s">
        <v>23</v>
      </c>
      <c r="B38" s="14"/>
      <c r="C38" s="15">
        <f>SUM(C40:C42)</f>
        <v>-1769832233.97</v>
      </c>
      <c r="D38" s="15">
        <v>0</v>
      </c>
    </row>
    <row r="39" spans="1:4" x14ac:dyDescent="0.25">
      <c r="A39" s="16" t="s">
        <v>6</v>
      </c>
      <c r="B39" s="17"/>
      <c r="C39" s="18"/>
      <c r="D39" s="18"/>
    </row>
    <row r="40" spans="1:4" x14ac:dyDescent="0.25">
      <c r="A40" s="16" t="s">
        <v>31</v>
      </c>
      <c r="B40" s="17"/>
      <c r="C40" s="20">
        <v>-589701583.33000004</v>
      </c>
      <c r="D40" s="20">
        <v>0</v>
      </c>
    </row>
    <row r="41" spans="1:4" x14ac:dyDescent="0.25">
      <c r="A41" t="s">
        <v>32</v>
      </c>
      <c r="B41" s="17"/>
      <c r="C41" s="20">
        <v>-680130650.63999999</v>
      </c>
      <c r="D41" s="20">
        <v>0</v>
      </c>
    </row>
    <row r="42" spans="1:4" x14ac:dyDescent="0.25">
      <c r="A42" s="16" t="s">
        <v>33</v>
      </c>
      <c r="B42" s="19"/>
      <c r="C42" s="20">
        <v>-500000000</v>
      </c>
      <c r="D42" s="20"/>
    </row>
    <row r="43" spans="1:4" ht="26.25" thickBot="1" x14ac:dyDescent="0.3">
      <c r="A43" s="21" t="s">
        <v>34</v>
      </c>
      <c r="B43" s="22"/>
      <c r="C43" s="28">
        <f>C32+C38</f>
        <v>5484112729.7699995</v>
      </c>
      <c r="D43" s="28">
        <f>D32+D38</f>
        <v>6729000</v>
      </c>
    </row>
    <row r="44" spans="1:4" ht="15.75" thickTop="1" x14ac:dyDescent="0.25">
      <c r="A44" s="16" t="s">
        <v>35</v>
      </c>
      <c r="B44" s="19"/>
      <c r="C44" s="20">
        <v>0</v>
      </c>
      <c r="D44" s="20">
        <v>0</v>
      </c>
    </row>
    <row r="45" spans="1:4" ht="0.75" customHeight="1" x14ac:dyDescent="0.25">
      <c r="A45" s="16" t="s">
        <v>36</v>
      </c>
      <c r="B45" s="19"/>
      <c r="C45" s="20"/>
      <c r="D45" s="20"/>
    </row>
    <row r="46" spans="1:4" x14ac:dyDescent="0.25">
      <c r="A46" s="16" t="s">
        <v>37</v>
      </c>
      <c r="B46" s="19"/>
      <c r="C46" s="20"/>
      <c r="D46" s="20"/>
    </row>
    <row r="47" spans="1:4" x14ac:dyDescent="0.25">
      <c r="A47" s="13" t="s">
        <v>38</v>
      </c>
      <c r="B47" s="14"/>
      <c r="C47" s="29">
        <f>C43+C30+C21</f>
        <v>741338671.15999889</v>
      </c>
      <c r="D47" s="29">
        <v>45121000</v>
      </c>
    </row>
    <row r="48" spans="1:4" ht="25.5" x14ac:dyDescent="0.25">
      <c r="A48" s="30" t="s">
        <v>39</v>
      </c>
      <c r="B48" s="31"/>
      <c r="C48" s="23">
        <v>137031000</v>
      </c>
      <c r="D48" s="23">
        <v>91910000</v>
      </c>
    </row>
    <row r="49" spans="1:4" ht="26.25" thickBot="1" x14ac:dyDescent="0.3">
      <c r="A49" s="21" t="s">
        <v>40</v>
      </c>
      <c r="B49" s="22"/>
      <c r="C49" s="28">
        <v>878369000</v>
      </c>
      <c r="D49" s="28">
        <v>137031000</v>
      </c>
    </row>
    <row r="50" spans="1:4" ht="15.75" thickTop="1" x14ac:dyDescent="0.25"/>
    <row r="51" spans="1:4" x14ac:dyDescent="0.25">
      <c r="C51" s="32"/>
      <c r="D51" s="32"/>
    </row>
    <row r="52" spans="1:4" x14ac:dyDescent="0.25">
      <c r="C52" s="32"/>
      <c r="D52" s="32"/>
    </row>
    <row r="53" spans="1:4" x14ac:dyDescent="0.25">
      <c r="C53" s="32"/>
      <c r="D53" s="32"/>
    </row>
    <row r="54" spans="1:4" x14ac:dyDescent="0.25">
      <c r="A54" s="33" t="s">
        <v>41</v>
      </c>
      <c r="B54" s="34" t="s">
        <v>42</v>
      </c>
      <c r="C54" s="34"/>
      <c r="D54" s="35"/>
    </row>
    <row r="55" spans="1:4" x14ac:dyDescent="0.25">
      <c r="A55" s="36"/>
      <c r="B55" s="37" t="s">
        <v>43</v>
      </c>
      <c r="C55" s="37"/>
      <c r="D55" s="37"/>
    </row>
    <row r="56" spans="1:4" x14ac:dyDescent="0.25">
      <c r="A56" s="36"/>
      <c r="B56" s="36"/>
      <c r="C56" s="36"/>
      <c r="D56" s="36"/>
    </row>
    <row r="57" spans="1:4" x14ac:dyDescent="0.25">
      <c r="A57" s="36"/>
      <c r="B57" s="36"/>
      <c r="C57" s="36"/>
      <c r="D57" s="36"/>
    </row>
    <row r="58" spans="1:4" x14ac:dyDescent="0.25">
      <c r="A58" s="38" t="s">
        <v>44</v>
      </c>
      <c r="B58" s="34" t="s">
        <v>45</v>
      </c>
      <c r="C58" s="34"/>
      <c r="D58" s="35"/>
    </row>
    <row r="59" spans="1:4" x14ac:dyDescent="0.25">
      <c r="A59" s="36"/>
      <c r="B59" s="37" t="s">
        <v>43</v>
      </c>
      <c r="C59" s="37"/>
      <c r="D59" s="37"/>
    </row>
    <row r="60" spans="1:4" x14ac:dyDescent="0.25">
      <c r="A60" s="36"/>
      <c r="B60" s="36"/>
      <c r="C60" s="36"/>
      <c r="D60" s="36"/>
    </row>
    <row r="61" spans="1:4" x14ac:dyDescent="0.25">
      <c r="A61" s="36"/>
      <c r="B61" s="36"/>
      <c r="C61" s="36"/>
      <c r="D61" s="36"/>
    </row>
    <row r="62" spans="1:4" x14ac:dyDescent="0.25">
      <c r="A62" s="36" t="s">
        <v>46</v>
      </c>
      <c r="B62" s="36"/>
      <c r="C62" s="36"/>
      <c r="D62" s="36"/>
    </row>
    <row r="63" spans="1:4" x14ac:dyDescent="0.25">
      <c r="A63" s="36" t="s">
        <v>47</v>
      </c>
      <c r="B63" s="36"/>
      <c r="C63" s="36"/>
      <c r="D63" s="36"/>
    </row>
    <row r="64" spans="1:4" x14ac:dyDescent="0.25">
      <c r="A64" s="36"/>
      <c r="B64" s="36"/>
      <c r="C64" s="36"/>
      <c r="D64" s="36"/>
    </row>
    <row r="65" spans="1:4" x14ac:dyDescent="0.25">
      <c r="A65" s="36"/>
      <c r="B65" s="36"/>
      <c r="C65" s="36"/>
      <c r="D65" s="36"/>
    </row>
  </sheetData>
  <mergeCells count="6">
    <mergeCell ref="A2:C2"/>
    <mergeCell ref="A6:D6"/>
    <mergeCell ref="A22:D22"/>
    <mergeCell ref="A31:D31"/>
    <mergeCell ref="B54:C54"/>
    <mergeCell ref="B58:C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EF9F-6FF2-41DE-8B6D-DA90350DF33B}">
  <dimension ref="A1:D41"/>
  <sheetViews>
    <sheetView workbookViewId="0">
      <selection activeCell="G27" sqref="G27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</cols>
  <sheetData>
    <row r="1" spans="1:4" ht="18.75" x14ac:dyDescent="0.25">
      <c r="A1" s="39" t="s">
        <v>48</v>
      </c>
      <c r="B1" s="39"/>
      <c r="C1" s="39"/>
      <c r="D1" s="39"/>
    </row>
    <row r="2" spans="1:4" x14ac:dyDescent="0.25">
      <c r="A2" s="40" t="s">
        <v>49</v>
      </c>
      <c r="B2" s="40"/>
      <c r="C2" s="40"/>
      <c r="D2" s="40"/>
    </row>
    <row r="3" spans="1:4" x14ac:dyDescent="0.25">
      <c r="A3" s="41"/>
      <c r="B3" s="41"/>
      <c r="C3" s="41"/>
      <c r="D3" s="41"/>
    </row>
    <row r="4" spans="1:4" ht="32.25" customHeight="1" x14ac:dyDescent="0.25">
      <c r="A4" s="42" t="s">
        <v>50</v>
      </c>
      <c r="B4" s="42"/>
      <c r="C4" s="42"/>
      <c r="D4" s="42"/>
    </row>
    <row r="5" spans="1:4" x14ac:dyDescent="0.25">
      <c r="A5" s="43"/>
      <c r="B5" s="6"/>
      <c r="C5" s="44"/>
      <c r="D5" s="20"/>
    </row>
    <row r="6" spans="1:4" ht="15.75" thickBot="1" x14ac:dyDescent="0.3">
      <c r="A6" s="45" t="s">
        <v>1</v>
      </c>
      <c r="B6" s="46" t="s">
        <v>51</v>
      </c>
      <c r="C6" s="47" t="s">
        <v>52</v>
      </c>
      <c r="D6" s="47" t="s">
        <v>53</v>
      </c>
    </row>
    <row r="7" spans="1:4" x14ac:dyDescent="0.25">
      <c r="A7" s="48"/>
      <c r="B7" s="49"/>
      <c r="C7" s="26"/>
      <c r="D7" s="26"/>
    </row>
    <row r="8" spans="1:4" ht="26.25" x14ac:dyDescent="0.25">
      <c r="A8" s="43" t="s">
        <v>54</v>
      </c>
      <c r="B8" s="50">
        <v>4</v>
      </c>
      <c r="C8" s="44">
        <v>2270480500</v>
      </c>
      <c r="D8" s="44">
        <v>2405121000</v>
      </c>
    </row>
    <row r="9" spans="1:4" x14ac:dyDescent="0.25">
      <c r="A9" s="6" t="s">
        <v>55</v>
      </c>
      <c r="B9" s="6">
        <v>6</v>
      </c>
      <c r="C9" s="44">
        <v>-1507326000</v>
      </c>
      <c r="D9" s="44">
        <v>-1125915000</v>
      </c>
    </row>
    <row r="10" spans="1:4" x14ac:dyDescent="0.25">
      <c r="A10" s="6" t="s">
        <v>56</v>
      </c>
      <c r="B10" s="51">
        <v>5</v>
      </c>
      <c r="C10" s="44">
        <v>704111000</v>
      </c>
      <c r="D10" s="44">
        <v>1257008000</v>
      </c>
    </row>
    <row r="11" spans="1:4" x14ac:dyDescent="0.25">
      <c r="A11" s="6" t="s">
        <v>57</v>
      </c>
      <c r="B11" s="51"/>
      <c r="C11" s="44">
        <v>411210000</v>
      </c>
      <c r="D11" s="44"/>
    </row>
    <row r="12" spans="1:4" x14ac:dyDescent="0.25">
      <c r="A12" s="6" t="s">
        <v>58</v>
      </c>
      <c r="B12">
        <v>7</v>
      </c>
      <c r="C12" s="44">
        <v>-1476793000</v>
      </c>
      <c r="D12" s="44">
        <v>-1411788000</v>
      </c>
    </row>
    <row r="13" spans="1:4" ht="15.75" thickBot="1" x14ac:dyDescent="0.3">
      <c r="A13" s="52" t="s">
        <v>59</v>
      </c>
      <c r="B13" s="52"/>
      <c r="C13" s="47">
        <v>-81065000</v>
      </c>
      <c r="D13" s="47">
        <v>-81210000</v>
      </c>
    </row>
    <row r="14" spans="1:4" ht="15.75" thickBot="1" x14ac:dyDescent="0.3">
      <c r="A14" s="53" t="s">
        <v>60</v>
      </c>
      <c r="B14" s="54"/>
      <c r="C14" s="55">
        <v>320616000</v>
      </c>
      <c r="D14" s="55">
        <f>SUM(D8:D13)</f>
        <v>1043216000</v>
      </c>
    </row>
    <row r="15" spans="1:4" x14ac:dyDescent="0.25">
      <c r="A15" s="1"/>
      <c r="B15" s="50"/>
      <c r="C15" s="29"/>
      <c r="D15" s="29"/>
    </row>
    <row r="16" spans="1:4" x14ac:dyDescent="0.25">
      <c r="A16" s="1" t="s">
        <v>61</v>
      </c>
      <c r="B16" s="50">
        <v>8</v>
      </c>
      <c r="C16" s="29">
        <v>-1087530000</v>
      </c>
      <c r="D16" s="29">
        <v>-179749000</v>
      </c>
    </row>
    <row r="17" spans="1:4" x14ac:dyDescent="0.25">
      <c r="A17" s="51" t="s">
        <v>62</v>
      </c>
      <c r="B17" s="51">
        <v>9</v>
      </c>
      <c r="C17" s="56">
        <v>-572175000</v>
      </c>
      <c r="D17" s="56">
        <v>-210073000</v>
      </c>
    </row>
    <row r="18" spans="1:4" x14ac:dyDescent="0.25">
      <c r="A18" s="57" t="s">
        <v>63</v>
      </c>
      <c r="B18" s="57"/>
      <c r="C18" s="58">
        <v>459930000</v>
      </c>
      <c r="D18" s="58">
        <v>0</v>
      </c>
    </row>
    <row r="19" spans="1:4" x14ac:dyDescent="0.25">
      <c r="A19" s="50" t="s">
        <v>64</v>
      </c>
      <c r="B19" s="50"/>
      <c r="C19" s="59">
        <v>-1562000</v>
      </c>
      <c r="D19" s="59">
        <v>-197000</v>
      </c>
    </row>
    <row r="20" spans="1:4" ht="15.75" thickBot="1" x14ac:dyDescent="0.3">
      <c r="A20" s="60" t="s">
        <v>65</v>
      </c>
      <c r="B20" s="60"/>
      <c r="C20" s="61">
        <f>SUM(C14:C19)</f>
        <v>-880721000</v>
      </c>
      <c r="D20" s="61">
        <f>SUM(D14:D19)</f>
        <v>653197000</v>
      </c>
    </row>
    <row r="21" spans="1:4" ht="15.75" thickBot="1" x14ac:dyDescent="0.3">
      <c r="A21" s="62" t="s">
        <v>66</v>
      </c>
      <c r="B21" s="62"/>
      <c r="C21" s="63">
        <f>C20</f>
        <v>-880721000</v>
      </c>
      <c r="D21" s="63">
        <f>D20</f>
        <v>653197000</v>
      </c>
    </row>
    <row r="22" spans="1:4" ht="7.5" customHeight="1" thickTop="1" x14ac:dyDescent="0.25">
      <c r="A22" s="64"/>
      <c r="B22" s="6"/>
      <c r="C22" s="56"/>
      <c r="D22" s="65"/>
    </row>
    <row r="23" spans="1:4" ht="14.25" customHeight="1" x14ac:dyDescent="0.25">
      <c r="A23" s="66" t="s">
        <v>67</v>
      </c>
      <c r="B23" s="67">
        <v>10</v>
      </c>
      <c r="C23" s="68">
        <v>-39094000</v>
      </c>
      <c r="D23" s="20">
        <v>-156506000</v>
      </c>
    </row>
    <row r="24" spans="1:4" ht="15.75" thickBot="1" x14ac:dyDescent="0.3">
      <c r="A24" s="69" t="s">
        <v>68</v>
      </c>
      <c r="B24" s="52"/>
      <c r="C24" s="61">
        <f>C21+C23</f>
        <v>-919815000</v>
      </c>
      <c r="D24" s="61">
        <f>D21+D23</f>
        <v>496691000</v>
      </c>
    </row>
    <row r="25" spans="1:4" x14ac:dyDescent="0.25">
      <c r="A25" s="70"/>
      <c r="B25" s="6"/>
      <c r="C25" s="65"/>
      <c r="D25" s="65"/>
    </row>
    <row r="26" spans="1:4" ht="15.75" thickBot="1" x14ac:dyDescent="0.3">
      <c r="A26" s="71" t="s">
        <v>69</v>
      </c>
      <c r="B26" s="52"/>
      <c r="C26" s="72"/>
      <c r="D26" s="72"/>
    </row>
    <row r="27" spans="1:4" ht="15.75" thickBot="1" x14ac:dyDescent="0.3">
      <c r="A27" s="73" t="s">
        <v>70</v>
      </c>
      <c r="B27" s="74"/>
      <c r="C27" s="63">
        <f>C24</f>
        <v>-919815000</v>
      </c>
      <c r="D27" s="63">
        <f>D24</f>
        <v>496691000</v>
      </c>
    </row>
    <row r="28" spans="1:4" ht="15.75" thickTop="1" x14ac:dyDescent="0.25">
      <c r="A28" s="75"/>
      <c r="B28" s="6"/>
      <c r="C28" s="65"/>
      <c r="D28" s="65"/>
    </row>
    <row r="29" spans="1:4" x14ac:dyDescent="0.25">
      <c r="A29" s="75"/>
      <c r="B29" s="6"/>
      <c r="C29" s="65"/>
      <c r="D29" s="65"/>
    </row>
    <row r="30" spans="1:4" x14ac:dyDescent="0.25">
      <c r="A30" s="33" t="s">
        <v>41</v>
      </c>
      <c r="B30" s="76" t="s">
        <v>42</v>
      </c>
      <c r="C30" s="76"/>
      <c r="D30" s="77"/>
    </row>
    <row r="31" spans="1:4" x14ac:dyDescent="0.25">
      <c r="A31" s="36"/>
      <c r="B31" s="37" t="s">
        <v>43</v>
      </c>
      <c r="C31" s="37"/>
      <c r="D31" s="78" t="s">
        <v>71</v>
      </c>
    </row>
    <row r="32" spans="1:4" x14ac:dyDescent="0.25">
      <c r="A32" s="36"/>
      <c r="B32" s="36"/>
      <c r="C32" s="36"/>
      <c r="D32" s="36"/>
    </row>
    <row r="33" spans="1:4" x14ac:dyDescent="0.25">
      <c r="A33" s="36"/>
      <c r="B33" s="36"/>
      <c r="C33" s="36"/>
      <c r="D33" s="36"/>
    </row>
    <row r="34" spans="1:4" x14ac:dyDescent="0.25">
      <c r="A34" s="38" t="s">
        <v>44</v>
      </c>
      <c r="B34" s="76" t="s">
        <v>45</v>
      </c>
      <c r="C34" s="76"/>
      <c r="D34" s="77"/>
    </row>
    <row r="35" spans="1:4" x14ac:dyDescent="0.25">
      <c r="A35" s="36"/>
      <c r="B35" s="37" t="s">
        <v>43</v>
      </c>
      <c r="C35" s="37"/>
      <c r="D35" s="78" t="s">
        <v>71</v>
      </c>
    </row>
    <row r="36" spans="1:4" x14ac:dyDescent="0.25">
      <c r="A36" s="36"/>
      <c r="B36" s="36"/>
      <c r="C36" s="36"/>
      <c r="D36" s="36"/>
    </row>
    <row r="37" spans="1:4" x14ac:dyDescent="0.25">
      <c r="A37" s="36"/>
      <c r="B37" s="36"/>
      <c r="C37" s="36"/>
      <c r="D37" s="36"/>
    </row>
    <row r="38" spans="1:4" x14ac:dyDescent="0.25">
      <c r="A38" s="36" t="s">
        <v>46</v>
      </c>
      <c r="B38" s="36"/>
      <c r="C38" s="36"/>
      <c r="D38" s="36"/>
    </row>
    <row r="39" spans="1:4" x14ac:dyDescent="0.25">
      <c r="A39" s="36" t="s">
        <v>47</v>
      </c>
      <c r="B39" s="36"/>
      <c r="C39" s="36"/>
      <c r="D39" s="36"/>
    </row>
    <row r="40" spans="1:4" x14ac:dyDescent="0.25">
      <c r="A40" s="36"/>
      <c r="B40" s="36"/>
      <c r="C40" s="36"/>
      <c r="D40" s="36"/>
    </row>
    <row r="41" spans="1:4" x14ac:dyDescent="0.25">
      <c r="A41" s="36"/>
      <c r="B41" s="36"/>
      <c r="C41" s="36"/>
      <c r="D41" s="36"/>
    </row>
  </sheetData>
  <mergeCells count="5">
    <mergeCell ref="A1:D1"/>
    <mergeCell ref="A2:D2"/>
    <mergeCell ref="A4:D4"/>
    <mergeCell ref="B30:C30"/>
    <mergeCell ref="B34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021C-10F8-4BBE-8657-E87FE8C6D9BF}">
  <dimension ref="A1:F64"/>
  <sheetViews>
    <sheetView workbookViewId="0">
      <selection activeCell="B34" sqref="B34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6" ht="24.75" customHeight="1" x14ac:dyDescent="0.25">
      <c r="A1" s="39" t="s">
        <v>48</v>
      </c>
      <c r="B1" s="39"/>
      <c r="C1" s="39"/>
      <c r="D1" s="39"/>
    </row>
    <row r="2" spans="1:6" x14ac:dyDescent="0.25">
      <c r="A2" s="40" t="s">
        <v>49</v>
      </c>
      <c r="B2" s="40"/>
      <c r="C2" s="40"/>
      <c r="D2" s="40"/>
    </row>
    <row r="4" spans="1:6" s="81" customFormat="1" ht="21.75" customHeight="1" x14ac:dyDescent="0.25">
      <c r="A4" s="79" t="s">
        <v>72</v>
      </c>
      <c r="B4" s="79"/>
      <c r="C4" s="79"/>
      <c r="D4" s="79"/>
      <c r="E4" s="80"/>
      <c r="F4" s="80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7" t="s">
        <v>1</v>
      </c>
      <c r="B6" s="8" t="s">
        <v>51</v>
      </c>
      <c r="C6" s="82" t="s">
        <v>73</v>
      </c>
      <c r="D6" s="82" t="s">
        <v>74</v>
      </c>
    </row>
    <row r="7" spans="1:6" x14ac:dyDescent="0.25">
      <c r="A7" s="1" t="s">
        <v>75</v>
      </c>
      <c r="B7" s="6"/>
      <c r="D7" s="6"/>
    </row>
    <row r="8" spans="1:6" x14ac:dyDescent="0.25">
      <c r="A8" s="1"/>
      <c r="B8" s="6"/>
      <c r="D8" s="6"/>
    </row>
    <row r="9" spans="1:6" x14ac:dyDescent="0.25">
      <c r="A9" s="1" t="s">
        <v>76</v>
      </c>
      <c r="B9" s="6"/>
      <c r="C9" s="6"/>
      <c r="D9" s="6"/>
    </row>
    <row r="10" spans="1:6" x14ac:dyDescent="0.25">
      <c r="A10" s="6" t="s">
        <v>77</v>
      </c>
      <c r="B10" s="83">
        <v>11</v>
      </c>
      <c r="C10" s="18">
        <v>878369</v>
      </c>
      <c r="D10" s="18">
        <v>137031</v>
      </c>
    </row>
    <row r="11" spans="1:6" x14ac:dyDescent="0.25">
      <c r="A11" s="6" t="s">
        <v>78</v>
      </c>
      <c r="B11" s="83">
        <v>12</v>
      </c>
      <c r="C11" s="18">
        <v>8134180</v>
      </c>
      <c r="D11" s="18">
        <v>8090740</v>
      </c>
      <c r="E11" s="84"/>
    </row>
    <row r="12" spans="1:6" x14ac:dyDescent="0.25">
      <c r="A12" s="6" t="s">
        <v>79</v>
      </c>
      <c r="B12" s="83"/>
      <c r="C12" s="18">
        <v>55210</v>
      </c>
      <c r="D12" s="18">
        <v>122952</v>
      </c>
    </row>
    <row r="13" spans="1:6" x14ac:dyDescent="0.25">
      <c r="A13" s="43" t="s">
        <v>80</v>
      </c>
      <c r="B13" s="83"/>
      <c r="C13" s="18">
        <v>133798</v>
      </c>
      <c r="D13" s="18">
        <v>96958</v>
      </c>
    </row>
    <row r="14" spans="1:6" x14ac:dyDescent="0.25">
      <c r="A14" s="43" t="s">
        <v>81</v>
      </c>
      <c r="B14" s="83"/>
      <c r="C14" s="18">
        <v>241</v>
      </c>
      <c r="D14" s="18">
        <v>208</v>
      </c>
    </row>
    <row r="15" spans="1:6" x14ac:dyDescent="0.25">
      <c r="A15" s="43" t="s">
        <v>82</v>
      </c>
      <c r="B15" s="83"/>
      <c r="C15" s="18">
        <v>40103</v>
      </c>
      <c r="D15" s="18">
        <v>25379</v>
      </c>
    </row>
    <row r="16" spans="1:6" x14ac:dyDescent="0.25">
      <c r="A16" s="6" t="s">
        <v>83</v>
      </c>
      <c r="B16" s="83"/>
      <c r="C16" s="18">
        <v>37122</v>
      </c>
      <c r="D16" s="18">
        <v>37050</v>
      </c>
    </row>
    <row r="17" spans="1:4" x14ac:dyDescent="0.25">
      <c r="A17" s="67"/>
      <c r="B17" s="8"/>
      <c r="C17" s="85"/>
      <c r="D17" s="85"/>
    </row>
    <row r="18" spans="1:4" x14ac:dyDescent="0.25">
      <c r="A18" s="6"/>
      <c r="B18" s="6"/>
      <c r="C18" s="86">
        <f>SUM(C10:C17)</f>
        <v>9279023</v>
      </c>
      <c r="D18" s="86">
        <f>SUM(D10:D17)</f>
        <v>8510318</v>
      </c>
    </row>
    <row r="19" spans="1:4" x14ac:dyDescent="0.25">
      <c r="A19" s="1"/>
      <c r="B19" s="6"/>
      <c r="C19" s="84"/>
      <c r="D19" s="65"/>
    </row>
    <row r="20" spans="1:4" x14ac:dyDescent="0.25">
      <c r="A20" s="1" t="s">
        <v>84</v>
      </c>
      <c r="B20" s="6"/>
      <c r="C20" s="84"/>
      <c r="D20" s="65"/>
    </row>
    <row r="21" spans="1:4" x14ac:dyDescent="0.25">
      <c r="A21" s="6" t="s">
        <v>85</v>
      </c>
      <c r="B21" s="83"/>
      <c r="C21" s="18">
        <v>228992</v>
      </c>
      <c r="D21" s="18">
        <v>177274</v>
      </c>
    </row>
    <row r="22" spans="1:4" x14ac:dyDescent="0.25">
      <c r="A22" s="6" t="s">
        <v>86</v>
      </c>
      <c r="B22" s="83"/>
      <c r="C22" s="18">
        <v>0</v>
      </c>
      <c r="D22" s="18"/>
    </row>
    <row r="23" spans="1:4" x14ac:dyDescent="0.25">
      <c r="A23" s="6" t="s">
        <v>87</v>
      </c>
      <c r="B23" s="83"/>
      <c r="C23" s="18">
        <v>14969</v>
      </c>
      <c r="D23" s="18">
        <v>14969</v>
      </c>
    </row>
    <row r="24" spans="1:4" x14ac:dyDescent="0.25">
      <c r="A24" s="67"/>
      <c r="B24" s="8"/>
      <c r="C24" s="87"/>
      <c r="D24" s="87"/>
    </row>
    <row r="25" spans="1:4" x14ac:dyDescent="0.25">
      <c r="A25" s="6"/>
      <c r="B25" s="6"/>
      <c r="C25" s="88">
        <f>SUM(C21:C24)</f>
        <v>243961</v>
      </c>
      <c r="D25" s="88">
        <f>SUM(D21:D24)</f>
        <v>192243</v>
      </c>
    </row>
    <row r="26" spans="1:4" x14ac:dyDescent="0.25">
      <c r="C26" s="84"/>
      <c r="D26" s="84"/>
    </row>
    <row r="27" spans="1:4" ht="15.75" thickBot="1" x14ac:dyDescent="0.3">
      <c r="A27" s="89" t="s">
        <v>88</v>
      </c>
      <c r="B27" s="90"/>
      <c r="C27" s="91">
        <f>C18+C25</f>
        <v>9522984</v>
      </c>
      <c r="D27" s="91">
        <f>D18+D25</f>
        <v>8702561</v>
      </c>
    </row>
    <row r="28" spans="1:4" ht="15.75" thickTop="1" x14ac:dyDescent="0.25">
      <c r="A28" s="6"/>
      <c r="B28" s="6"/>
      <c r="C28" s="86"/>
      <c r="D28" s="86"/>
    </row>
    <row r="29" spans="1:4" x14ac:dyDescent="0.25">
      <c r="A29" s="1" t="s">
        <v>89</v>
      </c>
      <c r="B29" s="6"/>
      <c r="C29" s="65"/>
      <c r="D29" s="65"/>
    </row>
    <row r="30" spans="1:4" x14ac:dyDescent="0.25">
      <c r="A30" s="1" t="s">
        <v>90</v>
      </c>
      <c r="B30" s="6"/>
      <c r="C30" s="65"/>
      <c r="D30" s="65"/>
    </row>
    <row r="31" spans="1:4" x14ac:dyDescent="0.25">
      <c r="A31" s="6" t="s">
        <v>91</v>
      </c>
      <c r="B31" s="83"/>
      <c r="C31" s="18">
        <v>6397588</v>
      </c>
      <c r="D31" s="18">
        <v>0</v>
      </c>
    </row>
    <row r="32" spans="1:4" x14ac:dyDescent="0.25">
      <c r="A32" s="6" t="s">
        <v>92</v>
      </c>
      <c r="B32" s="83"/>
      <c r="C32" s="18">
        <v>11433</v>
      </c>
      <c r="D32" s="18">
        <v>12486</v>
      </c>
    </row>
    <row r="33" spans="1:6" x14ac:dyDescent="0.25">
      <c r="A33" s="6" t="s">
        <v>93</v>
      </c>
      <c r="B33" s="83"/>
      <c r="C33" s="18">
        <v>20613.5</v>
      </c>
      <c r="D33" s="18">
        <v>160756</v>
      </c>
    </row>
    <row r="34" spans="1:6" x14ac:dyDescent="0.25">
      <c r="A34" s="6" t="s">
        <v>94</v>
      </c>
      <c r="B34" s="83"/>
      <c r="C34" s="18">
        <v>0</v>
      </c>
      <c r="D34" s="18">
        <v>0</v>
      </c>
    </row>
    <row r="35" spans="1:6" x14ac:dyDescent="0.25">
      <c r="A35" s="6" t="s">
        <v>95</v>
      </c>
      <c r="B35" s="83"/>
      <c r="C35" s="18">
        <v>10366</v>
      </c>
      <c r="D35" s="18">
        <v>10366</v>
      </c>
    </row>
    <row r="36" spans="1:6" x14ac:dyDescent="0.25">
      <c r="A36" s="6" t="s">
        <v>96</v>
      </c>
      <c r="B36" s="83"/>
      <c r="C36" s="18">
        <v>55549.5</v>
      </c>
      <c r="D36" s="18">
        <v>40825</v>
      </c>
    </row>
    <row r="37" spans="1:6" x14ac:dyDescent="0.25">
      <c r="A37" s="67"/>
      <c r="B37" s="8"/>
      <c r="C37" s="85"/>
      <c r="D37" s="85"/>
    </row>
    <row r="38" spans="1:6" x14ac:dyDescent="0.25">
      <c r="A38" s="48" t="s">
        <v>97</v>
      </c>
      <c r="B38" s="67"/>
      <c r="C38" s="87">
        <f>SUM(C31:C37)</f>
        <v>6495550</v>
      </c>
      <c r="D38" s="87">
        <f>SUM(D31:D37)</f>
        <v>224433</v>
      </c>
    </row>
    <row r="39" spans="1:6" x14ac:dyDescent="0.25">
      <c r="A39" s="1" t="s">
        <v>98</v>
      </c>
      <c r="B39" s="6"/>
      <c r="C39" s="86"/>
      <c r="D39" s="86"/>
    </row>
    <row r="40" spans="1:6" x14ac:dyDescent="0.25">
      <c r="A40" s="6" t="s">
        <v>99</v>
      </c>
      <c r="B40" s="83"/>
      <c r="C40" s="18">
        <v>3144289</v>
      </c>
      <c r="D40" s="18">
        <v>7675168</v>
      </c>
    </row>
    <row r="41" spans="1:6" x14ac:dyDescent="0.25">
      <c r="A41" s="67" t="s">
        <v>100</v>
      </c>
      <c r="B41" s="8"/>
      <c r="C41" s="85"/>
      <c r="D41" s="85"/>
    </row>
    <row r="42" spans="1:6" x14ac:dyDescent="0.25">
      <c r="A42" s="1" t="s">
        <v>101</v>
      </c>
      <c r="B42" s="6"/>
      <c r="C42" s="88">
        <v>0</v>
      </c>
      <c r="D42" s="88">
        <v>0</v>
      </c>
    </row>
    <row r="43" spans="1:6" x14ac:dyDescent="0.25">
      <c r="A43" s="48" t="s">
        <v>102</v>
      </c>
      <c r="B43" s="67"/>
      <c r="C43" s="87">
        <f>SUM(C40:C42)</f>
        <v>3144289</v>
      </c>
      <c r="D43" s="87">
        <f>SUM(D40:D42)</f>
        <v>7675168</v>
      </c>
    </row>
    <row r="44" spans="1:6" x14ac:dyDescent="0.25">
      <c r="A44" s="1" t="s">
        <v>103</v>
      </c>
      <c r="B44" s="6"/>
      <c r="C44" s="86">
        <f>C38+C43</f>
        <v>9639839</v>
      </c>
      <c r="D44" s="86">
        <f>D38+D43</f>
        <v>7899601</v>
      </c>
    </row>
    <row r="45" spans="1:6" x14ac:dyDescent="0.25">
      <c r="A45" s="1"/>
      <c r="B45" s="6"/>
      <c r="C45" s="65"/>
      <c r="D45" s="65"/>
    </row>
    <row r="46" spans="1:6" x14ac:dyDescent="0.25">
      <c r="A46" s="6" t="s">
        <v>104</v>
      </c>
      <c r="B46" s="83"/>
      <c r="C46" s="18"/>
      <c r="D46" s="18"/>
    </row>
    <row r="47" spans="1:6" x14ac:dyDescent="0.25">
      <c r="A47" s="6" t="s">
        <v>105</v>
      </c>
      <c r="B47" s="83">
        <v>17</v>
      </c>
      <c r="C47" s="18">
        <v>210000</v>
      </c>
      <c r="D47" s="18">
        <v>210000</v>
      </c>
      <c r="E47" s="32"/>
      <c r="F47" s="32"/>
    </row>
    <row r="48" spans="1:6" x14ac:dyDescent="0.25">
      <c r="A48" s="67" t="s">
        <v>106</v>
      </c>
      <c r="B48" s="8"/>
      <c r="C48" s="85">
        <v>-326855</v>
      </c>
      <c r="D48" s="85">
        <v>592960</v>
      </c>
    </row>
    <row r="49" spans="1:4" ht="15.75" thickBot="1" x14ac:dyDescent="0.3">
      <c r="A49" s="89" t="s">
        <v>107</v>
      </c>
      <c r="B49" s="90"/>
      <c r="C49" s="91">
        <f>SUM(C47:C48)</f>
        <v>-116855</v>
      </c>
      <c r="D49" s="91">
        <f>SUM(D47:D48)</f>
        <v>802960</v>
      </c>
    </row>
    <row r="50" spans="1:4" ht="16.5" thickTop="1" thickBot="1" x14ac:dyDescent="0.3">
      <c r="A50" s="89" t="s">
        <v>108</v>
      </c>
      <c r="B50" s="90"/>
      <c r="C50" s="91">
        <f>C44+C49</f>
        <v>9522984</v>
      </c>
      <c r="D50" s="91">
        <f>D44+D49</f>
        <v>8702561</v>
      </c>
    </row>
    <row r="51" spans="1:4" ht="15.75" thickTop="1" x14ac:dyDescent="0.25">
      <c r="A51" s="6"/>
      <c r="B51" s="92"/>
      <c r="C51" s="93">
        <f>C27-C50</f>
        <v>0</v>
      </c>
      <c r="D51" s="93">
        <f>D27-D50</f>
        <v>0</v>
      </c>
    </row>
    <row r="52" spans="1:4" x14ac:dyDescent="0.25">
      <c r="A52" s="33" t="s">
        <v>41</v>
      </c>
      <c r="B52" s="76" t="s">
        <v>42</v>
      </c>
      <c r="C52" s="76"/>
      <c r="D52" s="77"/>
    </row>
    <row r="53" spans="1:4" x14ac:dyDescent="0.25">
      <c r="A53" s="36"/>
      <c r="B53" s="37" t="s">
        <v>43</v>
      </c>
      <c r="C53" s="37"/>
      <c r="D53" s="78" t="s">
        <v>71</v>
      </c>
    </row>
    <row r="54" spans="1:4" x14ac:dyDescent="0.25">
      <c r="A54" s="36"/>
      <c r="B54" s="36"/>
      <c r="C54" s="36"/>
      <c r="D54" s="36"/>
    </row>
    <row r="55" spans="1:4" x14ac:dyDescent="0.25">
      <c r="A55" s="36"/>
      <c r="B55" s="36"/>
      <c r="C55" s="36"/>
      <c r="D55" s="36"/>
    </row>
    <row r="56" spans="1:4" x14ac:dyDescent="0.25">
      <c r="A56" s="38" t="s">
        <v>44</v>
      </c>
      <c r="B56" s="76" t="s">
        <v>45</v>
      </c>
      <c r="C56" s="76"/>
      <c r="D56" s="77"/>
    </row>
    <row r="57" spans="1:4" x14ac:dyDescent="0.25">
      <c r="A57" s="36"/>
      <c r="B57" s="37" t="s">
        <v>43</v>
      </c>
      <c r="C57" s="37"/>
      <c r="D57" s="78" t="s">
        <v>71</v>
      </c>
    </row>
    <row r="58" spans="1:4" x14ac:dyDescent="0.25">
      <c r="A58" s="36"/>
      <c r="B58" s="36"/>
      <c r="C58" s="36"/>
      <c r="D58" s="36"/>
    </row>
    <row r="59" spans="1:4" x14ac:dyDescent="0.25">
      <c r="A59" s="36"/>
      <c r="B59" s="36"/>
      <c r="C59" s="36"/>
      <c r="D59" s="36"/>
    </row>
    <row r="60" spans="1:4" x14ac:dyDescent="0.25">
      <c r="A60" s="36" t="s">
        <v>46</v>
      </c>
      <c r="B60" s="36"/>
      <c r="C60" s="36"/>
      <c r="D60" s="36"/>
    </row>
    <row r="61" spans="1:4" x14ac:dyDescent="0.25">
      <c r="A61" s="36" t="s">
        <v>47</v>
      </c>
      <c r="B61" s="36"/>
      <c r="C61" s="36"/>
      <c r="D61" s="36"/>
    </row>
    <row r="64" spans="1:4" x14ac:dyDescent="0.25">
      <c r="A64" s="94" t="s">
        <v>109</v>
      </c>
    </row>
  </sheetData>
  <mergeCells count="5">
    <mergeCell ref="A1:D1"/>
    <mergeCell ref="A2:D2"/>
    <mergeCell ref="A4:D4"/>
    <mergeCell ref="B52:C52"/>
    <mergeCell ref="B56:C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5B6A-B0A5-4892-959C-4AB27F6291BC}">
  <dimension ref="A1:D33"/>
  <sheetViews>
    <sheetView tabSelected="1" workbookViewId="0">
      <selection activeCell="E9" sqref="E9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</cols>
  <sheetData>
    <row r="1" spans="1:4" ht="18.75" x14ac:dyDescent="0.25">
      <c r="A1" s="39" t="s">
        <v>48</v>
      </c>
      <c r="B1" s="39"/>
      <c r="C1" s="39"/>
      <c r="D1" s="39"/>
    </row>
    <row r="2" spans="1:4" ht="23.25" customHeight="1" x14ac:dyDescent="0.25">
      <c r="A2" s="40" t="s">
        <v>49</v>
      </c>
      <c r="B2" s="40"/>
      <c r="C2" s="40"/>
      <c r="D2" s="40"/>
    </row>
    <row r="3" spans="1:4" x14ac:dyDescent="0.25">
      <c r="A3" s="75"/>
      <c r="B3" s="6"/>
      <c r="C3" s="65"/>
      <c r="D3" s="65"/>
    </row>
    <row r="4" spans="1:4" s="81" customFormat="1" ht="30.75" customHeight="1" x14ac:dyDescent="0.25">
      <c r="A4" s="79" t="s">
        <v>110</v>
      </c>
      <c r="B4" s="79"/>
      <c r="C4" s="79"/>
      <c r="D4" s="79"/>
    </row>
    <row r="5" spans="1:4" x14ac:dyDescent="0.25">
      <c r="A5" s="6"/>
      <c r="B5" s="6"/>
      <c r="C5" s="6"/>
      <c r="D5" s="6"/>
    </row>
    <row r="6" spans="1:4" ht="25.5" x14ac:dyDescent="0.25">
      <c r="A6" s="7" t="s">
        <v>1</v>
      </c>
      <c r="B6" s="95" t="s">
        <v>105</v>
      </c>
      <c r="C6" s="95" t="s">
        <v>106</v>
      </c>
      <c r="D6" s="95" t="s">
        <v>111</v>
      </c>
    </row>
    <row r="7" spans="1:4" x14ac:dyDescent="0.25">
      <c r="A7" s="6"/>
      <c r="B7" s="6"/>
      <c r="C7" s="6"/>
      <c r="D7" s="6"/>
    </row>
    <row r="8" spans="1:4" ht="15.75" thickBot="1" x14ac:dyDescent="0.3">
      <c r="A8" s="89" t="s">
        <v>112</v>
      </c>
      <c r="B8" s="96">
        <v>210000001</v>
      </c>
      <c r="C8" s="96">
        <v>96269264.062474206</v>
      </c>
      <c r="D8" s="96">
        <v>306269265.06247419</v>
      </c>
    </row>
    <row r="9" spans="1:4" ht="15.75" thickTop="1" x14ac:dyDescent="0.25">
      <c r="A9" s="6" t="s">
        <v>113</v>
      </c>
      <c r="B9" s="97"/>
      <c r="C9" s="97">
        <v>496691000</v>
      </c>
      <c r="D9" s="98">
        <f>C9</f>
        <v>496691000</v>
      </c>
    </row>
    <row r="10" spans="1:4" x14ac:dyDescent="0.25">
      <c r="A10" s="6" t="s">
        <v>114</v>
      </c>
      <c r="B10" s="97"/>
      <c r="C10" s="97"/>
      <c r="D10" s="98"/>
    </row>
    <row r="11" spans="1:4" x14ac:dyDescent="0.25">
      <c r="A11" s="6" t="s">
        <v>115</v>
      </c>
      <c r="B11" s="97"/>
      <c r="C11" s="97"/>
      <c r="D11" s="98"/>
    </row>
    <row r="12" spans="1:4" x14ac:dyDescent="0.25">
      <c r="A12" s="99" t="s">
        <v>116</v>
      </c>
      <c r="B12" s="100"/>
      <c r="C12" s="100">
        <f>SUM(C8:C11)</f>
        <v>592960264.06247425</v>
      </c>
      <c r="D12" s="100">
        <f>SUM(D8:D11)</f>
        <v>802960265.06247425</v>
      </c>
    </row>
    <row r="13" spans="1:4" ht="15.75" thickBot="1" x14ac:dyDescent="0.3">
      <c r="A13" s="89" t="s">
        <v>117</v>
      </c>
      <c r="B13" s="96">
        <v>210000002</v>
      </c>
      <c r="C13" s="96">
        <f>C12</f>
        <v>592960264.06247425</v>
      </c>
      <c r="D13" s="96">
        <f>B13+C13</f>
        <v>802960266.06247425</v>
      </c>
    </row>
    <row r="14" spans="1:4" ht="15.75" thickTop="1" x14ac:dyDescent="0.25">
      <c r="A14" s="6" t="s">
        <v>113</v>
      </c>
      <c r="B14" s="97">
        <v>1</v>
      </c>
      <c r="C14" s="97">
        <v>-919815000</v>
      </c>
      <c r="D14" s="98">
        <f>C14</f>
        <v>-919815000</v>
      </c>
    </row>
    <row r="15" spans="1:4" x14ac:dyDescent="0.25">
      <c r="A15" s="6" t="s">
        <v>114</v>
      </c>
      <c r="B15" s="97"/>
      <c r="C15" s="97"/>
      <c r="D15" s="98"/>
    </row>
    <row r="16" spans="1:4" x14ac:dyDescent="0.25">
      <c r="A16" s="6" t="s">
        <v>115</v>
      </c>
      <c r="B16" s="97"/>
      <c r="C16" s="97"/>
      <c r="D16" s="98"/>
    </row>
    <row r="17" spans="1:4" x14ac:dyDescent="0.25">
      <c r="A17" s="99" t="s">
        <v>118</v>
      </c>
      <c r="B17" s="100">
        <v>1</v>
      </c>
      <c r="C17" s="100">
        <f>C14</f>
        <v>-919815000</v>
      </c>
      <c r="D17" s="100">
        <f>D14</f>
        <v>-919815000</v>
      </c>
    </row>
    <row r="18" spans="1:4" ht="15.75" thickBot="1" x14ac:dyDescent="0.3">
      <c r="A18" s="89" t="s">
        <v>119</v>
      </c>
      <c r="B18" s="96">
        <v>210000002</v>
      </c>
      <c r="C18" s="96">
        <f>C13+C14</f>
        <v>-326854735.93752575</v>
      </c>
      <c r="D18" s="96">
        <f>B18+C18</f>
        <v>-116854733.93752575</v>
      </c>
    </row>
    <row r="19" spans="1:4" ht="15.75" thickTop="1" x14ac:dyDescent="0.25">
      <c r="A19" s="1"/>
      <c r="B19" s="98"/>
      <c r="C19" s="98"/>
      <c r="D19" s="98"/>
    </row>
    <row r="20" spans="1:4" x14ac:dyDescent="0.25">
      <c r="A20" s="75"/>
      <c r="B20" s="6"/>
      <c r="C20" s="65"/>
      <c r="D20" s="65"/>
    </row>
    <row r="21" spans="1:4" x14ac:dyDescent="0.25">
      <c r="A21" s="33" t="s">
        <v>41</v>
      </c>
      <c r="B21" s="76" t="s">
        <v>42</v>
      </c>
      <c r="C21" s="76"/>
      <c r="D21" s="77"/>
    </row>
    <row r="22" spans="1:4" x14ac:dyDescent="0.25">
      <c r="A22" s="36"/>
      <c r="B22" s="37" t="s">
        <v>43</v>
      </c>
      <c r="C22" s="37"/>
      <c r="D22" s="78" t="s">
        <v>71</v>
      </c>
    </row>
    <row r="23" spans="1:4" x14ac:dyDescent="0.25">
      <c r="A23" s="36"/>
      <c r="B23" s="36"/>
      <c r="C23" s="36"/>
      <c r="D23" s="36"/>
    </row>
    <row r="24" spans="1:4" x14ac:dyDescent="0.25">
      <c r="A24" s="36"/>
      <c r="B24" s="36"/>
      <c r="C24" s="36"/>
      <c r="D24" s="36"/>
    </row>
    <row r="25" spans="1:4" x14ac:dyDescent="0.25">
      <c r="A25" s="38" t="s">
        <v>44</v>
      </c>
      <c r="B25" s="76" t="s">
        <v>45</v>
      </c>
      <c r="C25" s="76"/>
      <c r="D25" s="77"/>
    </row>
    <row r="26" spans="1:4" x14ac:dyDescent="0.25">
      <c r="A26" s="36"/>
      <c r="B26" s="37" t="s">
        <v>43</v>
      </c>
      <c r="C26" s="37"/>
      <c r="D26" s="78" t="s">
        <v>71</v>
      </c>
    </row>
    <row r="27" spans="1:4" x14ac:dyDescent="0.25">
      <c r="A27" s="36"/>
      <c r="B27" s="36"/>
      <c r="C27" s="36"/>
      <c r="D27" s="36"/>
    </row>
    <row r="28" spans="1:4" x14ac:dyDescent="0.25">
      <c r="A28" s="36"/>
      <c r="B28" s="36"/>
      <c r="C28" s="36"/>
      <c r="D28" s="36"/>
    </row>
    <row r="29" spans="1:4" x14ac:dyDescent="0.25">
      <c r="A29" s="36" t="s">
        <v>46</v>
      </c>
      <c r="B29" s="36"/>
      <c r="C29" s="36"/>
      <c r="D29" s="36"/>
    </row>
    <row r="30" spans="1:4" x14ac:dyDescent="0.25">
      <c r="A30" s="36" t="s">
        <v>47</v>
      </c>
      <c r="B30" s="36"/>
      <c r="C30" s="36"/>
      <c r="D30" s="36"/>
    </row>
    <row r="31" spans="1:4" x14ac:dyDescent="0.25">
      <c r="A31" s="36"/>
      <c r="B31" s="36"/>
      <c r="C31" s="36"/>
      <c r="D31" s="36"/>
    </row>
    <row r="32" spans="1:4" x14ac:dyDescent="0.25">
      <c r="A32" s="36"/>
      <c r="B32" s="36"/>
      <c r="C32" s="36"/>
      <c r="D32" s="36"/>
    </row>
    <row r="33" spans="1:1" x14ac:dyDescent="0.25">
      <c r="A33" s="94"/>
    </row>
  </sheetData>
  <mergeCells count="5">
    <mergeCell ref="A1:D1"/>
    <mergeCell ref="A2:D2"/>
    <mergeCell ref="A4:D4"/>
    <mergeCell ref="B21:C21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движ ден ср</vt:lpstr>
      <vt:lpstr>Отчет о приб и убыт</vt:lpstr>
      <vt:lpstr>Отчет о фин полож</vt:lpstr>
      <vt:lpstr>Отчет о собст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Ерлан Кузембаев</dc:creator>
  <cp:lastModifiedBy>Ерлан Кузембаев</cp:lastModifiedBy>
  <dcterms:created xsi:type="dcterms:W3CDTF">2015-06-05T18:19:34Z</dcterms:created>
  <dcterms:modified xsi:type="dcterms:W3CDTF">2025-05-30T11:21:03Z</dcterms:modified>
</cp:coreProperties>
</file>