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Shortombayeva\SynologyDrive\Бухгалтерия_АО Фридом Финанс\ОТЧЕТЫ\Квартальные отчеты АО Фридом Финанс\2022\Kase\2 кв 2022\полня ФО\"/>
    </mc:Choice>
  </mc:AlternateContent>
  <xr:revisionPtr revIDLastSave="0" documentId="13_ncr:1_{A874E5BF-919C-4A2E-9F0F-E4BECD47AEDC}" xr6:coauthVersionLast="47" xr6:coauthVersionMax="47" xr10:uidLastSave="{00000000-0000-0000-0000-000000000000}"/>
  <bookViews>
    <workbookView xWindow="-120" yWindow="-120" windowWidth="29040" windowHeight="15840" tabRatio="801" activeTab="3" xr2:uid="{00000000-000D-0000-FFFF-FFFF00000000}"/>
  </bookViews>
  <sheets>
    <sheet name="ББ" sheetId="3" r:id="rId1"/>
    <sheet name="ОПУиО" sheetId="4" r:id="rId2"/>
    <sheet name="ДС" sheetId="5" r:id="rId3"/>
    <sheet name="Капитал" sheetId="6" r:id="rId4"/>
  </sheets>
  <externalReferences>
    <externalReference r:id="rId5"/>
  </externalReferences>
  <definedNames>
    <definedName name="AS2DocOpenMode" hidden="1">"AS2DocumentEdit"</definedName>
    <definedName name="AS2HasNoAutoHeaderFooter" hidden="1">" "</definedName>
    <definedName name="AS2NamedRange" hidden="1">9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DJ">[1]TS!#REF!</definedName>
    <definedName name="TextRefCopyRangeCount" hidden="1">34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#REF!</definedName>
    <definedName name="XRefActiveRow" hidden="1">#REF!</definedName>
    <definedName name="XRefColumnsCount" hidden="1">1</definedName>
    <definedName name="XRefCopyRangeCount" hidden="1">1</definedName>
    <definedName name="XRefPaste1" hidden="1">#REF!</definedName>
    <definedName name="XRefPaste1Row" hidden="1">#REF!</definedName>
    <definedName name="XRefPasteRangeCount" hidden="1">1</definedName>
    <definedName name="_xlnm.Print_Area" localSheetId="1">ОПУиО!$A$1:$E$48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5" i="5" l="1"/>
  <c r="C63" i="5"/>
  <c r="C56" i="5"/>
  <c r="C48" i="5"/>
  <c r="B48" i="5"/>
  <c r="B43" i="5"/>
  <c r="C43" i="5"/>
  <c r="C26" i="5"/>
  <c r="B36" i="5"/>
  <c r="B26" i="5"/>
  <c r="C36" i="5"/>
  <c r="B63" i="5" l="1"/>
  <c r="B56" i="5"/>
  <c r="C23" i="5"/>
  <c r="B23" i="5"/>
  <c r="B65" i="5" l="1"/>
  <c r="J14" i="6" l="1"/>
  <c r="J12" i="6"/>
  <c r="J10" i="6"/>
  <c r="J15" i="6" s="1"/>
  <c r="H15" i="6"/>
  <c r="B15" i="6"/>
  <c r="H19" i="6" l="1"/>
  <c r="J19" i="6" s="1"/>
  <c r="J23" i="6" s="1"/>
  <c r="D23" i="6" l="1"/>
  <c r="A44" i="4" l="1"/>
  <c r="A42" i="4"/>
  <c r="A71" i="5" s="1"/>
  <c r="A27" i="6" s="1"/>
</calcChain>
</file>

<file path=xl/sharedStrings.xml><?xml version="1.0" encoding="utf-8"?>
<sst xmlns="http://schemas.openxmlformats.org/spreadsheetml/2006/main" count="188" uniqueCount="148">
  <si>
    <t>АКЦИОНЕРНОЕ ОБЩЕСТВО «ФРИДОМ ФИНАНС»</t>
  </si>
  <si>
    <t>Прочие активы</t>
  </si>
  <si>
    <t>ИТОГО ОБЯЗАТЕЛЬСТВА</t>
  </si>
  <si>
    <t>ИТОГО КАПИТАЛ</t>
  </si>
  <si>
    <t>Текущее налоговое обязательство</t>
  </si>
  <si>
    <t>Операционные расходы</t>
  </si>
  <si>
    <t>Нераспределенная прибыль</t>
  </si>
  <si>
    <t>Прочие доходы/(расходы)</t>
  </si>
  <si>
    <t>Расход по налогу на прибыль</t>
  </si>
  <si>
    <t>Место для печати</t>
  </si>
  <si>
    <t>Обязательства по аренде</t>
  </si>
  <si>
    <t>Субординированный долг</t>
  </si>
  <si>
    <t>Текущие счета и депозиты клиентов</t>
  </si>
  <si>
    <t>Гудвил</t>
  </si>
  <si>
    <t>АКТИВЫ:</t>
  </si>
  <si>
    <t>Денежные средства и их эквиваленты</t>
  </si>
  <si>
    <t>Средства в банках</t>
  </si>
  <si>
    <t xml:space="preserve">Финансовые активы, оцениваемые по справедливой стоимости через прибыль или убыток </t>
  </si>
  <si>
    <t>Финансовые активы, оцениваемые по справедливой стоимости через прочий совокупный доход</t>
  </si>
  <si>
    <t>Займы клиентам</t>
  </si>
  <si>
    <t>Основные средства и нематериальные активы</t>
  </si>
  <si>
    <t xml:space="preserve">Дебиторская задолженность </t>
  </si>
  <si>
    <t>Активы в форме права пользования</t>
  </si>
  <si>
    <t>Текущие налоговые активы</t>
  </si>
  <si>
    <t>ИТОГО АКТИВЫ</t>
  </si>
  <si>
    <t>ОБЯЗАТЕЛЬСТВА И КАПИТАЛ</t>
  </si>
  <si>
    <t>ОБЯЗАТЕЛЬСТВА:</t>
  </si>
  <si>
    <t xml:space="preserve">Обязательства по соглашениям РЕПО </t>
  </si>
  <si>
    <t>Средства кредитных учреждений</t>
  </si>
  <si>
    <t xml:space="preserve">Кредиторская задолженность </t>
  </si>
  <si>
    <t>Отложенные налоговые обязательства</t>
  </si>
  <si>
    <t xml:space="preserve">Прочие обязательства </t>
  </si>
  <si>
    <t>КАПИТАЛ:</t>
  </si>
  <si>
    <t>Акционерный капитал</t>
  </si>
  <si>
    <t>Фонд переоценки финансовых активов, оцениваемых по справедливой стоимости через прочий совокупный доход</t>
  </si>
  <si>
    <t xml:space="preserve"> </t>
  </si>
  <si>
    <t>ИТОГО ОБЯЗАТЕЛЬСТВА И КАПИТАЛ</t>
  </si>
  <si>
    <t>Телефон: +7 (727) 311-10-64 вн.645</t>
  </si>
  <si>
    <t>Процентные доходы, рассчитанные c использованием метода эффективной процентной ставки</t>
  </si>
  <si>
    <t>Процентные доходы по финансовым активам, оцениваемым по справедливой стоимости через прибыль или убыток</t>
  </si>
  <si>
    <t>Процентный расход</t>
  </si>
  <si>
    <t>Доходы по услугам и комиссии</t>
  </si>
  <si>
    <t>Расходы по услугам и комиссии</t>
  </si>
  <si>
    <t>Чистая прибыль по финансовым активам, оцениваемым по справедливой стоимости через прибыль или убыток</t>
  </si>
  <si>
    <t>Чистая прибыль/(убыток) по операциям с иностранной валютой</t>
  </si>
  <si>
    <t>Доход по дивидендам</t>
  </si>
  <si>
    <t>ЧИСТЫЕ НЕПРОЦЕНТНЫЕ ДОХОДЫ</t>
  </si>
  <si>
    <t>ПРИБЫЛЬ ДО НАЛОГООБЛОЖЕНИЯ</t>
  </si>
  <si>
    <t>ЧИСТАЯ ПРИБЫЛЬ ЗА ГОД</t>
  </si>
  <si>
    <t>31 декабря 2021 года</t>
  </si>
  <si>
    <t>Дополнительный оплаченный капитал</t>
  </si>
  <si>
    <t>Финансовые обязательства, оцениваемые по справедливой стоимости через прибыль или убыток</t>
  </si>
  <si>
    <t>ЧИСТЫЙ ПРОЦЕНТНЫЙ Доход/(РАСХОД) ДО РАСХОДОВ ПО КРЕДИТНЫМ УБЫТКАМ</t>
  </si>
  <si>
    <t xml:space="preserve">Промежуточный консолидированный сокращенный отчет о финансовом положении по состоянию на 30 июня 2022г                                                                                                                                                                                                                                                                                                                                                                                                                                                                             (в тысячах казахстанских тенге)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</si>
  <si>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30 июня 2022 года</t>
  </si>
  <si>
    <t xml:space="preserve">Промежуточный консолидированный сокращенный отчет о совокупном доходе по состоянию на 30 июня 2022г  (в тысячах казахстанских тенге)              </t>
  </si>
  <si>
    <t>за шесть месяцев, завершившиеся на 30 июня 2022 года</t>
  </si>
  <si>
    <t>Резерв незаработанной премии, доля перестраховщиков</t>
  </si>
  <si>
    <t>Резерв убытков, доля перестраховщиков</t>
  </si>
  <si>
    <t>Отложенные затраты на приобретение</t>
  </si>
  <si>
    <t>Отложенные налоговые активы</t>
  </si>
  <si>
    <t>Резерв незаработанной премии</t>
  </si>
  <si>
    <t>Резерв убытков</t>
  </si>
  <si>
    <t>Страховые премии, общая сумма</t>
  </si>
  <si>
    <t>Премии, переданные на перестрахование</t>
  </si>
  <si>
    <t>Страховые премии, за вычетом доли перестраховщиков</t>
  </si>
  <si>
    <t>Изменение в резерве незаработанных премий, нетто перестрахования</t>
  </si>
  <si>
    <t>Заработанные премии, за вычетом доли перестраховщиков</t>
  </si>
  <si>
    <t>Претензии выплаченные, за вычетом доли перестраховщиков</t>
  </si>
  <si>
    <t>Изменение резервов убытков, нетто перестрахования</t>
  </si>
  <si>
    <t>Произошедшие убытки, за вычетом доли перестраховщиков</t>
  </si>
  <si>
    <t>Результаты страховой деятельности</t>
  </si>
  <si>
    <t>Доход от выгодной приобретения</t>
  </si>
  <si>
    <t>Чистая прибыль от реализации инвестиций, имеющихся в наличии для продажи</t>
  </si>
  <si>
    <t>Резерв на покрытие убытков от обесценения</t>
  </si>
  <si>
    <t>примечание</t>
  </si>
  <si>
    <t>ДВИЖЕНИЕ ДЕНЕЖНЫХ СРЕДСТВ ОТ ОПЕРАЦИОННОЙ ДЕЯТЕЛЬНОСТИ:</t>
  </si>
  <si>
    <t xml:space="preserve">Прибыль до налогообложения </t>
  </si>
  <si>
    <t>Корректировки:</t>
  </si>
  <si>
    <t>Нереализованная (прибыль)/убыток по операциям с финансовыми активами, оцениваемыми по справедливой стоимости через прибыль или убыток</t>
  </si>
  <si>
    <t>Расходы по ожидаемым кредитным убыткам/(восстановление расходов по ожидаемым кредитным убыткам)</t>
  </si>
  <si>
    <t>Чистая нереализованная прибыль по операциям с иностранной валютой</t>
  </si>
  <si>
    <t>Износ основных средств и амортизация нематериальных активов</t>
  </si>
  <si>
    <t>Амортизация активов в форме праве пользования</t>
  </si>
  <si>
    <t>Амортизация премии по выпущенным облигациям</t>
  </si>
  <si>
    <t>Процентные расходы по обязательствам по аренде</t>
  </si>
  <si>
    <t>Начисленные расходы по неиспользованным отпускам</t>
  </si>
  <si>
    <t>Начисленные отложенные налоги</t>
  </si>
  <si>
    <t>Чистое изменение в начисленных процентах</t>
  </si>
  <si>
    <t>Денежные средства от операционной деятельности</t>
  </si>
  <si>
    <t>до изменений в операционных активах и обязательствах</t>
  </si>
  <si>
    <t>Изменения в операционных активах и обязательствах</t>
  </si>
  <si>
    <t>(Увеличение)/уменьшение операционных активов:</t>
  </si>
  <si>
    <t>Финансовые активы, оцениваемые по справедливой стоимости через прибыль или убыток</t>
  </si>
  <si>
    <t>Дебиторская задолженность</t>
  </si>
  <si>
    <t xml:space="preserve">Займы клиентам </t>
  </si>
  <si>
    <t>(Уменьшение)/увеличение в операционных обязательствах:</t>
  </si>
  <si>
    <t xml:space="preserve">Текущие счета и депозиты клиентов </t>
  </si>
  <si>
    <t>Кредиторская задолженность</t>
  </si>
  <si>
    <t>Прочие обязательства</t>
  </si>
  <si>
    <t>Денежные средства (использованные в)/от операционной деятельности до налогообложения</t>
  </si>
  <si>
    <t>Налог на прибыль уплаченный</t>
  </si>
  <si>
    <t>Чистые денежные средства (использованные в)/от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</si>
  <si>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</si>
  <si>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</si>
  <si>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Производные финансовые инструменты (требования по сделке опционы)</t>
  </si>
  <si>
    <t>Поступления от продажи основных средств и нематериальных активов</t>
  </si>
  <si>
    <t xml:space="preserve">Чистый приток денежных средств от приобретения дочернего предприятия </t>
  </si>
  <si>
    <t>Чистые денежные средства от/(использованные в) инвестиционной деятельности</t>
  </si>
  <si>
    <t>ДВИЖЕНИЕ ДЕНЕЖНЫХ СРЕДСТВ ОТ ФИНАНСОВОЙ ДЕЯТЕЛЬНОСТИ:</t>
  </si>
  <si>
    <t>Погашение обязательств по аренде</t>
  </si>
  <si>
    <t>Поступления от выпуска простых акций</t>
  </si>
  <si>
    <t>Поступления от выпуска долговых ценных бумаг</t>
  </si>
  <si>
    <t>Погашение выпущенных долговых ценных бумаг</t>
  </si>
  <si>
    <t xml:space="preserve">Чистые денежные средства от/(использованные в) финансовой деятельности  </t>
  </si>
  <si>
    <t>ЧИСТОЕ УВЕЛИЧЕНИЕ ДЕНЕЖНЫХ СРЕДСТВ И ИХ ЭКВИВАЛЕНТОВ</t>
  </si>
  <si>
    <t>Влияние изменений валютного курса на денежные средства и их эквиваленты</t>
  </si>
  <si>
    <t>ДЕНЕЖНЫЕ СРЕДСТВА И ИХ ЭКВИВАЛЕНТЫ, на начало года</t>
  </si>
  <si>
    <t>ДЕНЕЖНЫЕ СРЕДСТВА И ИХ ЭКВИВАЛЕНТЫ, на конец года</t>
  </si>
  <si>
    <t>Телефон: +7 (727) 311-10-64 вн.434</t>
  </si>
  <si>
    <t>Промежуточный консолидированный сокращенный отчет об изменених капитала</t>
  </si>
  <si>
    <t>(в тысячах казахстанских тенге)</t>
  </si>
  <si>
    <t>Акционерный капитал – простые</t>
  </si>
  <si>
    <t>Фонд переоценки инвестиций, имеющихся в наличии для продажи</t>
  </si>
  <si>
    <t>Накопленная прибыль</t>
  </si>
  <si>
    <t>Итого</t>
  </si>
  <si>
    <t>акции</t>
  </si>
  <si>
    <t>капитал</t>
  </si>
  <si>
    <t>1 января 2021 года</t>
  </si>
  <si>
    <t>Чистая прибыль</t>
  </si>
  <si>
    <t>Выплата дивидендов</t>
  </si>
  <si>
    <t>-</t>
  </si>
  <si>
    <t>Выпуск простых акций</t>
  </si>
  <si>
    <t>1 января 2022 года</t>
  </si>
  <si>
    <t>Промежуточный консолидированный сокращенный отчет о движении денежных средств за период, закончившийся на 30 июня 2022г (в тысячах казахстанских тенге)</t>
  </si>
  <si>
    <t>за шесть месяцев, завершившиеся на 30 июня 2021 года</t>
  </si>
  <si>
    <t>на 30 июня 2022 ГОДА</t>
  </si>
  <si>
    <t>30 июня 2021 года</t>
  </si>
  <si>
    <t>Заместитель Председателя Правления _______________________ /Салыкбаев А.К.  Дата  подписания 08.07.2022 г.</t>
  </si>
  <si>
    <t>Главный бухгалтер ________________________________ / Хон Т.Э. Дата 08.07.2022 г.</t>
  </si>
  <si>
    <t>Изменение резерва на возможные потери</t>
  </si>
  <si>
    <t>Изменение резервов убытков</t>
  </si>
  <si>
    <t>(Прибыль)/убыток от продажи основных средств и нематериальных активов</t>
  </si>
  <si>
    <t>Вклады</t>
  </si>
  <si>
    <t>Авансы выданные</t>
  </si>
  <si>
    <t>Активы по аренде</t>
  </si>
  <si>
    <t>Обязательства по соглашениям обратного РЕПО</t>
  </si>
  <si>
    <t>Обязательства по соглашениям прямого РЕПО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</si>
</sst>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_);_(&quot;$&quot;* \(#,##0\);_(&quot;$&quot;* &quot;-&quot;_);_(@_)"/>
    <numFmt numFmtId="165" formatCode="_(* #,##0.00_);_(* \(#,##0.00\);_(* &quot;-&quot;??_);_(@_)"/>
    <numFmt numFmtId="166" formatCode="_-* #,##0_р_._-;\-* #,##0_р_._-;_-* &quot;-&quot;_р_._-;_-@_-"/>
    <numFmt numFmtId="167" formatCode="_-* #,##0.00_р_._-;\-* #,##0.00_р_._-;_-* &quot;-&quot;??_р_._-;_-@_-"/>
    <numFmt numFmtId="168" formatCode="_([$€]* #,##0.00_);_([$€]* \(#,##0.00\);_([$€]* &quot;-&quot;??_);_(@_)"/>
    <numFmt numFmtId="169" formatCode="_-* #,##0.00_K_Z_T_-;\-* #,##0.00_K_Z_T_-;_-* &quot;-&quot;??_K_Z_T_-;_-@_-"/>
    <numFmt numFmtId="170" formatCode="_-* #,##0.00[$€]_-;\-* #,##0.00[$€]_-;_-* &quot;-&quot;??[$€]_-;_-@_-"/>
    <numFmt numFmtId="171" formatCode="_-* #&quot;,&quot;##0\ _р_._-;\-* #&quot;,&quot;##0\ _р_._-;_-* &quot;-&quot;\ _р_._-;_-@_-"/>
    <numFmt numFmtId="172" formatCode="_-* #&quot;,&quot;##0.00\ _р_._-;\-* #&quot;,&quot;##0.00\ _р_._-;_-* &quot;-&quot;??\ _р_._-;_-@_-"/>
    <numFmt numFmtId="173" formatCode="_(* #,##0_);_(* \(#,##0\);_(* &quot;-&quot;??_);_(@_)"/>
    <numFmt numFmtId="174" formatCode="[$-409]d\-mmm\-yy;@"/>
    <numFmt numFmtId="175" formatCode="_(* #,##0_);_(* \(#,##0\);_(* &quot;-&quot;_);_(@_)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돋움"/>
      <family val="3"/>
      <charset val="129"/>
    </font>
    <font>
      <sz val="10"/>
      <name val="Antiqua"/>
    </font>
    <font>
      <sz val="8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name val="Arial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b/>
      <sz val="10"/>
      <color theme="1"/>
      <name val="Calibri Light"/>
      <family val="2"/>
      <charset val="204"/>
      <scheme val="major"/>
    </font>
    <font>
      <sz val="5"/>
      <name val="Calibri"/>
      <family val="2"/>
      <charset val="204"/>
    </font>
    <font>
      <i/>
      <sz val="10"/>
      <name val="Calibri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5">
    <xf numFmtId="0" fontId="0" fillId="0" borderId="0"/>
    <xf numFmtId="0" fontId="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168" fontId="6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9" fillId="0" borderId="0"/>
    <xf numFmtId="0" fontId="30" fillId="0" borderId="0">
      <alignment horizontal="right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1" fillId="0" borderId="0">
      <alignment horizontal="center" vertical="top"/>
    </xf>
    <xf numFmtId="0" fontId="32" fillId="0" borderId="0">
      <alignment horizontal="center" vertical="top"/>
    </xf>
    <xf numFmtId="0" fontId="31" fillId="0" borderId="0">
      <alignment horizontal="center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0" fillId="0" borderId="0">
      <alignment horizontal="right" vertical="top"/>
    </xf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6" fillId="0" borderId="0"/>
    <xf numFmtId="0" fontId="8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11" fillId="0" borderId="0"/>
    <xf numFmtId="0" fontId="2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23" borderId="8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0" borderId="9" applyNumberFormat="0" applyFill="0" applyAlignment="0" applyProtection="0"/>
    <xf numFmtId="0" fontId="5" fillId="0" borderId="0"/>
    <xf numFmtId="0" fontId="27" fillId="0" borderId="0" applyNumberForma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8" fillId="4" borderId="0" applyNumberFormat="0" applyBorder="0" applyAlignment="0" applyProtection="0"/>
    <xf numFmtId="0" fontId="9" fillId="0" borderId="0">
      <alignment vertical="center"/>
    </xf>
    <xf numFmtId="167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74" fontId="36" fillId="0" borderId="0"/>
    <xf numFmtId="0" fontId="3" fillId="0" borderId="0"/>
    <xf numFmtId="0" fontId="1" fillId="0" borderId="0"/>
    <xf numFmtId="0" fontId="3" fillId="0" borderId="0"/>
  </cellStyleXfs>
  <cellXfs count="141">
    <xf numFmtId="0" fontId="0" fillId="0" borderId="0" xfId="0"/>
    <xf numFmtId="0" fontId="35" fillId="0" borderId="0" xfId="0" applyFont="1" applyAlignment="1">
      <alignment horizontal="left"/>
    </xf>
    <xf numFmtId="0" fontId="37" fillId="0" borderId="0" xfId="0" applyFont="1" applyAlignment="1">
      <alignment vertical="center"/>
    </xf>
    <xf numFmtId="0" fontId="33" fillId="24" borderId="11" xfId="0" applyFont="1" applyFill="1" applyBorder="1" applyAlignment="1">
      <alignment vertical="center" wrapText="1"/>
    </xf>
    <xf numFmtId="0" fontId="37" fillId="0" borderId="11" xfId="0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3" fontId="38" fillId="0" borderId="0" xfId="0" applyNumberFormat="1" applyFont="1" applyAlignment="1">
      <alignment horizontal="right" vertical="center"/>
    </xf>
    <xf numFmtId="3" fontId="38" fillId="0" borderId="0" xfId="0" applyNumberFormat="1" applyFont="1" applyAlignment="1">
      <alignment vertical="center"/>
    </xf>
    <xf numFmtId="0" fontId="38" fillId="0" borderId="11" xfId="0" applyFont="1" applyBorder="1" applyAlignment="1">
      <alignment vertical="center"/>
    </xf>
    <xf numFmtId="3" fontId="38" fillId="0" borderId="11" xfId="0" applyNumberFormat="1" applyFont="1" applyBorder="1" applyAlignment="1">
      <alignment horizontal="right" vertical="center"/>
    </xf>
    <xf numFmtId="0" fontId="38" fillId="0" borderId="0" xfId="0" applyFont="1" applyAlignment="1">
      <alignment horizontal="right" vertical="center"/>
    </xf>
    <xf numFmtId="0" fontId="37" fillId="0" borderId="12" xfId="0" applyFont="1" applyBorder="1" applyAlignment="1">
      <alignment vertical="center"/>
    </xf>
    <xf numFmtId="173" fontId="37" fillId="0" borderId="12" xfId="108" applyNumberFormat="1" applyFont="1" applyBorder="1" applyAlignment="1">
      <alignment vertical="center"/>
    </xf>
    <xf numFmtId="0" fontId="38" fillId="0" borderId="0" xfId="0" applyFont="1" applyAlignment="1">
      <alignment vertical="center" wrapText="1"/>
    </xf>
    <xf numFmtId="3" fontId="0" fillId="0" borderId="0" xfId="0" applyNumberFormat="1"/>
    <xf numFmtId="0" fontId="39" fillId="0" borderId="0" xfId="0" applyFont="1"/>
    <xf numFmtId="3" fontId="34" fillId="24" borderId="0" xfId="0" applyNumberFormat="1" applyFont="1" applyFill="1" applyAlignment="1">
      <alignment horizontal="right" vertical="center"/>
    </xf>
    <xf numFmtId="0" fontId="34" fillId="24" borderId="0" xfId="0" applyFont="1" applyFill="1" applyAlignment="1">
      <alignment horizontal="right" vertical="center" wrapText="1"/>
    </xf>
    <xf numFmtId="0" fontId="38" fillId="0" borderId="0" xfId="0" applyFont="1"/>
    <xf numFmtId="0" fontId="37" fillId="0" borderId="0" xfId="0" applyFont="1" applyAlignment="1">
      <alignment horizontal="right" vertical="center"/>
    </xf>
    <xf numFmtId="0" fontId="37" fillId="0" borderId="0" xfId="0" applyFont="1"/>
    <xf numFmtId="0" fontId="37" fillId="0" borderId="11" xfId="0" applyFont="1" applyBorder="1" applyAlignment="1">
      <alignment vertical="center"/>
    </xf>
    <xf numFmtId="175" fontId="38" fillId="0" borderId="0" xfId="0" applyNumberFormat="1" applyFont="1" applyAlignment="1">
      <alignment horizontal="right" vertical="center"/>
    </xf>
    <xf numFmtId="175" fontId="38" fillId="0" borderId="11" xfId="0" applyNumberFormat="1" applyFont="1" applyBorder="1" applyAlignment="1">
      <alignment horizontal="right" vertical="center"/>
    </xf>
    <xf numFmtId="175" fontId="37" fillId="0" borderId="11" xfId="0" applyNumberFormat="1" applyFont="1" applyBorder="1" applyAlignment="1">
      <alignment horizontal="right" vertical="center"/>
    </xf>
    <xf numFmtId="175" fontId="37" fillId="0" borderId="11" xfId="0" applyNumberFormat="1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175" fontId="37" fillId="0" borderId="10" xfId="0" applyNumberFormat="1" applyFont="1" applyBorder="1" applyAlignment="1">
      <alignment vertical="center"/>
    </xf>
    <xf numFmtId="175" fontId="38" fillId="0" borderId="0" xfId="0" applyNumberFormat="1" applyFont="1" applyAlignment="1">
      <alignment vertical="center"/>
    </xf>
    <xf numFmtId="0" fontId="37" fillId="0" borderId="10" xfId="0" applyFont="1" applyBorder="1" applyAlignment="1">
      <alignment vertical="center"/>
    </xf>
    <xf numFmtId="175" fontId="38" fillId="0" borderId="10" xfId="0" applyNumberFormat="1" applyFont="1" applyBorder="1" applyAlignment="1">
      <alignment horizontal="right" vertical="center"/>
    </xf>
    <xf numFmtId="175" fontId="37" fillId="0" borderId="12" xfId="0" applyNumberFormat="1" applyFont="1" applyBorder="1" applyAlignment="1">
      <alignment horizontal="right" vertical="center"/>
    </xf>
    <xf numFmtId="173" fontId="0" fillId="0" borderId="0" xfId="0" applyNumberFormat="1"/>
    <xf numFmtId="175" fontId="0" fillId="0" borderId="0" xfId="0" applyNumberFormat="1"/>
    <xf numFmtId="175" fontId="37" fillId="0" borderId="0" xfId="0" applyNumberFormat="1" applyFont="1" applyFill="1" applyAlignment="1">
      <alignment vertical="center"/>
    </xf>
    <xf numFmtId="3" fontId="38" fillId="0" borderId="0" xfId="0" applyNumberFormat="1" applyFont="1" applyFill="1" applyAlignment="1">
      <alignment horizontal="right" vertical="center"/>
    </xf>
    <xf numFmtId="0" fontId="0" fillId="0" borderId="0" xfId="0" applyFill="1"/>
    <xf numFmtId="0" fontId="37" fillId="0" borderId="11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vertical="center"/>
    </xf>
    <xf numFmtId="3" fontId="38" fillId="0" borderId="0" xfId="0" applyNumberFormat="1" applyFont="1" applyFill="1" applyAlignment="1">
      <alignment vertical="center"/>
    </xf>
    <xf numFmtId="0" fontId="38" fillId="0" borderId="0" xfId="0" applyFont="1" applyFill="1" applyAlignment="1">
      <alignment vertical="center"/>
    </xf>
    <xf numFmtId="3" fontId="38" fillId="0" borderId="11" xfId="0" applyNumberFormat="1" applyFont="1" applyFill="1" applyBorder="1" applyAlignment="1">
      <alignment horizontal="right" vertical="center"/>
    </xf>
    <xf numFmtId="0" fontId="38" fillId="0" borderId="0" xfId="0" applyFont="1" applyFill="1" applyAlignment="1">
      <alignment horizontal="right" vertical="center"/>
    </xf>
    <xf numFmtId="3" fontId="37" fillId="0" borderId="12" xfId="0" applyNumberFormat="1" applyFont="1" applyFill="1" applyBorder="1" applyAlignment="1">
      <alignment horizontal="right" vertical="center"/>
    </xf>
    <xf numFmtId="167" fontId="38" fillId="0" borderId="0" xfId="108" applyFont="1" applyFill="1" applyAlignment="1">
      <alignment horizontal="right" vertical="center"/>
    </xf>
    <xf numFmtId="173" fontId="37" fillId="0" borderId="12" xfId="108" applyNumberFormat="1" applyFont="1" applyFill="1" applyBorder="1" applyAlignment="1">
      <alignment vertical="center"/>
    </xf>
    <xf numFmtId="3" fontId="34" fillId="0" borderId="0" xfId="0" applyNumberFormat="1" applyFont="1" applyFill="1" applyAlignment="1">
      <alignment horizontal="right" vertical="center"/>
    </xf>
    <xf numFmtId="0" fontId="37" fillId="0" borderId="0" xfId="0" applyFont="1" applyFill="1" applyAlignment="1">
      <alignment horizontal="right" vertical="center"/>
    </xf>
    <xf numFmtId="175" fontId="38" fillId="0" borderId="0" xfId="0" applyNumberFormat="1" applyFont="1" applyFill="1" applyAlignment="1">
      <alignment horizontal="right" vertical="center"/>
    </xf>
    <xf numFmtId="175" fontId="38" fillId="0" borderId="11" xfId="0" applyNumberFormat="1" applyFont="1" applyFill="1" applyBorder="1" applyAlignment="1">
      <alignment horizontal="right" vertical="center"/>
    </xf>
    <xf numFmtId="175" fontId="37" fillId="0" borderId="11" xfId="0" applyNumberFormat="1" applyFont="1" applyFill="1" applyBorder="1" applyAlignment="1">
      <alignment vertical="center"/>
    </xf>
    <xf numFmtId="175" fontId="38" fillId="0" borderId="0" xfId="0" applyNumberFormat="1" applyFont="1" applyFill="1" applyAlignment="1">
      <alignment vertical="center"/>
    </xf>
    <xf numFmtId="175" fontId="38" fillId="0" borderId="11" xfId="0" applyNumberFormat="1" applyFont="1" applyFill="1" applyBorder="1" applyAlignment="1">
      <alignment vertical="center"/>
    </xf>
    <xf numFmtId="175" fontId="37" fillId="0" borderId="10" xfId="0" applyNumberFormat="1" applyFont="1" applyFill="1" applyBorder="1" applyAlignment="1">
      <alignment vertical="center"/>
    </xf>
    <xf numFmtId="175" fontId="38" fillId="0" borderId="10" xfId="0" applyNumberFormat="1" applyFont="1" applyFill="1" applyBorder="1" applyAlignment="1">
      <alignment horizontal="right" vertical="center"/>
    </xf>
    <xf numFmtId="175" fontId="37" fillId="0" borderId="11" xfId="0" applyNumberFormat="1" applyFont="1" applyFill="1" applyBorder="1" applyAlignment="1">
      <alignment horizontal="right" vertical="center"/>
    </xf>
    <xf numFmtId="175" fontId="37" fillId="0" borderId="12" xfId="0" applyNumberFormat="1" applyFont="1" applyFill="1" applyBorder="1" applyAlignment="1">
      <alignment horizontal="right" vertical="center"/>
    </xf>
    <xf numFmtId="0" fontId="38" fillId="0" borderId="11" xfId="0" applyFont="1" applyFill="1" applyBorder="1" applyAlignment="1">
      <alignment vertical="center"/>
    </xf>
    <xf numFmtId="175" fontId="37" fillId="0" borderId="0" xfId="0" applyNumberFormat="1" applyFont="1" applyBorder="1" applyAlignment="1">
      <alignment vertical="center"/>
    </xf>
    <xf numFmtId="175" fontId="38" fillId="0" borderId="0" xfId="0" applyNumberFormat="1" applyFont="1" applyFill="1" applyBorder="1" applyAlignment="1">
      <alignment vertical="center"/>
    </xf>
    <xf numFmtId="175" fontId="38" fillId="0" borderId="13" xfId="0" applyNumberFormat="1" applyFont="1" applyFill="1" applyBorder="1" applyAlignment="1">
      <alignment vertical="center"/>
    </xf>
    <xf numFmtId="175" fontId="37" fillId="0" borderId="0" xfId="0" applyNumberFormat="1" applyFont="1" applyFill="1" applyBorder="1" applyAlignment="1">
      <alignment vertical="center"/>
    </xf>
    <xf numFmtId="0" fontId="37" fillId="0" borderId="0" xfId="0" applyFont="1" applyBorder="1" applyAlignment="1">
      <alignment vertical="center"/>
    </xf>
    <xf numFmtId="14" fontId="37" fillId="0" borderId="0" xfId="0" applyNumberFormat="1" applyFont="1" applyAlignment="1">
      <alignment horizontal="left" vertical="center"/>
    </xf>
    <xf numFmtId="0" fontId="39" fillId="0" borderId="11" xfId="0" applyFont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8" fillId="0" borderId="11" xfId="0" applyFont="1" applyBorder="1" applyAlignment="1">
      <alignment vertical="center" wrapText="1"/>
    </xf>
    <xf numFmtId="175" fontId="0" fillId="0" borderId="11" xfId="0" applyNumberFormat="1" applyBorder="1"/>
    <xf numFmtId="175" fontId="39" fillId="0" borderId="0" xfId="0" applyNumberFormat="1" applyFont="1"/>
    <xf numFmtId="0" fontId="4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7" fillId="0" borderId="11" xfId="0" applyFont="1" applyBorder="1" applyAlignment="1">
      <alignment vertical="center" wrapText="1"/>
    </xf>
    <xf numFmtId="175" fontId="39" fillId="0" borderId="11" xfId="0" applyNumberFormat="1" applyFont="1" applyBorder="1"/>
    <xf numFmtId="0" fontId="44" fillId="0" borderId="0" xfId="0" applyFont="1" applyAlignment="1">
      <alignment vertical="center" wrapText="1"/>
    </xf>
    <xf numFmtId="3" fontId="39" fillId="0" borderId="11" xfId="0" applyNumberFormat="1" applyFont="1" applyBorder="1"/>
    <xf numFmtId="175" fontId="39" fillId="0" borderId="11" xfId="0" applyNumberFormat="1" applyFont="1" applyBorder="1" applyAlignment="1">
      <alignment horizontal="right"/>
    </xf>
    <xf numFmtId="175" fontId="39" fillId="0" borderId="0" xfId="0" applyNumberFormat="1" applyFont="1" applyAlignment="1">
      <alignment horizontal="right"/>
    </xf>
    <xf numFmtId="0" fontId="0" fillId="24" borderId="0" xfId="0" applyFill="1"/>
    <xf numFmtId="0" fontId="45" fillId="24" borderId="0" xfId="0" applyFont="1" applyFill="1" applyAlignment="1">
      <alignment horizontal="justify" vertical="center"/>
    </xf>
    <xf numFmtId="0" fontId="33" fillId="24" borderId="0" xfId="0" applyFont="1" applyFill="1" applyAlignment="1">
      <alignment vertical="center"/>
    </xf>
    <xf numFmtId="0" fontId="46" fillId="24" borderId="0" xfId="0" applyFont="1" applyFill="1" applyAlignment="1">
      <alignment vertical="center"/>
    </xf>
    <xf numFmtId="0" fontId="34" fillId="24" borderId="0" xfId="0" applyFont="1" applyFill="1" applyAlignment="1">
      <alignment horizontal="center" vertical="center" wrapText="1"/>
    </xf>
    <xf numFmtId="0" fontId="48" fillId="24" borderId="0" xfId="0" applyFont="1" applyFill="1"/>
    <xf numFmtId="0" fontId="48" fillId="24" borderId="0" xfId="0" applyFont="1" applyFill="1" applyAlignment="1">
      <alignment vertical="center" wrapText="1"/>
    </xf>
    <xf numFmtId="4" fontId="34" fillId="24" borderId="0" xfId="0" applyNumberFormat="1" applyFont="1" applyFill="1" applyAlignment="1">
      <alignment horizontal="center" vertical="center" wrapText="1"/>
    </xf>
    <xf numFmtId="0" fontId="49" fillId="0" borderId="0" xfId="0" applyFont="1" applyAlignment="1">
      <alignment vertical="center" wrapText="1"/>
    </xf>
    <xf numFmtId="0" fontId="48" fillId="0" borderId="0" xfId="0" applyFont="1"/>
    <xf numFmtId="0" fontId="49" fillId="24" borderId="0" xfId="0" applyFont="1" applyFill="1" applyAlignment="1">
      <alignment vertical="center" wrapText="1"/>
    </xf>
    <xf numFmtId="4" fontId="49" fillId="24" borderId="0" xfId="0" applyNumberFormat="1" applyFont="1" applyFill="1" applyAlignment="1">
      <alignment horizontal="center" vertical="center" wrapText="1"/>
    </xf>
    <xf numFmtId="4" fontId="49" fillId="24" borderId="0" xfId="0" applyNumberFormat="1" applyFont="1" applyFill="1" applyAlignment="1">
      <alignment horizontal="center" vertical="center"/>
    </xf>
    <xf numFmtId="0" fontId="34" fillId="0" borderId="0" xfId="0" applyFont="1" applyAlignment="1">
      <alignment vertical="center" wrapText="1"/>
    </xf>
    <xf numFmtId="4" fontId="34" fillId="0" borderId="0" xfId="0" applyNumberFormat="1" applyFont="1" applyAlignment="1">
      <alignment horizontal="center" vertical="center"/>
    </xf>
    <xf numFmtId="4" fontId="34" fillId="0" borderId="0" xfId="0" applyNumberFormat="1" applyFont="1" applyAlignment="1">
      <alignment horizontal="center" vertical="center" wrapText="1"/>
    </xf>
    <xf numFmtId="0" fontId="34" fillId="24" borderId="0" xfId="0" applyFont="1" applyFill="1" applyAlignment="1">
      <alignment vertical="center" wrapText="1"/>
    </xf>
    <xf numFmtId="4" fontId="49" fillId="24" borderId="10" xfId="0" applyNumberFormat="1" applyFont="1" applyFill="1" applyBorder="1" applyAlignment="1">
      <alignment horizontal="center" vertical="center"/>
    </xf>
    <xf numFmtId="4" fontId="49" fillId="24" borderId="10" xfId="0" applyNumberFormat="1" applyFont="1" applyFill="1" applyBorder="1" applyAlignment="1">
      <alignment horizontal="center" vertical="center" wrapText="1"/>
    </xf>
    <xf numFmtId="4" fontId="34" fillId="0" borderId="14" xfId="0" applyNumberFormat="1" applyFont="1" applyBorder="1" applyAlignment="1">
      <alignment horizontal="center" vertical="center"/>
    </xf>
    <xf numFmtId="4" fontId="34" fillId="0" borderId="14" xfId="0" applyNumberFormat="1" applyFont="1" applyBorder="1" applyAlignment="1">
      <alignment horizontal="center" vertical="center" wrapText="1"/>
    </xf>
    <xf numFmtId="3" fontId="48" fillId="24" borderId="0" xfId="0" applyNumberFormat="1" applyFont="1" applyFill="1"/>
    <xf numFmtId="3" fontId="49" fillId="24" borderId="0" xfId="0" applyNumberFormat="1" applyFont="1" applyFill="1" applyAlignment="1">
      <alignment horizontal="center" vertical="center"/>
    </xf>
    <xf numFmtId="0" fontId="49" fillId="24" borderId="0" xfId="0" applyFont="1" applyFill="1" applyAlignment="1">
      <alignment horizontal="center" vertical="center" wrapText="1"/>
    </xf>
    <xf numFmtId="0" fontId="50" fillId="0" borderId="0" xfId="0" applyFont="1" applyAlignment="1">
      <alignment horizontal="left"/>
    </xf>
    <xf numFmtId="3" fontId="0" fillId="0" borderId="0" xfId="0" applyNumberFormat="1" applyFill="1"/>
    <xf numFmtId="0" fontId="38" fillId="0" borderId="0" xfId="0" applyFont="1" applyFill="1" applyBorder="1" applyAlignment="1">
      <alignment vertical="center"/>
    </xf>
    <xf numFmtId="0" fontId="41" fillId="0" borderId="0" xfId="0" applyFont="1" applyFill="1" applyAlignment="1">
      <alignment vertical="center" wrapText="1"/>
    </xf>
    <xf numFmtId="173" fontId="42" fillId="0" borderId="0" xfId="0" applyNumberFormat="1" applyFont="1" applyFill="1" applyBorder="1" applyAlignment="1">
      <alignment horizontal="right" vertical="center"/>
    </xf>
    <xf numFmtId="0" fontId="40" fillId="0" borderId="11" xfId="0" applyFont="1" applyFill="1" applyBorder="1" applyAlignment="1">
      <alignment vertical="center" wrapText="1"/>
    </xf>
    <xf numFmtId="0" fontId="41" fillId="0" borderId="13" xfId="0" applyFont="1" applyFill="1" applyBorder="1" applyAlignment="1">
      <alignment vertical="center" wrapText="1"/>
    </xf>
    <xf numFmtId="175" fontId="37" fillId="0" borderId="13" xfId="0" applyNumberFormat="1" applyFont="1" applyFill="1" applyBorder="1" applyAlignment="1">
      <alignment horizontal="right" vertical="center"/>
    </xf>
    <xf numFmtId="175" fontId="37" fillId="0" borderId="13" xfId="0" applyNumberFormat="1" applyFont="1" applyFill="1" applyBorder="1" applyAlignment="1">
      <alignment vertical="center"/>
    </xf>
    <xf numFmtId="0" fontId="40" fillId="0" borderId="0" xfId="0" applyFont="1" applyFill="1" applyAlignment="1">
      <alignment vertical="center" wrapText="1"/>
    </xf>
    <xf numFmtId="0" fontId="41" fillId="0" borderId="11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vertical="center" wrapText="1"/>
    </xf>
    <xf numFmtId="175" fontId="37" fillId="0" borderId="0" xfId="0" applyNumberFormat="1" applyFont="1" applyFill="1" applyAlignment="1">
      <alignment horizontal="right" vertical="center"/>
    </xf>
    <xf numFmtId="4" fontId="34" fillId="24" borderId="0" xfId="0" applyNumberFormat="1" applyFont="1" applyFill="1" applyBorder="1" applyAlignment="1">
      <alignment horizontal="center" vertical="center" wrapText="1"/>
    </xf>
    <xf numFmtId="0" fontId="48" fillId="24" borderId="0" xfId="0" applyFont="1" applyFill="1" applyBorder="1"/>
    <xf numFmtId="167" fontId="49" fillId="0" borderId="0" xfId="108" applyFont="1" applyBorder="1" applyAlignment="1">
      <alignment horizontal="center" vertical="center"/>
    </xf>
    <xf numFmtId="4" fontId="49" fillId="0" borderId="0" xfId="0" applyNumberFormat="1" applyFont="1" applyBorder="1" applyAlignment="1">
      <alignment horizontal="center" vertical="center" wrapText="1"/>
    </xf>
    <xf numFmtId="4" fontId="49" fillId="0" borderId="0" xfId="0" applyNumberFormat="1" applyFont="1" applyBorder="1" applyAlignment="1">
      <alignment horizontal="center" vertical="center"/>
    </xf>
    <xf numFmtId="0" fontId="48" fillId="0" borderId="0" xfId="0" applyFont="1" applyBorder="1"/>
    <xf numFmtId="167" fontId="49" fillId="24" borderId="0" xfId="108" applyFont="1" applyFill="1" applyBorder="1" applyAlignment="1">
      <alignment horizontal="center" vertical="center"/>
    </xf>
    <xf numFmtId="4" fontId="49" fillId="24" borderId="0" xfId="0" applyNumberFormat="1" applyFont="1" applyFill="1" applyBorder="1" applyAlignment="1">
      <alignment horizontal="center" vertical="center" wrapText="1"/>
    </xf>
    <xf numFmtId="4" fontId="49" fillId="24" borderId="0" xfId="108" applyNumberFormat="1" applyFont="1" applyFill="1" applyBorder="1" applyAlignment="1">
      <alignment horizontal="center" vertical="center" wrapText="1"/>
    </xf>
    <xf numFmtId="167" fontId="48" fillId="24" borderId="0" xfId="108" applyFont="1" applyFill="1" applyBorder="1" applyAlignment="1">
      <alignment horizontal="center"/>
    </xf>
    <xf numFmtId="4" fontId="49" fillId="24" borderId="0" xfId="0" applyNumberFormat="1" applyFont="1" applyFill="1" applyBorder="1" applyAlignment="1">
      <alignment horizontal="center" vertical="center"/>
    </xf>
    <xf numFmtId="4" fontId="34" fillId="0" borderId="0" xfId="0" applyNumberFormat="1" applyFont="1" applyBorder="1" applyAlignment="1">
      <alignment horizontal="center" vertical="center"/>
    </xf>
    <xf numFmtId="4" fontId="34" fillId="0" borderId="0" xfId="0" applyNumberFormat="1" applyFont="1" applyBorder="1" applyAlignment="1">
      <alignment horizontal="center" vertical="center" wrapText="1"/>
    </xf>
    <xf numFmtId="4" fontId="34" fillId="24" borderId="0" xfId="0" applyNumberFormat="1" applyFont="1" applyFill="1" applyBorder="1" applyAlignment="1">
      <alignment horizontal="center" vertical="center"/>
    </xf>
    <xf numFmtId="4" fontId="50" fillId="0" borderId="0" xfId="0" applyNumberFormat="1" applyFont="1" applyAlignment="1">
      <alignment horizontal="left"/>
    </xf>
    <xf numFmtId="167" fontId="49" fillId="24" borderId="11" xfId="108" applyFont="1" applyFill="1" applyBorder="1" applyAlignment="1">
      <alignment horizontal="center" vertical="center"/>
    </xf>
    <xf numFmtId="175" fontId="0" fillId="0" borderId="0" xfId="0" applyNumberFormat="1" applyFill="1"/>
    <xf numFmtId="0" fontId="52" fillId="0" borderId="0" xfId="0" applyFont="1" applyAlignment="1">
      <alignment vertical="center" wrapText="1"/>
    </xf>
    <xf numFmtId="175" fontId="0" fillId="0" borderId="0" xfId="0" applyNumberFormat="1" applyFont="1" applyFill="1"/>
    <xf numFmtId="175" fontId="0" fillId="0" borderId="11" xfId="0" applyNumberFormat="1" applyFill="1" applyBorder="1"/>
    <xf numFmtId="175" fontId="39" fillId="0" borderId="0" xfId="0" applyNumberFormat="1" applyFont="1" applyFill="1"/>
    <xf numFmtId="175" fontId="51" fillId="0" borderId="0" xfId="0" applyNumberFormat="1" applyFont="1" applyFill="1"/>
    <xf numFmtId="0" fontId="35" fillId="0" borderId="0" xfId="0" applyFont="1" applyAlignment="1">
      <alignment horizontal="left" wrapText="1"/>
    </xf>
    <xf numFmtId="0" fontId="50" fillId="0" borderId="0" xfId="0" applyFont="1" applyAlignment="1">
      <alignment horizontal="left"/>
    </xf>
    <xf numFmtId="0" fontId="47" fillId="24" borderId="0" xfId="0" applyFont="1" applyFill="1" applyAlignment="1">
      <alignment vertical="center" wrapText="1"/>
    </xf>
    <xf numFmtId="0" fontId="34" fillId="24" borderId="0" xfId="0" applyFont="1" applyFill="1" applyAlignment="1">
      <alignment horizontal="center" vertical="center" wrapText="1"/>
    </xf>
    <xf numFmtId="0" fontId="34" fillId="24" borderId="0" xfId="0" applyFont="1" applyFill="1" applyAlignment="1">
      <alignment vertical="center" wrapText="1"/>
    </xf>
  </cellXfs>
  <cellStyles count="115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Comma 11" xfId="110" xr:uid="{CDFC362D-78A6-4EAE-8E52-6A458EBF4A51}"/>
    <cellStyle name="Comma 2" xfId="82" xr:uid="{00000000-0005-0000-0000-000012000000}"/>
    <cellStyle name="Euro" xfId="20" xr:uid="{00000000-0005-0000-0000-000013000000}"/>
    <cellStyle name="Euro 2" xfId="21" xr:uid="{00000000-0005-0000-0000-000014000000}"/>
    <cellStyle name="Euro 3" xfId="22" xr:uid="{00000000-0005-0000-0000-000015000000}"/>
    <cellStyle name="Normal 12" xfId="109" xr:uid="{12978AC0-70FE-4E48-BFDF-EC2B6F1D9CD8}"/>
    <cellStyle name="Normal 2" xfId="23" xr:uid="{00000000-0005-0000-0000-000016000000}"/>
    <cellStyle name="Normal 2 2 3" xfId="114" xr:uid="{5E7D6AE1-ACF6-4BE6-9003-AB0DADA2435A}"/>
    <cellStyle name="Normal 3" xfId="1" xr:uid="{00000000-0005-0000-0000-000017000000}"/>
    <cellStyle name="Normal_10Q_30.06.2005" xfId="111" xr:uid="{1DDB92F2-807D-467F-A99C-5A6578A2E60D}"/>
    <cellStyle name="S0" xfId="24" xr:uid="{00000000-0005-0000-0000-000018000000}"/>
    <cellStyle name="S1" xfId="25" xr:uid="{00000000-0005-0000-0000-000019000000}"/>
    <cellStyle name="S10" xfId="26" xr:uid="{00000000-0005-0000-0000-00001A000000}"/>
    <cellStyle name="S11" xfId="27" xr:uid="{00000000-0005-0000-0000-00001B000000}"/>
    <cellStyle name="S12" xfId="28" xr:uid="{00000000-0005-0000-0000-00001C000000}"/>
    <cellStyle name="S13" xfId="29" xr:uid="{00000000-0005-0000-0000-00001D000000}"/>
    <cellStyle name="S14" xfId="30" xr:uid="{00000000-0005-0000-0000-00001E000000}"/>
    <cellStyle name="S2" xfId="31" xr:uid="{00000000-0005-0000-0000-00001F000000}"/>
    <cellStyle name="S3" xfId="32" xr:uid="{00000000-0005-0000-0000-000020000000}"/>
    <cellStyle name="S4" xfId="33" xr:uid="{00000000-0005-0000-0000-000021000000}"/>
    <cellStyle name="S5" xfId="34" xr:uid="{00000000-0005-0000-0000-000022000000}"/>
    <cellStyle name="S6" xfId="35" xr:uid="{00000000-0005-0000-0000-000023000000}"/>
    <cellStyle name="S7" xfId="36" xr:uid="{00000000-0005-0000-0000-000024000000}"/>
    <cellStyle name="S8" xfId="37" xr:uid="{00000000-0005-0000-0000-000025000000}"/>
    <cellStyle name="S9" xfId="38" xr:uid="{00000000-0005-0000-0000-000026000000}"/>
    <cellStyle name="Акцент1 2" xfId="39" xr:uid="{00000000-0005-0000-0000-000027000000}"/>
    <cellStyle name="Акцент2 2" xfId="40" xr:uid="{00000000-0005-0000-0000-000028000000}"/>
    <cellStyle name="Акцент3 2" xfId="41" xr:uid="{00000000-0005-0000-0000-000029000000}"/>
    <cellStyle name="Акцент4 2" xfId="42" xr:uid="{00000000-0005-0000-0000-00002A000000}"/>
    <cellStyle name="Акцент5 2" xfId="43" xr:uid="{00000000-0005-0000-0000-00002B000000}"/>
    <cellStyle name="Акцент6 2" xfId="44" xr:uid="{00000000-0005-0000-0000-00002C000000}"/>
    <cellStyle name="Ввод  2" xfId="45" xr:uid="{00000000-0005-0000-0000-00002D000000}"/>
    <cellStyle name="Вывод 2" xfId="46" xr:uid="{00000000-0005-0000-0000-00002E000000}"/>
    <cellStyle name="Вычисление 2" xfId="47" xr:uid="{00000000-0005-0000-0000-00002F000000}"/>
    <cellStyle name="Гиперссылка 2" xfId="48" xr:uid="{00000000-0005-0000-0000-000030000000}"/>
    <cellStyle name="Заголовок 1 2" xfId="49" xr:uid="{00000000-0005-0000-0000-000031000000}"/>
    <cellStyle name="Заголовок 2 2" xfId="50" xr:uid="{00000000-0005-0000-0000-000032000000}"/>
    <cellStyle name="Заголовок 3 2" xfId="51" xr:uid="{00000000-0005-0000-0000-000033000000}"/>
    <cellStyle name="Заголовок 4 2" xfId="52" xr:uid="{00000000-0005-0000-0000-000034000000}"/>
    <cellStyle name="Итог 2" xfId="53" xr:uid="{00000000-0005-0000-0000-000035000000}"/>
    <cellStyle name="Контрольная ячейка 2" xfId="54" xr:uid="{00000000-0005-0000-0000-000036000000}"/>
    <cellStyle name="Название 2" xfId="55" xr:uid="{00000000-0005-0000-0000-000037000000}"/>
    <cellStyle name="Нейтральный 2" xfId="56" xr:uid="{00000000-0005-0000-0000-000038000000}"/>
    <cellStyle name="Обычный" xfId="0" builtinId="0"/>
    <cellStyle name="Обычный 2" xfId="57" xr:uid="{00000000-0005-0000-0000-00003A000000}"/>
    <cellStyle name="Обычный 2 2" xfId="58" xr:uid="{00000000-0005-0000-0000-00003B000000}"/>
    <cellStyle name="Обычный 2 2 2" xfId="112" xr:uid="{CD64A3F7-80D5-4C01-B770-BDA3AEBC58F1}"/>
    <cellStyle name="Обычный 2 3" xfId="59" xr:uid="{00000000-0005-0000-0000-00003C000000}"/>
    <cellStyle name="Обычный 2 4" xfId="60" xr:uid="{00000000-0005-0000-0000-00003D000000}"/>
    <cellStyle name="Обычный 27" xfId="113" xr:uid="{5A4F9501-E95E-4F49-A8EC-CBF50465A8D7}"/>
    <cellStyle name="Обычный 3" xfId="61" xr:uid="{00000000-0005-0000-0000-00003E000000}"/>
    <cellStyle name="Обычный 3 2" xfId="62" xr:uid="{00000000-0005-0000-0000-00003F000000}"/>
    <cellStyle name="Обычный 3 2 2" xfId="63" xr:uid="{00000000-0005-0000-0000-000040000000}"/>
    <cellStyle name="Обычный 3 2 3" xfId="64" xr:uid="{00000000-0005-0000-0000-000041000000}"/>
    <cellStyle name="Обычный 3 3" xfId="65" xr:uid="{00000000-0005-0000-0000-000042000000}"/>
    <cellStyle name="Обычный 4" xfId="66" xr:uid="{00000000-0005-0000-0000-000043000000}"/>
    <cellStyle name="Обычный 5" xfId="67" xr:uid="{00000000-0005-0000-0000-000044000000}"/>
    <cellStyle name="Обычный 5 2" xfId="68" xr:uid="{00000000-0005-0000-0000-000045000000}"/>
    <cellStyle name="Обычный 6" xfId="69" xr:uid="{00000000-0005-0000-0000-000046000000}"/>
    <cellStyle name="Обычный 7" xfId="70" xr:uid="{00000000-0005-0000-0000-000047000000}"/>
    <cellStyle name="Плохой 2" xfId="71" xr:uid="{00000000-0005-0000-0000-00004E000000}"/>
    <cellStyle name="Пояснение 2" xfId="72" xr:uid="{00000000-0005-0000-0000-00004F000000}"/>
    <cellStyle name="Примечание 2" xfId="73" xr:uid="{00000000-0005-0000-0000-000050000000}"/>
    <cellStyle name="Процентный 2" xfId="74" xr:uid="{00000000-0005-0000-0000-000051000000}"/>
    <cellStyle name="Процентный 2 2" xfId="75" xr:uid="{00000000-0005-0000-0000-000052000000}"/>
    <cellStyle name="Процентный 3" xfId="76" xr:uid="{00000000-0005-0000-0000-000053000000}"/>
    <cellStyle name="Связанная ячейка 2" xfId="77" xr:uid="{00000000-0005-0000-0000-000054000000}"/>
    <cellStyle name="Стиль 1" xfId="78" xr:uid="{00000000-0005-0000-0000-000055000000}"/>
    <cellStyle name="Текст предупреждения 2" xfId="79" xr:uid="{00000000-0005-0000-0000-000056000000}"/>
    <cellStyle name="Тысячи [0]_Birga" xfId="80" xr:uid="{00000000-0005-0000-0000-000057000000}"/>
    <cellStyle name="Тысячи_Birga" xfId="81" xr:uid="{00000000-0005-0000-0000-000058000000}"/>
    <cellStyle name="Финансовый" xfId="108" builtinId="3"/>
    <cellStyle name="Финансовый [0] 2" xfId="83" xr:uid="{00000000-0005-0000-0000-00005A000000}"/>
    <cellStyle name="Финансовый [0] 3" xfId="84" xr:uid="{00000000-0005-0000-0000-00005B000000}"/>
    <cellStyle name="Финансовый 10" xfId="85" xr:uid="{00000000-0005-0000-0000-00005C000000}"/>
    <cellStyle name="Финансовый 11" xfId="86" xr:uid="{00000000-0005-0000-0000-00005D000000}"/>
    <cellStyle name="Финансовый 12" xfId="87" xr:uid="{00000000-0005-0000-0000-00005E000000}"/>
    <cellStyle name="Финансовый 13" xfId="88" xr:uid="{00000000-0005-0000-0000-00005F000000}"/>
    <cellStyle name="Финансовый 2" xfId="89" xr:uid="{00000000-0005-0000-0000-000060000000}"/>
    <cellStyle name="Финансовый 2 2" xfId="90" xr:uid="{00000000-0005-0000-0000-000061000000}"/>
    <cellStyle name="Финансовый 2 3" xfId="91" xr:uid="{00000000-0005-0000-0000-000062000000}"/>
    <cellStyle name="Финансовый 3" xfId="92" xr:uid="{00000000-0005-0000-0000-000063000000}"/>
    <cellStyle name="Финансовый 3 2" xfId="93" xr:uid="{00000000-0005-0000-0000-000064000000}"/>
    <cellStyle name="Финансовый 3 3" xfId="94" xr:uid="{00000000-0005-0000-0000-000065000000}"/>
    <cellStyle name="Финансовый 4" xfId="95" xr:uid="{00000000-0005-0000-0000-000066000000}"/>
    <cellStyle name="Финансовый 4 2" xfId="96" xr:uid="{00000000-0005-0000-0000-000067000000}"/>
    <cellStyle name="Финансовый 5" xfId="97" xr:uid="{00000000-0005-0000-0000-000068000000}"/>
    <cellStyle name="Финансовый 5 2" xfId="98" xr:uid="{00000000-0005-0000-0000-000069000000}"/>
    <cellStyle name="Финансовый 5 3" xfId="99" xr:uid="{00000000-0005-0000-0000-00006A000000}"/>
    <cellStyle name="Финансовый 6" xfId="100" xr:uid="{00000000-0005-0000-0000-00006B000000}"/>
    <cellStyle name="Финансовый 6 2" xfId="101" xr:uid="{00000000-0005-0000-0000-00006C000000}"/>
    <cellStyle name="Финансовый 7" xfId="102" xr:uid="{00000000-0005-0000-0000-00006D000000}"/>
    <cellStyle name="Финансовый 8" xfId="103" xr:uid="{00000000-0005-0000-0000-00006E000000}"/>
    <cellStyle name="Финансовый 8 2" xfId="104" xr:uid="{00000000-0005-0000-0000-00006F000000}"/>
    <cellStyle name="Финансовый 9" xfId="105" xr:uid="{00000000-0005-0000-0000-000070000000}"/>
    <cellStyle name="Хороший 2" xfId="106" xr:uid="{00000000-0005-0000-0000-000071000000}"/>
    <cellStyle name="표준_China Fund Subscription" xfId="107" xr:uid="{00000000-0005-0000-0000-000072000000}"/>
  </cellStyles>
  <dxfs count="0"/>
  <tableStyles count="0" defaultTableStyle="TableStyleMedium2" defaultPivotStyle="PivotStyleLight16"/>
  <colors>
    <mruColors>
      <color rgb="FFDE228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l.akhmettayev/Desktop/IFRS%20audit%20311220/KN_IFRS_TB_311220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TS 31.03.21"/>
      <sheetName val="TS"/>
      <sheetName val="SAD кор-ки 31.03.21"/>
      <sheetName val="700Н 31.03.21"/>
      <sheetName val="SAD кор-ки"/>
      <sheetName val="700Н 31.12.20"/>
    </sheetNames>
    <sheetDataSet>
      <sheetData sheetId="0"/>
      <sheetData sheetId="1"/>
      <sheetData sheetId="2">
        <row r="10">
          <cell r="AT10">
            <v>1.7462298274040222E-10</v>
          </cell>
        </row>
      </sheetData>
      <sheetData sheetId="3">
        <row r="1">
          <cell r="BJ1">
            <v>58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DDED-749C-4261-BE54-694F500237E0}">
  <dimension ref="A1:F58"/>
  <sheetViews>
    <sheetView showGridLines="0" zoomScaleNormal="100" workbookViewId="0">
      <selection activeCell="C5" sqref="C5:D49"/>
    </sheetView>
  </sheetViews>
  <sheetFormatPr defaultRowHeight="15"/>
  <cols>
    <col min="1" max="1" width="82.5703125" customWidth="1"/>
    <col min="2" max="2" width="8.28515625" customWidth="1"/>
    <col min="3" max="3" width="14.5703125" bestFit="1" customWidth="1"/>
    <col min="4" max="4" width="14.5703125" style="36" bestFit="1" customWidth="1"/>
    <col min="5" max="5" width="10.7109375" bestFit="1" customWidth="1"/>
    <col min="6" max="6" width="9.5703125" bestFit="1" customWidth="1"/>
  </cols>
  <sheetData>
    <row r="1" spans="1:6">
      <c r="A1" s="2" t="s">
        <v>0</v>
      </c>
      <c r="B1" s="2"/>
    </row>
    <row r="2" spans="1:6" ht="12.6" customHeight="1">
      <c r="A2" s="2"/>
      <c r="B2" s="2"/>
      <c r="C2" s="2"/>
    </row>
    <row r="3" spans="1:6" ht="49.5" customHeight="1" thickBot="1">
      <c r="A3" s="3" t="s">
        <v>53</v>
      </c>
      <c r="B3" s="3" t="s">
        <v>75</v>
      </c>
      <c r="C3" s="4" t="s">
        <v>54</v>
      </c>
      <c r="D3" s="37" t="s">
        <v>49</v>
      </c>
    </row>
    <row r="4" spans="1:6">
      <c r="A4" s="2" t="s">
        <v>14</v>
      </c>
      <c r="B4" s="2"/>
      <c r="C4" s="2"/>
      <c r="D4" s="38"/>
    </row>
    <row r="5" spans="1:6" s="36" customFormat="1">
      <c r="A5" s="40" t="s">
        <v>15</v>
      </c>
      <c r="B5" s="40">
        <v>1</v>
      </c>
      <c r="C5" s="35">
        <v>61522656</v>
      </c>
      <c r="D5" s="35">
        <v>44341086</v>
      </c>
    </row>
    <row r="6" spans="1:6" s="36" customFormat="1">
      <c r="A6" s="40" t="s">
        <v>16</v>
      </c>
      <c r="B6" s="40"/>
      <c r="C6" s="35">
        <v>6054592</v>
      </c>
      <c r="D6" s="35">
        <v>2248060</v>
      </c>
    </row>
    <row r="7" spans="1:6" s="36" customFormat="1">
      <c r="A7" s="40" t="s">
        <v>17</v>
      </c>
      <c r="B7" s="40">
        <v>2</v>
      </c>
      <c r="C7" s="39">
        <v>485368293</v>
      </c>
      <c r="D7" s="39">
        <v>399012185</v>
      </c>
      <c r="F7" s="102"/>
    </row>
    <row r="8" spans="1:6" s="36" customFormat="1">
      <c r="A8" s="40" t="s">
        <v>18</v>
      </c>
      <c r="B8" s="40">
        <v>3</v>
      </c>
      <c r="C8" s="39">
        <v>134378931</v>
      </c>
      <c r="D8" s="40">
        <v>575</v>
      </c>
    </row>
    <row r="9" spans="1:6" s="36" customFormat="1">
      <c r="A9" s="40" t="s">
        <v>19</v>
      </c>
      <c r="B9" s="40">
        <v>4</v>
      </c>
      <c r="C9" s="39">
        <v>93706531</v>
      </c>
      <c r="D9" s="35">
        <v>15803088</v>
      </c>
    </row>
    <row r="10" spans="1:6" s="36" customFormat="1">
      <c r="A10" s="40" t="s">
        <v>20</v>
      </c>
      <c r="B10" s="40"/>
      <c r="C10" s="39">
        <v>8766665</v>
      </c>
      <c r="D10" s="35">
        <v>6913717</v>
      </c>
    </row>
    <row r="11" spans="1:6" s="36" customFormat="1">
      <c r="A11" s="40" t="s">
        <v>21</v>
      </c>
      <c r="B11" s="40"/>
      <c r="C11" s="39">
        <v>7029102</v>
      </c>
      <c r="D11" s="35">
        <v>1568280</v>
      </c>
    </row>
    <row r="12" spans="1:6" s="36" customFormat="1">
      <c r="A12" s="40" t="s">
        <v>57</v>
      </c>
      <c r="B12" s="40"/>
      <c r="C12" s="39">
        <v>57429</v>
      </c>
      <c r="D12" s="44">
        <v>0</v>
      </c>
    </row>
    <row r="13" spans="1:6" s="36" customFormat="1">
      <c r="A13" s="40" t="s">
        <v>58</v>
      </c>
      <c r="B13" s="40"/>
      <c r="C13" s="39">
        <v>300296</v>
      </c>
      <c r="D13" s="44">
        <v>0</v>
      </c>
    </row>
    <row r="14" spans="1:6" s="36" customFormat="1">
      <c r="A14" s="40" t="s">
        <v>59</v>
      </c>
      <c r="B14" s="40"/>
      <c r="C14" s="39">
        <v>3612363</v>
      </c>
      <c r="D14" s="44">
        <v>0</v>
      </c>
    </row>
    <row r="15" spans="1:6" s="36" customFormat="1">
      <c r="A15" s="40" t="s">
        <v>60</v>
      </c>
      <c r="B15" s="40"/>
      <c r="C15" s="39">
        <v>19514</v>
      </c>
      <c r="D15" s="44">
        <v>0</v>
      </c>
    </row>
    <row r="16" spans="1:6" s="36" customFormat="1">
      <c r="A16" s="40" t="s">
        <v>22</v>
      </c>
      <c r="B16" s="40"/>
      <c r="C16" s="39">
        <v>2058117</v>
      </c>
      <c r="D16" s="35">
        <v>480867</v>
      </c>
    </row>
    <row r="17" spans="1:5" s="36" customFormat="1">
      <c r="A17" s="40" t="s">
        <v>23</v>
      </c>
      <c r="B17" s="40"/>
      <c r="C17" s="35">
        <v>1155134</v>
      </c>
      <c r="D17" s="35">
        <v>920094</v>
      </c>
    </row>
    <row r="18" spans="1:5" s="36" customFormat="1">
      <c r="A18" s="40" t="s">
        <v>13</v>
      </c>
      <c r="B18" s="40"/>
      <c r="C18" s="35">
        <v>962647</v>
      </c>
      <c r="D18" s="35">
        <v>0</v>
      </c>
    </row>
    <row r="19" spans="1:5" s="36" customFormat="1" ht="15.75" thickBot="1">
      <c r="A19" s="57" t="s">
        <v>1</v>
      </c>
      <c r="B19" s="57"/>
      <c r="C19" s="41">
        <v>4116754</v>
      </c>
      <c r="D19" s="41">
        <v>2125481</v>
      </c>
    </row>
    <row r="20" spans="1:5">
      <c r="A20" s="5"/>
      <c r="B20" s="5"/>
      <c r="C20" s="5"/>
      <c r="D20" s="42"/>
    </row>
    <row r="21" spans="1:5" ht="15.75" thickBot="1">
      <c r="A21" s="11" t="s">
        <v>24</v>
      </c>
      <c r="B21" s="11"/>
      <c r="C21" s="43">
        <v>809109024</v>
      </c>
      <c r="D21" s="43">
        <v>473413433</v>
      </c>
      <c r="E21" s="14"/>
    </row>
    <row r="22" spans="1:5" ht="15.75" thickTop="1">
      <c r="A22" s="5"/>
      <c r="B22" s="5"/>
      <c r="C22" s="5"/>
      <c r="D22" s="40"/>
    </row>
    <row r="23" spans="1:5">
      <c r="A23" s="2" t="s">
        <v>25</v>
      </c>
      <c r="B23" s="2"/>
      <c r="C23" s="2"/>
      <c r="D23" s="40"/>
    </row>
    <row r="24" spans="1:5">
      <c r="A24" s="2"/>
      <c r="B24" s="2"/>
      <c r="C24" s="2"/>
      <c r="D24" s="40"/>
    </row>
    <row r="25" spans="1:5">
      <c r="A25" s="2" t="s">
        <v>26</v>
      </c>
      <c r="B25" s="2"/>
      <c r="C25" s="2"/>
      <c r="D25" s="40"/>
    </row>
    <row r="26" spans="1:5" s="36" customFormat="1">
      <c r="A26" s="40" t="s">
        <v>51</v>
      </c>
      <c r="B26" s="40"/>
      <c r="C26" s="35">
        <v>59734</v>
      </c>
      <c r="D26" s="35">
        <v>0</v>
      </c>
    </row>
    <row r="27" spans="1:5" s="36" customFormat="1">
      <c r="A27" s="40" t="s">
        <v>27</v>
      </c>
      <c r="B27" s="40">
        <v>5</v>
      </c>
      <c r="C27" s="35">
        <v>405105897</v>
      </c>
      <c r="D27" s="35">
        <v>269236127</v>
      </c>
    </row>
    <row r="28" spans="1:5" s="36" customFormat="1">
      <c r="A28" s="40" t="s">
        <v>12</v>
      </c>
      <c r="B28" s="40">
        <v>6</v>
      </c>
      <c r="C28" s="35">
        <v>173926558</v>
      </c>
      <c r="D28" s="35">
        <v>101682325</v>
      </c>
    </row>
    <row r="29" spans="1:5" s="36" customFormat="1">
      <c r="A29" s="40" t="s">
        <v>28</v>
      </c>
      <c r="B29" s="40"/>
      <c r="C29" s="35">
        <v>5825068</v>
      </c>
      <c r="D29" s="35">
        <v>3828429</v>
      </c>
    </row>
    <row r="30" spans="1:5" s="36" customFormat="1">
      <c r="A30" s="40" t="s">
        <v>11</v>
      </c>
      <c r="B30" s="40"/>
      <c r="C30" s="44">
        <v>0</v>
      </c>
      <c r="D30" s="44">
        <v>0</v>
      </c>
    </row>
    <row r="31" spans="1:5" s="36" customFormat="1">
      <c r="A31" s="40" t="s">
        <v>29</v>
      </c>
      <c r="B31" s="40"/>
      <c r="C31" s="35">
        <v>12967792</v>
      </c>
      <c r="D31" s="35">
        <v>224414</v>
      </c>
    </row>
    <row r="32" spans="1:5" s="36" customFormat="1">
      <c r="A32" s="40" t="s">
        <v>4</v>
      </c>
      <c r="B32" s="40"/>
      <c r="C32" s="44">
        <v>0</v>
      </c>
      <c r="D32" s="44">
        <v>0</v>
      </c>
    </row>
    <row r="33" spans="1:6" s="36" customFormat="1">
      <c r="A33" s="40" t="s">
        <v>61</v>
      </c>
      <c r="B33" s="40"/>
      <c r="C33" s="35">
        <v>10170888</v>
      </c>
      <c r="D33" s="44">
        <v>0</v>
      </c>
    </row>
    <row r="34" spans="1:6" s="36" customFormat="1">
      <c r="A34" s="40" t="s">
        <v>62</v>
      </c>
      <c r="B34" s="40"/>
      <c r="C34" s="35">
        <v>48857504</v>
      </c>
      <c r="D34" s="44">
        <v>0</v>
      </c>
    </row>
    <row r="35" spans="1:6" s="36" customFormat="1">
      <c r="A35" s="40" t="s">
        <v>10</v>
      </c>
      <c r="B35" s="40"/>
      <c r="C35" s="35">
        <v>2240548</v>
      </c>
      <c r="D35" s="35">
        <v>673368</v>
      </c>
    </row>
    <row r="36" spans="1:6" s="36" customFormat="1">
      <c r="A36" s="40" t="s">
        <v>30</v>
      </c>
      <c r="B36" s="40"/>
      <c r="C36" s="35">
        <v>466668</v>
      </c>
      <c r="D36" s="35">
        <v>475900</v>
      </c>
    </row>
    <row r="37" spans="1:6" ht="15.75" thickBot="1">
      <c r="A37" s="8" t="s">
        <v>31</v>
      </c>
      <c r="B37" s="8"/>
      <c r="C37" s="41">
        <v>31051133</v>
      </c>
      <c r="D37" s="41">
        <v>881282</v>
      </c>
    </row>
    <row r="38" spans="1:6">
      <c r="A38" s="2"/>
      <c r="B38" s="2"/>
    </row>
    <row r="39" spans="1:6" ht="15.75" thickBot="1">
      <c r="A39" s="11" t="s">
        <v>2</v>
      </c>
      <c r="B39" s="11"/>
      <c r="C39" s="45">
        <v>690671790</v>
      </c>
      <c r="D39" s="45">
        <v>377001845</v>
      </c>
      <c r="F39" s="32"/>
    </row>
    <row r="40" spans="1:6" ht="15.75" thickTop="1">
      <c r="A40" s="2"/>
      <c r="B40" s="2"/>
      <c r="C40" s="2"/>
      <c r="D40" s="40"/>
    </row>
    <row r="41" spans="1:6">
      <c r="A41" s="2" t="s">
        <v>32</v>
      </c>
      <c r="B41" s="2"/>
      <c r="C41" s="2"/>
      <c r="D41" s="40"/>
    </row>
    <row r="42" spans="1:6">
      <c r="A42" s="5" t="s">
        <v>33</v>
      </c>
      <c r="B42" s="5">
        <v>7</v>
      </c>
      <c r="C42" s="6">
        <v>61422793</v>
      </c>
      <c r="D42" s="35">
        <v>61422794</v>
      </c>
    </row>
    <row r="43" spans="1:6">
      <c r="A43" s="5" t="s">
        <v>50</v>
      </c>
      <c r="B43" s="5"/>
      <c r="C43" s="6">
        <v>2978199</v>
      </c>
      <c r="D43" s="35">
        <v>2978199</v>
      </c>
    </row>
    <row r="44" spans="1:6" ht="25.5">
      <c r="A44" s="13" t="s">
        <v>34</v>
      </c>
      <c r="B44" s="13"/>
      <c r="C44" s="10">
        <v>278</v>
      </c>
      <c r="D44" s="42">
        <v>278</v>
      </c>
    </row>
    <row r="45" spans="1:6" ht="15.75" thickBot="1">
      <c r="A45" s="8" t="s">
        <v>6</v>
      </c>
      <c r="B45" s="8"/>
      <c r="C45" s="9">
        <v>54035964</v>
      </c>
      <c r="D45" s="41">
        <v>32010317</v>
      </c>
    </row>
    <row r="46" spans="1:6">
      <c r="A46" s="2"/>
      <c r="B46" s="2"/>
      <c r="E46" s="14"/>
    </row>
    <row r="47" spans="1:6" ht="15.75" thickBot="1">
      <c r="A47" s="11" t="s">
        <v>3</v>
      </c>
      <c r="B47" s="11"/>
      <c r="C47" s="12">
        <v>118437234</v>
      </c>
      <c r="D47" s="45">
        <v>96411588</v>
      </c>
    </row>
    <row r="48" spans="1:6" ht="15.75" thickTop="1">
      <c r="A48" s="2" t="s">
        <v>35</v>
      </c>
      <c r="B48" s="2"/>
    </row>
    <row r="49" spans="1:4" ht="15.75" thickBot="1">
      <c r="A49" s="11" t="s">
        <v>36</v>
      </c>
      <c r="B49" s="11"/>
      <c r="C49" s="45">
        <v>809109024</v>
      </c>
      <c r="D49" s="45">
        <v>473413433</v>
      </c>
    </row>
    <row r="50" spans="1:4" ht="15.75" thickTop="1">
      <c r="C50" s="32"/>
      <c r="D50" s="32"/>
    </row>
    <row r="52" spans="1:4">
      <c r="A52" s="15" t="s">
        <v>138</v>
      </c>
      <c r="B52" s="15"/>
    </row>
    <row r="53" spans="1:4">
      <c r="A53" s="15"/>
      <c r="B53" s="15"/>
    </row>
    <row r="54" spans="1:4">
      <c r="A54" s="15" t="s">
        <v>139</v>
      </c>
      <c r="B54" s="15"/>
    </row>
    <row r="57" spans="1:4">
      <c r="A57" s="136" t="s">
        <v>37</v>
      </c>
      <c r="B57" s="136"/>
      <c r="C57" s="136"/>
      <c r="D57" s="136"/>
    </row>
    <row r="58" spans="1:4">
      <c r="A58" s="1" t="s">
        <v>9</v>
      </c>
      <c r="B58" s="1"/>
      <c r="C58" s="17"/>
      <c r="D58" s="46"/>
    </row>
  </sheetData>
  <mergeCells count="1">
    <mergeCell ref="A57:D57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D3091-B45B-4792-80E0-A6C01124A5F1}">
  <dimension ref="A1:J48"/>
  <sheetViews>
    <sheetView showGridLines="0" topLeftCell="A10" zoomScaleNormal="100" workbookViewId="0">
      <selection activeCell="C6" sqref="C6:E38"/>
    </sheetView>
  </sheetViews>
  <sheetFormatPr defaultRowHeight="15"/>
  <cols>
    <col min="1" max="1" width="92.7109375" customWidth="1"/>
    <col min="2" max="2" width="8.42578125" customWidth="1"/>
    <col min="3" max="3" width="18" bestFit="1" customWidth="1"/>
    <col min="4" max="4" width="2" customWidth="1"/>
    <col min="5" max="5" width="18" style="36" bestFit="1" customWidth="1"/>
    <col min="6" max="7" width="10.28515625" bestFit="1" customWidth="1"/>
    <col min="9" max="9" width="10.28515625" bestFit="1" customWidth="1"/>
  </cols>
  <sheetData>
    <row r="1" spans="1:5">
      <c r="A1" s="18"/>
      <c r="B1" s="18"/>
      <c r="C1" s="19"/>
      <c r="D1" s="2"/>
      <c r="E1" s="47"/>
    </row>
    <row r="2" spans="1:5">
      <c r="A2" s="18"/>
      <c r="B2" s="18"/>
      <c r="D2" s="2"/>
    </row>
    <row r="3" spans="1:5">
      <c r="A3" s="20" t="s">
        <v>0</v>
      </c>
      <c r="B3" s="20"/>
      <c r="D3" s="2"/>
    </row>
    <row r="4" spans="1:5">
      <c r="A4" s="18"/>
      <c r="B4" s="18"/>
      <c r="C4" s="19"/>
      <c r="D4" s="2"/>
      <c r="E4" s="47"/>
    </row>
    <row r="5" spans="1:5" ht="39" thickBot="1">
      <c r="A5" s="3" t="s">
        <v>55</v>
      </c>
      <c r="B5" s="3" t="s">
        <v>75</v>
      </c>
      <c r="C5" s="4" t="s">
        <v>56</v>
      </c>
      <c r="D5" s="21"/>
      <c r="E5" s="37" t="s">
        <v>135</v>
      </c>
    </row>
    <row r="6" spans="1:5">
      <c r="A6" s="5" t="s">
        <v>38</v>
      </c>
      <c r="B6" s="5">
        <v>8</v>
      </c>
      <c r="C6" s="22">
        <v>4066781</v>
      </c>
      <c r="D6" s="22"/>
      <c r="E6" s="48">
        <v>45460</v>
      </c>
    </row>
    <row r="7" spans="1:5" ht="25.5">
      <c r="A7" s="13" t="s">
        <v>39</v>
      </c>
      <c r="B7" s="13">
        <v>8</v>
      </c>
      <c r="C7" s="22">
        <v>20923235</v>
      </c>
      <c r="D7" s="22"/>
      <c r="E7" s="48">
        <v>9805974</v>
      </c>
    </row>
    <row r="8" spans="1:5" ht="15.75" thickBot="1">
      <c r="A8" s="8" t="s">
        <v>40</v>
      </c>
      <c r="B8" s="8">
        <v>8</v>
      </c>
      <c r="C8" s="23">
        <v>-21736271</v>
      </c>
      <c r="D8" s="23"/>
      <c r="E8" s="49">
        <v>-7757057</v>
      </c>
    </row>
    <row r="9" spans="1:5">
      <c r="A9" s="5"/>
      <c r="B9" s="5"/>
      <c r="C9" s="22"/>
      <c r="D9" s="22"/>
      <c r="E9" s="48"/>
    </row>
    <row r="10" spans="1:5">
      <c r="A10" s="2" t="s">
        <v>52</v>
      </c>
      <c r="B10" s="2"/>
      <c r="C10" s="34">
        <v>3253745</v>
      </c>
      <c r="D10" s="34">
        <v>0</v>
      </c>
      <c r="E10" s="34">
        <v>2094377</v>
      </c>
    </row>
    <row r="11" spans="1:5" ht="15.75" thickBot="1">
      <c r="A11" s="21"/>
      <c r="B11" s="21"/>
      <c r="C11" s="24"/>
      <c r="D11" s="25"/>
      <c r="E11" s="50"/>
    </row>
    <row r="12" spans="1:5" s="36" customFormat="1">
      <c r="A12" s="103" t="s">
        <v>63</v>
      </c>
      <c r="B12" s="103"/>
      <c r="C12" s="48">
        <v>5255952</v>
      </c>
      <c r="D12" s="61"/>
      <c r="E12" s="59">
        <v>0</v>
      </c>
    </row>
    <row r="13" spans="1:5" s="36" customFormat="1" ht="15.75" thickBot="1">
      <c r="A13" s="57" t="s">
        <v>64</v>
      </c>
      <c r="B13" s="57"/>
      <c r="C13" s="49">
        <v>-17810</v>
      </c>
      <c r="D13" s="50"/>
      <c r="E13" s="52">
        <v>0</v>
      </c>
    </row>
    <row r="14" spans="1:5" s="36" customFormat="1">
      <c r="A14" s="104" t="s">
        <v>65</v>
      </c>
      <c r="B14" s="104"/>
      <c r="C14" s="105">
        <v>5238142</v>
      </c>
      <c r="D14" s="61"/>
      <c r="E14" s="59">
        <v>0</v>
      </c>
    </row>
    <row r="15" spans="1:5" s="36" customFormat="1" ht="15.75" thickBot="1">
      <c r="A15" s="106" t="s">
        <v>66</v>
      </c>
      <c r="B15" s="106"/>
      <c r="C15" s="49">
        <v>-1329386</v>
      </c>
      <c r="D15" s="50"/>
      <c r="E15" s="52">
        <v>0</v>
      </c>
    </row>
    <row r="16" spans="1:5" s="36" customFormat="1" ht="15.75" thickBot="1">
      <c r="A16" s="107" t="s">
        <v>67</v>
      </c>
      <c r="B16" s="107"/>
      <c r="C16" s="108">
        <v>3908756</v>
      </c>
      <c r="D16" s="109"/>
      <c r="E16" s="60">
        <v>0</v>
      </c>
    </row>
    <row r="17" spans="1:7" s="36" customFormat="1">
      <c r="A17" s="110" t="s">
        <v>68</v>
      </c>
      <c r="B17" s="110"/>
      <c r="C17" s="48">
        <v>-995549</v>
      </c>
      <c r="D17" s="61"/>
      <c r="E17" s="59">
        <v>0</v>
      </c>
    </row>
    <row r="18" spans="1:7" s="36" customFormat="1" ht="15.75" thickBot="1">
      <c r="A18" s="106" t="s">
        <v>69</v>
      </c>
      <c r="B18" s="106"/>
      <c r="C18" s="49">
        <v>-2287497</v>
      </c>
      <c r="D18" s="50"/>
      <c r="E18" s="52">
        <v>0</v>
      </c>
    </row>
    <row r="19" spans="1:7" s="36" customFormat="1" ht="15.75" thickBot="1">
      <c r="A19" s="111" t="s">
        <v>70</v>
      </c>
      <c r="B19" s="112"/>
      <c r="C19" s="113">
        <v>-3283046</v>
      </c>
      <c r="D19" s="61"/>
      <c r="E19" s="61">
        <v>0</v>
      </c>
    </row>
    <row r="20" spans="1:7">
      <c r="A20" s="29" t="s">
        <v>71</v>
      </c>
      <c r="B20" s="29"/>
      <c r="C20" s="27">
        <v>625710</v>
      </c>
      <c r="D20" s="27"/>
      <c r="E20" s="53">
        <v>0</v>
      </c>
      <c r="G20" s="33"/>
    </row>
    <row r="21" spans="1:7">
      <c r="A21" s="62"/>
      <c r="B21" s="62"/>
      <c r="C21" s="58"/>
      <c r="D21" s="58"/>
      <c r="E21" s="61"/>
      <c r="G21" s="33"/>
    </row>
    <row r="22" spans="1:7">
      <c r="A22" s="5" t="s">
        <v>41</v>
      </c>
      <c r="B22" s="5">
        <v>9</v>
      </c>
      <c r="C22" s="22">
        <v>6299744</v>
      </c>
      <c r="D22" s="22"/>
      <c r="E22" s="48">
        <v>3029172</v>
      </c>
    </row>
    <row r="23" spans="1:7">
      <c r="A23" s="5" t="s">
        <v>42</v>
      </c>
      <c r="B23" s="5">
        <v>9</v>
      </c>
      <c r="C23" s="22">
        <v>-4241000</v>
      </c>
      <c r="D23" s="22"/>
      <c r="E23" s="48">
        <v>-695965</v>
      </c>
    </row>
    <row r="24" spans="1:7">
      <c r="A24" s="5" t="s">
        <v>72</v>
      </c>
      <c r="B24" s="5"/>
      <c r="C24" s="22">
        <v>8098719</v>
      </c>
      <c r="D24" s="22"/>
      <c r="E24" s="48">
        <v>0</v>
      </c>
    </row>
    <row r="25" spans="1:7">
      <c r="A25" s="5" t="s">
        <v>73</v>
      </c>
      <c r="B25" s="5"/>
      <c r="C25" s="22">
        <v>784666</v>
      </c>
      <c r="D25" s="22"/>
      <c r="E25" s="48">
        <v>0</v>
      </c>
    </row>
    <row r="26" spans="1:7">
      <c r="A26" s="5" t="s">
        <v>43</v>
      </c>
      <c r="B26" s="5"/>
      <c r="C26" s="22">
        <v>14121888</v>
      </c>
      <c r="D26" s="28"/>
      <c r="E26" s="51">
        <v>6440908</v>
      </c>
    </row>
    <row r="27" spans="1:7">
      <c r="A27" s="5" t="s">
        <v>74</v>
      </c>
      <c r="B27" s="5"/>
      <c r="C27" s="22">
        <v>-1777590</v>
      </c>
      <c r="D27" s="28"/>
      <c r="E27" s="51">
        <v>83544</v>
      </c>
    </row>
    <row r="28" spans="1:7">
      <c r="A28" s="5" t="s">
        <v>44</v>
      </c>
      <c r="B28" s="5"/>
      <c r="C28" s="22">
        <v>3137766</v>
      </c>
      <c r="D28" s="28"/>
      <c r="E28" s="51">
        <v>991412</v>
      </c>
    </row>
    <row r="29" spans="1:7">
      <c r="A29" s="5" t="s">
        <v>45</v>
      </c>
      <c r="B29" s="5"/>
      <c r="C29" s="22">
        <v>58992</v>
      </c>
      <c r="D29" s="22"/>
      <c r="E29" s="48">
        <v>0</v>
      </c>
    </row>
    <row r="30" spans="1:7" ht="15.75" thickBot="1">
      <c r="A30" s="5" t="s">
        <v>7</v>
      </c>
      <c r="B30" s="5"/>
      <c r="C30" s="22">
        <v>50707</v>
      </c>
      <c r="D30" s="22"/>
      <c r="E30" s="48">
        <v>52970</v>
      </c>
    </row>
    <row r="31" spans="1:7">
      <c r="A31" s="26"/>
      <c r="B31" s="26"/>
      <c r="C31" s="30"/>
      <c r="D31" s="30"/>
      <c r="E31" s="54"/>
    </row>
    <row r="32" spans="1:7" ht="15.75" thickBot="1">
      <c r="A32" s="21" t="s">
        <v>46</v>
      </c>
      <c r="B32" s="21"/>
      <c r="C32" s="24">
        <v>26533892</v>
      </c>
      <c r="D32" s="24"/>
      <c r="E32" s="55">
        <v>9902041</v>
      </c>
      <c r="G32" s="33"/>
    </row>
    <row r="33" spans="1:10">
      <c r="A33" s="5"/>
      <c r="B33" s="5"/>
      <c r="C33" s="22"/>
      <c r="D33" s="28"/>
      <c r="E33" s="48"/>
    </row>
    <row r="34" spans="1:10" ht="15.75" thickBot="1">
      <c r="A34" s="8" t="s">
        <v>5</v>
      </c>
      <c r="B34" s="8">
        <v>10</v>
      </c>
      <c r="C34" s="23">
        <v>-8381545</v>
      </c>
      <c r="D34" s="23"/>
      <c r="E34" s="49">
        <v>-3219782</v>
      </c>
    </row>
    <row r="35" spans="1:10">
      <c r="A35" s="5" t="s">
        <v>47</v>
      </c>
      <c r="B35" s="5"/>
      <c r="C35" s="22">
        <v>22031802</v>
      </c>
      <c r="D35" s="22">
        <v>0</v>
      </c>
      <c r="E35" s="48">
        <v>8776636</v>
      </c>
      <c r="F35" s="33"/>
      <c r="G35" s="33"/>
      <c r="I35" s="33"/>
      <c r="J35" s="33"/>
    </row>
    <row r="36" spans="1:10" ht="15.75" thickBot="1">
      <c r="A36" s="8" t="s">
        <v>8</v>
      </c>
      <c r="B36" s="8"/>
      <c r="C36" s="23">
        <v>-6155</v>
      </c>
      <c r="D36" s="23"/>
      <c r="E36" s="49">
        <v>-116759</v>
      </c>
    </row>
    <row r="37" spans="1:10">
      <c r="A37" s="5"/>
      <c r="B37" s="5"/>
      <c r="C37" s="22"/>
      <c r="D37" s="28"/>
      <c r="E37" s="48"/>
    </row>
    <row r="38" spans="1:10" ht="15.75" thickBot="1">
      <c r="A38" s="11" t="s">
        <v>48</v>
      </c>
      <c r="B38" s="11"/>
      <c r="C38" s="31">
        <v>22025647</v>
      </c>
      <c r="D38" s="31">
        <v>0</v>
      </c>
      <c r="E38" s="56">
        <v>8659877</v>
      </c>
    </row>
    <row r="39" spans="1:10" ht="15.75" thickTop="1">
      <c r="A39" s="2"/>
      <c r="B39" s="2"/>
      <c r="C39" s="7"/>
      <c r="D39" s="5"/>
      <c r="E39" s="47"/>
    </row>
    <row r="40" spans="1:10">
      <c r="A40" s="2"/>
      <c r="B40" s="2"/>
      <c r="C40" s="7"/>
      <c r="D40" s="5"/>
      <c r="E40" s="47"/>
    </row>
    <row r="42" spans="1:10">
      <c r="A42" s="15" t="str">
        <f>ББ!A52</f>
        <v>Заместитель Председателя Правления _______________________ /Салыкбаев А.К.  Дата  подписания 08.07.2022 г.</v>
      </c>
      <c r="B42" s="15"/>
    </row>
    <row r="43" spans="1:10">
      <c r="A43" s="15"/>
      <c r="B43" s="15"/>
    </row>
    <row r="44" spans="1:10">
      <c r="A44" s="15" t="str">
        <f>ББ!A54</f>
        <v>Главный бухгалтер ________________________________ / Хон Т.Э. Дата 08.07.2022 г.</v>
      </c>
      <c r="B44" s="15"/>
    </row>
    <row r="47" spans="1:10">
      <c r="A47" s="136" t="s">
        <v>37</v>
      </c>
      <c r="B47" s="136"/>
      <c r="C47" s="136"/>
      <c r="D47" s="136"/>
    </row>
    <row r="48" spans="1:10">
      <c r="A48" s="1" t="s">
        <v>9</v>
      </c>
      <c r="B48" s="1"/>
      <c r="C48" s="17"/>
      <c r="D48" s="16"/>
    </row>
  </sheetData>
  <mergeCells count="1">
    <mergeCell ref="A47:D47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3CD91-FDDB-49B8-969B-22F0A675D1E4}">
  <dimension ref="A1:E77"/>
  <sheetViews>
    <sheetView showGridLines="0" workbookViewId="0">
      <selection activeCell="B10" sqref="B10"/>
    </sheetView>
  </sheetViews>
  <sheetFormatPr defaultColWidth="9.140625" defaultRowHeight="15"/>
  <cols>
    <col min="1" max="1" width="80.42578125" style="70" customWidth="1"/>
    <col min="2" max="2" width="16.28515625" customWidth="1"/>
    <col min="3" max="3" width="16.85546875" customWidth="1"/>
  </cols>
  <sheetData>
    <row r="1" spans="1:3">
      <c r="A1" s="13"/>
    </row>
    <row r="2" spans="1:3">
      <c r="A2" s="13"/>
    </row>
    <row r="3" spans="1:3">
      <c r="A3" s="63" t="s">
        <v>0</v>
      </c>
    </row>
    <row r="4" spans="1:3" ht="74.25" customHeight="1" thickBot="1">
      <c r="A4" s="3" t="s">
        <v>134</v>
      </c>
      <c r="B4" s="64" t="s">
        <v>56</v>
      </c>
      <c r="C4" s="64" t="s">
        <v>135</v>
      </c>
    </row>
    <row r="5" spans="1:3">
      <c r="A5" s="65" t="s">
        <v>76</v>
      </c>
    </row>
    <row r="6" spans="1:3">
      <c r="A6" s="13" t="s">
        <v>77</v>
      </c>
      <c r="B6" s="130">
        <v>22031802</v>
      </c>
      <c r="C6" s="33">
        <v>8776636</v>
      </c>
    </row>
    <row r="7" spans="1:3">
      <c r="A7" s="13" t="s">
        <v>78</v>
      </c>
      <c r="B7" s="130"/>
    </row>
    <row r="8" spans="1:3" ht="25.5">
      <c r="A8" s="13" t="s">
        <v>79</v>
      </c>
      <c r="B8" s="130">
        <v>-4164299</v>
      </c>
      <c r="C8" s="33">
        <v>-740612</v>
      </c>
    </row>
    <row r="9" spans="1:3" ht="25.5">
      <c r="A9" s="13" t="s">
        <v>80</v>
      </c>
      <c r="B9" s="130">
        <v>1777590</v>
      </c>
      <c r="C9" s="33"/>
    </row>
    <row r="10" spans="1:3">
      <c r="A10" s="13" t="s">
        <v>140</v>
      </c>
      <c r="B10" s="130"/>
      <c r="C10" s="33"/>
    </row>
    <row r="11" spans="1:3">
      <c r="A11" s="13" t="s">
        <v>81</v>
      </c>
      <c r="B11" s="130">
        <v>-1096577</v>
      </c>
      <c r="C11" s="33">
        <v>-11392</v>
      </c>
    </row>
    <row r="12" spans="1:3">
      <c r="A12" s="13" t="s">
        <v>142</v>
      </c>
      <c r="B12" s="130">
        <v>0</v>
      </c>
      <c r="C12" s="33">
        <v>178</v>
      </c>
    </row>
    <row r="13" spans="1:3">
      <c r="A13" s="13" t="s">
        <v>141</v>
      </c>
      <c r="B13" s="130">
        <v>3616883</v>
      </c>
      <c r="C13" s="33"/>
    </row>
    <row r="14" spans="1:3">
      <c r="A14" s="13" t="s">
        <v>82</v>
      </c>
      <c r="B14" s="130">
        <v>358292</v>
      </c>
      <c r="C14" s="33">
        <v>321340</v>
      </c>
    </row>
    <row r="15" spans="1:3">
      <c r="A15" s="13" t="s">
        <v>83</v>
      </c>
      <c r="B15" s="130">
        <v>91451</v>
      </c>
      <c r="C15" s="33"/>
    </row>
    <row r="16" spans="1:3">
      <c r="A16" s="13" t="s">
        <v>84</v>
      </c>
      <c r="B16" s="130">
        <v>0</v>
      </c>
      <c r="C16" s="33">
        <v>10695</v>
      </c>
    </row>
    <row r="17" spans="1:4">
      <c r="A17" s="131" t="s">
        <v>72</v>
      </c>
      <c r="B17" s="132">
        <v>-8098719</v>
      </c>
      <c r="C17" s="33"/>
    </row>
    <row r="18" spans="1:4">
      <c r="A18" s="13" t="s">
        <v>85</v>
      </c>
      <c r="B18" s="130">
        <v>8366</v>
      </c>
      <c r="C18" s="33"/>
    </row>
    <row r="19" spans="1:4">
      <c r="A19" s="13" t="s">
        <v>86</v>
      </c>
      <c r="B19" s="130">
        <v>148134</v>
      </c>
      <c r="C19" s="33">
        <v>-74714</v>
      </c>
    </row>
    <row r="20" spans="1:4">
      <c r="A20" s="13" t="s">
        <v>87</v>
      </c>
      <c r="B20" s="130">
        <v>0</v>
      </c>
      <c r="C20" s="33"/>
    </row>
    <row r="21" spans="1:4" ht="15.75" thickBot="1">
      <c r="A21" s="66" t="s">
        <v>88</v>
      </c>
      <c r="B21" s="133">
        <v>-2633265</v>
      </c>
      <c r="C21" s="67">
        <v>-5274873</v>
      </c>
    </row>
    <row r="22" spans="1:4">
      <c r="A22" s="13"/>
      <c r="B22" s="130"/>
    </row>
    <row r="23" spans="1:4">
      <c r="A23" s="65" t="s">
        <v>89</v>
      </c>
      <c r="B23" s="134">
        <f>SUM(B6:B21)</f>
        <v>12039658</v>
      </c>
      <c r="C23" s="68">
        <f>SUM(C6:C21)</f>
        <v>3007258</v>
      </c>
    </row>
    <row r="24" spans="1:4">
      <c r="A24" s="65" t="s">
        <v>90</v>
      </c>
      <c r="B24" s="130"/>
    </row>
    <row r="25" spans="1:4">
      <c r="A25" s="65" t="s">
        <v>91</v>
      </c>
      <c r="B25" s="130"/>
    </row>
    <row r="26" spans="1:4">
      <c r="A26" s="65" t="s">
        <v>92</v>
      </c>
      <c r="B26" s="135">
        <f>SUM(B27:B35)</f>
        <v>-167657276</v>
      </c>
      <c r="C26" s="135">
        <f>SUM(C27:C35)</f>
        <v>-176629885</v>
      </c>
      <c r="D26" s="36"/>
    </row>
    <row r="27" spans="1:4">
      <c r="A27" s="13" t="s">
        <v>16</v>
      </c>
      <c r="B27" s="130">
        <v>-3818095</v>
      </c>
      <c r="C27" s="130"/>
      <c r="D27" s="36"/>
    </row>
    <row r="28" spans="1:4">
      <c r="A28" s="13" t="s">
        <v>143</v>
      </c>
      <c r="B28" s="130">
        <v>0</v>
      </c>
      <c r="C28" s="130">
        <v>-207118</v>
      </c>
      <c r="D28" s="36"/>
    </row>
    <row r="29" spans="1:4">
      <c r="A29" s="13" t="s">
        <v>146</v>
      </c>
      <c r="B29" s="130"/>
      <c r="C29" s="130">
        <v>4482932</v>
      </c>
      <c r="D29" s="36"/>
    </row>
    <row r="30" spans="1:4">
      <c r="A30" s="13" t="s">
        <v>93</v>
      </c>
      <c r="B30" s="130">
        <v>-78070194</v>
      </c>
      <c r="C30" s="130">
        <v>-177844006</v>
      </c>
      <c r="D30" s="36"/>
    </row>
    <row r="31" spans="1:4">
      <c r="A31" s="13" t="s">
        <v>94</v>
      </c>
      <c r="B31" s="130">
        <v>-5463652</v>
      </c>
      <c r="C31" s="130">
        <v>-1179857</v>
      </c>
      <c r="D31" s="36"/>
    </row>
    <row r="32" spans="1:4">
      <c r="A32" s="13" t="s">
        <v>95</v>
      </c>
      <c r="B32" s="130">
        <v>-78271992</v>
      </c>
      <c r="C32" s="130">
        <v>-2124770</v>
      </c>
      <c r="D32" s="36"/>
    </row>
    <row r="33" spans="1:4">
      <c r="A33" s="13" t="s">
        <v>144</v>
      </c>
      <c r="B33" s="130">
        <v>0</v>
      </c>
      <c r="C33" s="130">
        <v>570893</v>
      </c>
      <c r="D33" s="36"/>
    </row>
    <row r="34" spans="1:4">
      <c r="A34" s="13" t="s">
        <v>145</v>
      </c>
      <c r="B34" s="130"/>
      <c r="C34" s="130">
        <v>-141551</v>
      </c>
      <c r="D34" s="36"/>
    </row>
    <row r="35" spans="1:4">
      <c r="A35" s="13" t="s">
        <v>1</v>
      </c>
      <c r="B35" s="130">
        <v>-2033343</v>
      </c>
      <c r="C35" s="130">
        <v>-186408</v>
      </c>
      <c r="D35" s="36"/>
    </row>
    <row r="36" spans="1:4">
      <c r="A36" s="65" t="s">
        <v>96</v>
      </c>
      <c r="B36" s="135">
        <f>SUM(B37:B42)</f>
        <v>174216616</v>
      </c>
      <c r="C36" s="135">
        <f>SUM(C37:C42)</f>
        <v>164230161</v>
      </c>
      <c r="D36" s="36"/>
    </row>
    <row r="37" spans="1:4">
      <c r="A37" s="13" t="s">
        <v>147</v>
      </c>
      <c r="B37" s="130">
        <v>69174076</v>
      </c>
      <c r="C37" s="130">
        <v>130005155</v>
      </c>
      <c r="D37" s="36"/>
    </row>
    <row r="38" spans="1:4">
      <c r="A38" s="13" t="s">
        <v>97</v>
      </c>
      <c r="B38" s="130">
        <v>72571342</v>
      </c>
      <c r="C38" s="33">
        <v>33427104</v>
      </c>
    </row>
    <row r="39" spans="1:4">
      <c r="A39" s="13" t="s">
        <v>28</v>
      </c>
      <c r="B39" s="130">
        <v>1973100</v>
      </c>
      <c r="C39" s="33">
        <v>730646</v>
      </c>
    </row>
    <row r="40" spans="1:4">
      <c r="A40" s="13" t="s">
        <v>11</v>
      </c>
      <c r="B40" s="130"/>
      <c r="C40" s="33">
        <v>35592</v>
      </c>
    </row>
    <row r="41" spans="1:4">
      <c r="A41" s="13" t="s">
        <v>98</v>
      </c>
      <c r="B41" s="130">
        <v>1357380</v>
      </c>
      <c r="C41" s="33">
        <v>-1766</v>
      </c>
    </row>
    <row r="42" spans="1:4" ht="15.75" thickBot="1">
      <c r="A42" s="66" t="s">
        <v>99</v>
      </c>
      <c r="B42" s="133">
        <v>29140718</v>
      </c>
      <c r="C42" s="67">
        <v>33430</v>
      </c>
    </row>
    <row r="43" spans="1:4">
      <c r="A43" s="65" t="s">
        <v>100</v>
      </c>
      <c r="B43" s="134">
        <f>B26+B36+B23</f>
        <v>18598998</v>
      </c>
      <c r="C43" s="68">
        <f>C26+C36+C23</f>
        <v>-9392466</v>
      </c>
    </row>
    <row r="44" spans="1:4" ht="12.6" customHeight="1">
      <c r="A44" s="69"/>
      <c r="B44" s="33"/>
    </row>
    <row r="45" spans="1:4" ht="12.6" customHeight="1">
      <c r="B45" s="33"/>
    </row>
    <row r="46" spans="1:4" ht="15.75" thickBot="1">
      <c r="A46" s="66" t="s">
        <v>101</v>
      </c>
      <c r="B46" s="67">
        <v>-21693</v>
      </c>
      <c r="C46" s="67">
        <v>68465</v>
      </c>
    </row>
    <row r="47" spans="1:4">
      <c r="A47" s="13"/>
    </row>
    <row r="48" spans="1:4" ht="15.75" thickBot="1">
      <c r="A48" s="71" t="s">
        <v>102</v>
      </c>
      <c r="B48" s="72">
        <f>SUM(B43:B46)</f>
        <v>18577305</v>
      </c>
      <c r="C48" s="72">
        <f>SUM(C43:C46)</f>
        <v>-9324001</v>
      </c>
    </row>
    <row r="49" spans="1:3">
      <c r="A49" s="13"/>
    </row>
    <row r="50" spans="1:3">
      <c r="A50" s="65" t="s">
        <v>103</v>
      </c>
    </row>
    <row r="51" spans="1:3" ht="12.95" customHeight="1">
      <c r="A51" s="13" t="s">
        <v>104</v>
      </c>
      <c r="B51" s="33">
        <v>-2057584</v>
      </c>
      <c r="C51" s="33">
        <v>-53801</v>
      </c>
    </row>
    <row r="52" spans="1:3" ht="12.95" customHeight="1">
      <c r="A52" s="13" t="s">
        <v>105</v>
      </c>
      <c r="B52" s="33"/>
      <c r="C52" s="33">
        <v>187</v>
      </c>
    </row>
    <row r="53" spans="1:3">
      <c r="A53" s="13" t="s">
        <v>106</v>
      </c>
      <c r="B53" s="33">
        <v>412422</v>
      </c>
      <c r="C53" s="33">
        <v>0</v>
      </c>
    </row>
    <row r="54" spans="1:3" ht="15.75" thickBot="1">
      <c r="A54" s="66" t="s">
        <v>107</v>
      </c>
      <c r="B54" s="67">
        <v>0</v>
      </c>
      <c r="C54" s="67">
        <v>0</v>
      </c>
    </row>
    <row r="55" spans="1:3">
      <c r="A55" s="13"/>
    </row>
    <row r="56" spans="1:3" ht="15.75" thickBot="1">
      <c r="A56" s="71" t="s">
        <v>108</v>
      </c>
      <c r="B56" s="72">
        <f>SUM(B51:B53)</f>
        <v>-1645162</v>
      </c>
      <c r="C56" s="72">
        <f>SUM(C51:C53)</f>
        <v>-53614</v>
      </c>
    </row>
    <row r="57" spans="1:3" ht="12.95" customHeight="1">
      <c r="A57" s="65" t="s">
        <v>109</v>
      </c>
    </row>
    <row r="58" spans="1:3">
      <c r="A58" s="13" t="s">
        <v>110</v>
      </c>
      <c r="B58" s="33">
        <v>251903</v>
      </c>
      <c r="C58" s="33">
        <v>0</v>
      </c>
    </row>
    <row r="59" spans="1:3">
      <c r="A59" s="13" t="s">
        <v>111</v>
      </c>
      <c r="B59" s="33">
        <v>-1</v>
      </c>
      <c r="C59" s="33">
        <v>12543319</v>
      </c>
    </row>
    <row r="60" spans="1:3">
      <c r="A60" s="13" t="s">
        <v>112</v>
      </c>
      <c r="B60" s="33">
        <v>0</v>
      </c>
      <c r="C60" s="33">
        <v>-4217875</v>
      </c>
    </row>
    <row r="61" spans="1:3" ht="15.75" thickBot="1">
      <c r="A61" s="66" t="s">
        <v>113</v>
      </c>
      <c r="B61" s="67">
        <v>0</v>
      </c>
      <c r="C61" s="67">
        <v>-51406</v>
      </c>
    </row>
    <row r="62" spans="1:3">
      <c r="A62" s="13"/>
    </row>
    <row r="63" spans="1:3" ht="15.75" thickBot="1">
      <c r="A63" s="71" t="s">
        <v>114</v>
      </c>
      <c r="B63" s="72">
        <f>SUM(B58:B59)</f>
        <v>251902</v>
      </c>
      <c r="C63" s="72">
        <f>SUM(C58:C61)</f>
        <v>8274038</v>
      </c>
    </row>
    <row r="64" spans="1:3">
      <c r="A64" s="13"/>
    </row>
    <row r="65" spans="1:5" ht="15.75" thickBot="1">
      <c r="A65" s="66" t="s">
        <v>115</v>
      </c>
      <c r="B65" s="72">
        <f>B48+B56+B63</f>
        <v>17184045</v>
      </c>
      <c r="C65" s="72">
        <f>C48+C56+C63</f>
        <v>-1103577</v>
      </c>
    </row>
    <row r="66" spans="1:5">
      <c r="A66" s="73" t="s">
        <v>116</v>
      </c>
      <c r="B66" s="33">
        <v>-2475</v>
      </c>
      <c r="C66" s="33">
        <v>0</v>
      </c>
    </row>
    <row r="67" spans="1:5" ht="15.75" thickBot="1">
      <c r="A67" s="71" t="s">
        <v>117</v>
      </c>
      <c r="B67" s="74">
        <v>44341086</v>
      </c>
      <c r="C67" s="74">
        <v>40211983</v>
      </c>
    </row>
    <row r="68" spans="1:5" ht="13.5" customHeight="1" thickBot="1">
      <c r="A68" s="71" t="s">
        <v>118</v>
      </c>
      <c r="B68" s="75">
        <v>61522656</v>
      </c>
      <c r="C68" s="72">
        <v>39108396</v>
      </c>
      <c r="E68" s="33"/>
    </row>
    <row r="69" spans="1:5" ht="13.5" customHeight="1">
      <c r="A69" s="65"/>
      <c r="B69" s="76"/>
      <c r="C69" s="68"/>
      <c r="E69" s="33"/>
    </row>
    <row r="70" spans="1:5">
      <c r="B70" s="33"/>
      <c r="C70" s="33"/>
    </row>
    <row r="71" spans="1:5">
      <c r="A71" s="15" t="str">
        <f>ОПУиО!A42</f>
        <v>Заместитель Председателя Правления _______________________ /Салыкбаев А.К.  Дата  подписания 08.07.2022 г.</v>
      </c>
    </row>
    <row r="72" spans="1:5">
      <c r="A72" s="15"/>
    </row>
    <row r="73" spans="1:5">
      <c r="A73" s="15" t="s">
        <v>139</v>
      </c>
    </row>
    <row r="74" spans="1:5">
      <c r="A74"/>
    </row>
    <row r="75" spans="1:5">
      <c r="A75"/>
    </row>
    <row r="76" spans="1:5">
      <c r="A76" s="136" t="s">
        <v>119</v>
      </c>
      <c r="B76" s="136"/>
      <c r="C76" s="136"/>
      <c r="D76" s="136"/>
    </row>
    <row r="77" spans="1:5">
      <c r="A77" s="1" t="s">
        <v>9</v>
      </c>
      <c r="B77" s="16"/>
      <c r="C77" s="17"/>
      <c r="D77" s="16"/>
    </row>
  </sheetData>
  <mergeCells count="1">
    <mergeCell ref="A76:D7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9F8A2-6525-4087-981F-97DF4CC65188}">
  <dimension ref="A1:L140"/>
  <sheetViews>
    <sheetView showGridLines="0" tabSelected="1" workbookViewId="0">
      <selection activeCell="B15" sqref="B15"/>
    </sheetView>
  </sheetViews>
  <sheetFormatPr defaultColWidth="8.85546875" defaultRowHeight="15"/>
  <cols>
    <col min="1" max="1" width="56.5703125" style="77" customWidth="1"/>
    <col min="2" max="2" width="20.42578125" style="77" customWidth="1"/>
    <col min="3" max="3" width="4.28515625" style="77" customWidth="1"/>
    <col min="4" max="4" width="11.28515625" style="77" customWidth="1"/>
    <col min="5" max="5" width="3.7109375" style="77" customWidth="1"/>
    <col min="6" max="6" width="23.85546875" style="77" customWidth="1"/>
    <col min="7" max="7" width="2.7109375" style="77" customWidth="1"/>
    <col min="8" max="8" width="17.5703125" style="77" customWidth="1"/>
    <col min="9" max="9" width="3.140625" style="77" customWidth="1"/>
    <col min="10" max="10" width="13.5703125" style="77" bestFit="1" customWidth="1"/>
    <col min="11" max="11" width="2.7109375" style="77" customWidth="1"/>
    <col min="12" max="16384" width="8.85546875" style="77"/>
  </cols>
  <sheetData>
    <row r="1" spans="1:11">
      <c r="A1" s="20" t="s">
        <v>0</v>
      </c>
    </row>
    <row r="2" spans="1:11" ht="15.75">
      <c r="A2" s="78"/>
    </row>
    <row r="3" spans="1:11">
      <c r="A3" s="79" t="s">
        <v>120</v>
      </c>
    </row>
    <row r="4" spans="1:11">
      <c r="A4" s="79" t="s">
        <v>136</v>
      </c>
    </row>
    <row r="5" spans="1:11">
      <c r="A5" s="80" t="s">
        <v>121</v>
      </c>
    </row>
    <row r="7" spans="1:11" s="82" customFormat="1" ht="24">
      <c r="A7" s="138"/>
      <c r="B7" s="81" t="s">
        <v>122</v>
      </c>
      <c r="C7" s="81"/>
      <c r="D7" s="139" t="s">
        <v>50</v>
      </c>
      <c r="E7" s="81"/>
      <c r="F7" s="139" t="s">
        <v>123</v>
      </c>
      <c r="G7" s="139"/>
      <c r="H7" s="139" t="s">
        <v>124</v>
      </c>
      <c r="I7" s="139"/>
      <c r="J7" s="81" t="s">
        <v>125</v>
      </c>
    </row>
    <row r="8" spans="1:11" s="82" customFormat="1" ht="12">
      <c r="A8" s="138"/>
      <c r="B8" s="81" t="s">
        <v>126</v>
      </c>
      <c r="C8" s="81"/>
      <c r="D8" s="139"/>
      <c r="E8" s="81"/>
      <c r="F8" s="139"/>
      <c r="G8" s="139"/>
      <c r="H8" s="139"/>
      <c r="I8" s="139"/>
      <c r="J8" s="81" t="s">
        <v>127</v>
      </c>
    </row>
    <row r="9" spans="1:11" s="82" customFormat="1" ht="12">
      <c r="A9" s="83"/>
      <c r="B9" s="83"/>
      <c r="C9" s="83"/>
      <c r="D9" s="83"/>
      <c r="E9" s="83"/>
      <c r="F9" s="83"/>
      <c r="G9" s="83"/>
      <c r="H9" s="83"/>
      <c r="I9" s="83"/>
      <c r="J9" s="83"/>
    </row>
    <row r="10" spans="1:11" s="82" customFormat="1" ht="12">
      <c r="A10" s="140" t="s">
        <v>128</v>
      </c>
      <c r="B10" s="84">
        <v>25879475</v>
      </c>
      <c r="C10" s="84"/>
      <c r="D10" s="84"/>
      <c r="E10" s="84"/>
      <c r="F10" s="84">
        <v>278</v>
      </c>
      <c r="G10" s="84"/>
      <c r="H10" s="84">
        <v>17058450</v>
      </c>
      <c r="I10" s="84"/>
      <c r="J10" s="84">
        <f>B10+F10+H10</f>
        <v>42938203</v>
      </c>
    </row>
    <row r="11" spans="1:11" s="82" customFormat="1" ht="12">
      <c r="A11" s="140"/>
      <c r="B11" s="114"/>
      <c r="C11" s="114"/>
      <c r="D11" s="116"/>
      <c r="E11" s="116"/>
      <c r="F11" s="116"/>
      <c r="G11" s="114"/>
      <c r="H11" s="114"/>
      <c r="I11" s="114"/>
      <c r="J11" s="114"/>
      <c r="K11" s="115"/>
    </row>
    <row r="12" spans="1:11" s="86" customFormat="1" ht="12">
      <c r="A12" s="85" t="s">
        <v>129</v>
      </c>
      <c r="B12" s="116" t="s">
        <v>131</v>
      </c>
      <c r="C12" s="116"/>
      <c r="D12" s="120"/>
      <c r="E12" s="120"/>
      <c r="F12" s="120">
        <v>0</v>
      </c>
      <c r="G12" s="117"/>
      <c r="H12" s="118">
        <v>8659877</v>
      </c>
      <c r="I12" s="117"/>
      <c r="J12" s="118">
        <f>H12</f>
        <v>8659877</v>
      </c>
      <c r="K12" s="119"/>
    </row>
    <row r="13" spans="1:11" s="82" customFormat="1" ht="12">
      <c r="A13" s="87" t="s">
        <v>130</v>
      </c>
      <c r="B13" s="120" t="s">
        <v>131</v>
      </c>
      <c r="C13" s="120"/>
      <c r="D13" s="116"/>
      <c r="E13" s="116"/>
      <c r="F13" s="116">
        <v>0</v>
      </c>
      <c r="G13" s="121"/>
      <c r="H13" s="122" t="s">
        <v>131</v>
      </c>
      <c r="I13" s="121"/>
      <c r="J13" s="122" t="s">
        <v>131</v>
      </c>
      <c r="K13" s="115"/>
    </row>
    <row r="14" spans="1:11" s="82" customFormat="1" ht="12">
      <c r="A14" s="87" t="s">
        <v>132</v>
      </c>
      <c r="B14" s="123">
        <v>12543319</v>
      </c>
      <c r="C14" s="123"/>
      <c r="D14" s="120"/>
      <c r="E14" s="120"/>
      <c r="F14" s="120">
        <v>0</v>
      </c>
      <c r="G14" s="121"/>
      <c r="H14" s="124" t="s">
        <v>131</v>
      </c>
      <c r="I14" s="121"/>
      <c r="J14" s="122">
        <f>B14</f>
        <v>12543319</v>
      </c>
      <c r="K14" s="115"/>
    </row>
    <row r="15" spans="1:11" s="86" customFormat="1" ht="12">
      <c r="A15" s="90" t="s">
        <v>137</v>
      </c>
      <c r="B15" s="125">
        <f>B10+B14</f>
        <v>38422794</v>
      </c>
      <c r="C15" s="125"/>
      <c r="D15" s="126"/>
      <c r="E15" s="126"/>
      <c r="F15" s="125">
        <v>278</v>
      </c>
      <c r="G15" s="126"/>
      <c r="H15" s="125">
        <f>H10+H12</f>
        <v>25718327</v>
      </c>
      <c r="I15" s="125"/>
      <c r="J15" s="125">
        <f>J10+J12+J14</f>
        <v>64141399</v>
      </c>
      <c r="K15" s="119"/>
    </row>
    <row r="16" spans="1:11" s="82" customFormat="1" ht="12">
      <c r="A16" s="93"/>
      <c r="B16" s="127"/>
      <c r="C16" s="127"/>
      <c r="D16" s="114"/>
      <c r="E16" s="114"/>
      <c r="F16" s="127"/>
      <c r="G16" s="114"/>
      <c r="H16" s="127"/>
      <c r="I16" s="114"/>
      <c r="J16" s="127"/>
      <c r="K16" s="115"/>
    </row>
    <row r="17" spans="1:12" s="82" customFormat="1" ht="12">
      <c r="A17" s="140" t="s">
        <v>133</v>
      </c>
      <c r="B17" s="127">
        <v>61422794</v>
      </c>
      <c r="C17" s="127"/>
      <c r="D17" s="114">
        <v>2978199</v>
      </c>
      <c r="E17" s="114"/>
      <c r="F17" s="114">
        <v>278</v>
      </c>
      <c r="G17" s="114"/>
      <c r="H17" s="125">
        <v>32010317</v>
      </c>
      <c r="I17" s="114"/>
      <c r="J17" s="127">
        <v>96411588</v>
      </c>
      <c r="K17" s="115"/>
    </row>
    <row r="18" spans="1:12" s="82" customFormat="1" ht="12">
      <c r="A18" s="140"/>
      <c r="B18" s="116"/>
      <c r="C18" s="116"/>
      <c r="D18" s="116"/>
      <c r="E18" s="116"/>
      <c r="F18" s="116"/>
      <c r="G18" s="116"/>
      <c r="K18" s="115"/>
    </row>
    <row r="19" spans="1:12" s="82" customFormat="1" ht="12">
      <c r="A19" s="87" t="s">
        <v>129</v>
      </c>
      <c r="B19" s="120" t="s">
        <v>131</v>
      </c>
      <c r="C19" s="120"/>
      <c r="D19" s="120" t="s">
        <v>131</v>
      </c>
      <c r="E19" s="120"/>
      <c r="F19" s="120" t="s">
        <v>131</v>
      </c>
      <c r="G19" s="120"/>
      <c r="H19" s="116">
        <f>H23-H17-1</f>
        <v>22025646</v>
      </c>
      <c r="I19" s="116"/>
      <c r="J19" s="116">
        <f>H19</f>
        <v>22025646</v>
      </c>
      <c r="K19" s="115"/>
    </row>
    <row r="20" spans="1:12" s="82" customFormat="1" ht="12">
      <c r="A20" s="87" t="s">
        <v>130</v>
      </c>
      <c r="B20" s="116" t="s">
        <v>131</v>
      </c>
      <c r="C20" s="116"/>
      <c r="D20" s="116" t="s">
        <v>131</v>
      </c>
      <c r="E20" s="116"/>
      <c r="F20" s="116" t="s">
        <v>131</v>
      </c>
      <c r="G20" s="116"/>
      <c r="H20" s="116" t="s">
        <v>131</v>
      </c>
      <c r="I20" s="116"/>
      <c r="J20" s="116" t="s">
        <v>131</v>
      </c>
    </row>
    <row r="21" spans="1:12" s="82" customFormat="1" ht="12.75" thickBot="1">
      <c r="A21" s="87" t="s">
        <v>132</v>
      </c>
      <c r="B21" s="120" t="s">
        <v>131</v>
      </c>
      <c r="C21" s="120"/>
      <c r="D21" s="129" t="s">
        <v>131</v>
      </c>
      <c r="E21" s="120"/>
      <c r="F21" s="120" t="s">
        <v>131</v>
      </c>
      <c r="G21" s="120"/>
      <c r="H21" s="120" t="s">
        <v>131</v>
      </c>
      <c r="I21" s="120"/>
      <c r="J21" s="120" t="s">
        <v>131</v>
      </c>
    </row>
    <row r="22" spans="1:12" s="82" customFormat="1" ht="12">
      <c r="A22" s="87"/>
      <c r="B22" s="94"/>
      <c r="C22" s="89"/>
      <c r="D22" s="88"/>
      <c r="E22" s="88"/>
      <c r="F22" s="95"/>
      <c r="G22" s="88"/>
      <c r="H22" s="94"/>
      <c r="I22" s="88"/>
      <c r="J22" s="94"/>
    </row>
    <row r="23" spans="1:12" s="86" customFormat="1" ht="12.75" thickBot="1">
      <c r="A23" s="90" t="s">
        <v>54</v>
      </c>
      <c r="B23" s="96">
        <v>61422794.196220011</v>
      </c>
      <c r="C23" s="91"/>
      <c r="D23" s="96">
        <f>D17</f>
        <v>2978199</v>
      </c>
      <c r="E23" s="91"/>
      <c r="F23" s="97">
        <v>278</v>
      </c>
      <c r="G23" s="92"/>
      <c r="H23" s="96">
        <v>54035964</v>
      </c>
      <c r="I23" s="92"/>
      <c r="J23" s="96">
        <f>J17+J19</f>
        <v>118437234</v>
      </c>
    </row>
    <row r="24" spans="1:12" s="82" customFormat="1" ht="12.75" thickTop="1">
      <c r="B24" s="98"/>
      <c r="C24" s="98"/>
      <c r="H24" s="99"/>
      <c r="I24" s="100"/>
      <c r="J24" s="99"/>
      <c r="L24" s="98"/>
    </row>
    <row r="25" spans="1:12" s="82" customFormat="1" ht="12">
      <c r="B25" s="98"/>
      <c r="C25" s="98"/>
      <c r="H25" s="99"/>
      <c r="I25" s="100"/>
      <c r="J25" s="99"/>
      <c r="L25" s="98"/>
    </row>
    <row r="26" spans="1:12" s="82" customFormat="1" ht="12">
      <c r="H26" s="99"/>
      <c r="I26" s="100"/>
      <c r="J26" s="99"/>
    </row>
    <row r="27" spans="1:12" s="82" customFormat="1" ht="12.75">
      <c r="A27" s="101" t="str">
        <f>ДС!A71</f>
        <v>Заместитель Председателя Правления _______________________ /Салыкбаев А.К.  Дата  подписания 08.07.2022 г.</v>
      </c>
      <c r="B27" s="101"/>
      <c r="C27" s="101"/>
      <c r="D27" s="101"/>
      <c r="E27" s="101"/>
      <c r="F27" s="101"/>
      <c r="H27" s="99"/>
      <c r="I27" s="100"/>
      <c r="J27" s="99"/>
    </row>
    <row r="28" spans="1:12" s="82" customFormat="1" ht="18.75" customHeight="1">
      <c r="A28" s="101"/>
      <c r="B28" s="101"/>
      <c r="C28" s="101"/>
      <c r="D28" s="101"/>
      <c r="E28" s="101"/>
      <c r="F28" s="101"/>
      <c r="H28" s="99"/>
      <c r="I28" s="100"/>
      <c r="J28" s="99"/>
    </row>
    <row r="29" spans="1:12" s="82" customFormat="1" ht="12.75">
      <c r="A29" s="101" t="s">
        <v>139</v>
      </c>
      <c r="B29" s="101"/>
      <c r="C29" s="101"/>
      <c r="D29" s="101"/>
      <c r="E29" s="101"/>
      <c r="F29" s="128"/>
      <c r="H29" s="99"/>
      <c r="I29" s="100"/>
      <c r="J29" s="99"/>
    </row>
    <row r="30" spans="1:12" s="82" customFormat="1" ht="12.75">
      <c r="A30" s="137"/>
      <c r="B30" s="137"/>
      <c r="C30" s="137"/>
      <c r="D30" s="137"/>
      <c r="E30" s="137"/>
      <c r="F30" s="137"/>
      <c r="H30" s="99"/>
      <c r="I30" s="100"/>
      <c r="J30" s="99"/>
    </row>
    <row r="31" spans="1:12" s="82" customFormat="1" ht="12.75">
      <c r="A31" s="136" t="s">
        <v>119</v>
      </c>
      <c r="B31" s="136"/>
      <c r="C31" s="136"/>
      <c r="D31" s="136"/>
      <c r="E31" s="136"/>
      <c r="F31" s="136"/>
      <c r="H31" s="99"/>
      <c r="I31" s="100"/>
      <c r="J31" s="99"/>
    </row>
    <row r="32" spans="1:12" s="82" customFormat="1" ht="12.75">
      <c r="A32" s="1" t="s">
        <v>9</v>
      </c>
      <c r="B32" s="16"/>
      <c r="C32" s="16"/>
      <c r="D32" s="17"/>
      <c r="E32" s="17"/>
      <c r="F32" s="16"/>
      <c r="G32" s="17"/>
      <c r="H32" s="99"/>
      <c r="I32" s="100"/>
      <c r="J32" s="99"/>
    </row>
    <row r="33" spans="8:10" s="82" customFormat="1" ht="12">
      <c r="H33" s="99"/>
      <c r="I33" s="100"/>
      <c r="J33" s="99"/>
    </row>
    <row r="34" spans="8:10" s="82" customFormat="1" ht="12">
      <c r="H34" s="99"/>
      <c r="I34" s="100"/>
      <c r="J34" s="99"/>
    </row>
    <row r="35" spans="8:10" s="82" customFormat="1" ht="12"/>
    <row r="36" spans="8:10" s="82" customFormat="1" ht="12"/>
    <row r="37" spans="8:10" s="82" customFormat="1" ht="12"/>
    <row r="38" spans="8:10" s="82" customFormat="1" ht="12"/>
    <row r="39" spans="8:10" s="82" customFormat="1" ht="12"/>
    <row r="40" spans="8:10" s="82" customFormat="1" ht="12"/>
    <row r="41" spans="8:10" s="82" customFormat="1" ht="12"/>
    <row r="42" spans="8:10" s="82" customFormat="1" ht="12"/>
    <row r="43" spans="8:10" s="82" customFormat="1" ht="12"/>
    <row r="44" spans="8:10" s="82" customFormat="1" ht="12"/>
    <row r="45" spans="8:10" s="82" customFormat="1" ht="12"/>
    <row r="46" spans="8:10" s="82" customFormat="1" ht="12"/>
    <row r="47" spans="8:10" s="82" customFormat="1" ht="12"/>
    <row r="48" spans="8:10" s="82" customFormat="1" ht="12"/>
    <row r="49" s="82" customFormat="1" ht="12"/>
    <row r="50" s="82" customFormat="1" ht="12"/>
    <row r="51" s="82" customFormat="1" ht="12"/>
    <row r="52" s="82" customFormat="1" ht="12"/>
    <row r="53" s="82" customFormat="1" ht="12"/>
    <row r="54" s="82" customFormat="1" ht="12"/>
    <row r="55" s="82" customFormat="1" ht="12"/>
    <row r="56" s="82" customFormat="1" ht="12"/>
    <row r="57" s="82" customFormat="1" ht="12"/>
    <row r="58" s="82" customFormat="1" ht="12"/>
    <row r="59" s="82" customFormat="1" ht="12"/>
    <row r="60" s="82" customFormat="1" ht="12"/>
    <row r="61" s="82" customFormat="1" ht="12"/>
    <row r="62" s="82" customFormat="1" ht="12"/>
    <row r="63" s="82" customFormat="1" ht="12"/>
    <row r="64" s="82" customFormat="1" ht="12"/>
    <row r="65" s="82" customFormat="1" ht="12"/>
    <row r="66" s="82" customFormat="1" ht="12"/>
    <row r="67" s="82" customFormat="1" ht="12"/>
    <row r="68" s="82" customFormat="1" ht="12"/>
    <row r="69" s="82" customFormat="1" ht="12"/>
    <row r="70" s="82" customFormat="1" ht="12"/>
    <row r="71" s="82" customFormat="1" ht="12"/>
    <row r="72" s="82" customFormat="1" ht="12"/>
    <row r="73" s="82" customFormat="1" ht="12"/>
    <row r="74" s="82" customFormat="1" ht="12"/>
    <row r="75" s="82" customFormat="1" ht="12"/>
    <row r="76" s="82" customFormat="1" ht="12"/>
    <row r="77" s="82" customFormat="1" ht="12"/>
    <row r="78" s="82" customFormat="1" ht="12"/>
    <row r="79" s="82" customFormat="1" ht="12"/>
    <row r="80" s="82" customFormat="1" ht="12"/>
    <row r="81" s="82" customFormat="1" ht="12"/>
    <row r="82" s="82" customFormat="1" ht="12"/>
    <row r="83" s="82" customFormat="1" ht="12"/>
    <row r="84" s="82" customFormat="1" ht="12"/>
    <row r="85" s="82" customFormat="1" ht="12"/>
    <row r="86" s="82" customFormat="1" ht="12"/>
    <row r="87" s="82" customFormat="1" ht="12"/>
    <row r="88" s="82" customFormat="1" ht="12"/>
    <row r="89" s="82" customFormat="1" ht="12"/>
    <row r="90" s="82" customFormat="1" ht="12"/>
    <row r="91" s="82" customFormat="1" ht="12"/>
    <row r="92" s="82" customFormat="1" ht="12"/>
    <row r="93" s="82" customFormat="1" ht="12"/>
    <row r="94" s="82" customFormat="1" ht="12"/>
    <row r="95" s="82" customFormat="1" ht="12"/>
    <row r="96" s="82" customFormat="1" ht="12"/>
    <row r="97" s="82" customFormat="1" ht="12"/>
    <row r="98" s="82" customFormat="1" ht="12"/>
    <row r="99" s="82" customFormat="1" ht="12"/>
    <row r="100" s="82" customFormat="1" ht="12"/>
    <row r="101" s="82" customFormat="1" ht="12"/>
    <row r="102" s="82" customFormat="1" ht="12"/>
    <row r="103" s="82" customFormat="1" ht="12"/>
    <row r="104" s="82" customFormat="1" ht="12"/>
    <row r="105" s="82" customFormat="1" ht="12"/>
    <row r="106" s="82" customFormat="1" ht="12"/>
    <row r="107" s="82" customFormat="1" ht="12"/>
    <row r="108" s="82" customFormat="1" ht="12"/>
    <row r="109" s="82" customFormat="1" ht="12"/>
    <row r="110" s="82" customFormat="1" ht="12"/>
    <row r="111" s="82" customFormat="1" ht="12"/>
    <row r="112" s="82" customFormat="1" ht="12"/>
    <row r="113" s="82" customFormat="1" ht="12"/>
    <row r="114" s="82" customFormat="1" ht="12"/>
    <row r="115" s="82" customFormat="1" ht="12"/>
    <row r="116" s="82" customFormat="1" ht="12"/>
    <row r="117" s="82" customFormat="1" ht="12"/>
    <row r="118" s="82" customFormat="1" ht="12"/>
    <row r="119" s="82" customFormat="1" ht="12"/>
    <row r="120" s="82" customFormat="1" ht="12"/>
    <row r="121" s="82" customFormat="1" ht="12"/>
    <row r="122" s="82" customFormat="1" ht="12"/>
    <row r="123" s="82" customFormat="1" ht="12"/>
    <row r="124" s="82" customFormat="1" ht="12"/>
    <row r="125" s="82" customFormat="1" ht="12"/>
    <row r="126" s="82" customFormat="1" ht="12"/>
    <row r="127" s="82" customFormat="1" ht="12"/>
    <row r="128" s="82" customFormat="1" ht="12"/>
    <row r="129" s="82" customFormat="1" ht="12"/>
    <row r="130" s="82" customFormat="1" ht="12"/>
    <row r="131" s="82" customFormat="1" ht="12"/>
    <row r="132" s="82" customFormat="1" ht="12"/>
    <row r="133" s="82" customFormat="1" ht="12"/>
    <row r="134" s="82" customFormat="1" ht="12"/>
    <row r="135" s="82" customFormat="1" ht="12"/>
    <row r="136" s="82" customFormat="1" ht="12"/>
    <row r="137" s="82" customFormat="1" ht="12"/>
    <row r="138" s="82" customFormat="1" ht="12"/>
    <row r="139" s="82" customFormat="1" ht="12"/>
    <row r="140" s="82" customFormat="1" ht="12"/>
  </sheetData>
  <mergeCells count="10">
    <mergeCell ref="G7:G8"/>
    <mergeCell ref="H7:H8"/>
    <mergeCell ref="I7:I8"/>
    <mergeCell ref="A10:A11"/>
    <mergeCell ref="A17:A18"/>
    <mergeCell ref="A30:F30"/>
    <mergeCell ref="A31:F31"/>
    <mergeCell ref="A7:A8"/>
    <mergeCell ref="D7:D8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ББ</vt:lpstr>
      <vt:lpstr>ОПУиО</vt:lpstr>
      <vt:lpstr>ДС</vt:lpstr>
      <vt:lpstr>Капитал</vt:lpstr>
      <vt:lpstr>ОПУиО!Область_печати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 S</dc:creator>
  <cp:lastModifiedBy>Шортомбаева Айгерим Едыловна</cp:lastModifiedBy>
  <cp:lastPrinted>2022-08-04T08:12:10Z</cp:lastPrinted>
  <dcterms:created xsi:type="dcterms:W3CDTF">2016-05-14T10:51:53Z</dcterms:created>
  <dcterms:modified xsi:type="dcterms:W3CDTF">2022-08-15T11:21:51Z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0-bc88714345d2_Enabled">
    <vt:lpwstr>true</vt:lpwstr>
  </property>
  <property fmtid="{D5CDD505-2E9C-101B-9397-08002B2CF9AE}" pid="3" name="MSIP_Label_defa4170-0d19-0005-0000-bc88714345d2_SetDate">
    <vt:lpwstr>2022-06-16T04:08:21Z</vt:lpwstr>
  </property>
  <property fmtid="{D5CDD505-2E9C-101B-9397-08002B2CF9AE}" pid="4" name="MSIP_Label_defa4170-0d19-0005-0000-bc88714345d2_Method">
    <vt:lpwstr>Privileged</vt:lpwstr>
  </property>
  <property fmtid="{D5CDD505-2E9C-101B-9397-08002B2CF9AE}" pid="5" name="MSIP_Label_defa4170-0d19-0005-0000-bc88714345d2_Name">
    <vt:lpwstr>defa4170-0d19-0005-0000-bc88714345d2</vt:lpwstr>
  </property>
  <property fmtid="{D5CDD505-2E9C-101B-9397-08002B2CF9AE}" pid="6" name="MSIP_Label_defa4170-0d19-0005-0000-bc88714345d2_SiteId">
    <vt:lpwstr>7470e6aa-7ba3-459b-b601-e987fc0a153a</vt:lpwstr>
  </property>
  <property fmtid="{D5CDD505-2E9C-101B-9397-08002B2CF9AE}" pid="7" name="MSIP_Label_defa4170-0d19-0005-0000-bc88714345d2_ActionId">
    <vt:lpwstr>1601c9a6-d573-441e-9ce2-b04de9230d00</vt:lpwstr>
  </property>
  <property fmtid="{D5CDD505-2E9C-101B-9397-08002B2CF9AE}" pid="8" name="MSIP_Label_defa4170-0d19-0005-0000-bc88714345d2_ContentBits">
    <vt:lpwstr>0</vt:lpwstr>
  </property>
</Properties>
</file>