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2\Kase\3 кв 2022\полная\"/>
    </mc:Choice>
  </mc:AlternateContent>
  <xr:revisionPtr revIDLastSave="0" documentId="13_ncr:1_{480C39D9-56DF-4D3E-A2F4-B1AFEA7AC94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ББ" sheetId="3" r:id="rId1"/>
    <sheet name="ОПУиО" sheetId="4" r:id="rId2"/>
    <sheet name="ДДС" sheetId="6" r:id="rId3"/>
    <sheet name="Капитал" sheetId="5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 refMode="R1C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6" l="1"/>
  <c r="B23" i="6"/>
  <c r="C66" i="6"/>
  <c r="B66" i="6"/>
  <c r="C59" i="6"/>
  <c r="C37" i="6"/>
  <c r="B37" i="6"/>
  <c r="C26" i="6"/>
  <c r="B26" i="6"/>
  <c r="C23" i="6"/>
  <c r="B44" i="6" l="1"/>
  <c r="C44" i="6"/>
  <c r="C49" i="6" s="1"/>
  <c r="C68" i="6" s="1"/>
  <c r="B49" i="6"/>
  <c r="J19" i="5"/>
  <c r="H23" i="5"/>
  <c r="J21" i="5"/>
  <c r="D23" i="5"/>
  <c r="H15" i="5"/>
  <c r="B15" i="5"/>
  <c r="J14" i="5"/>
  <c r="J12" i="5"/>
  <c r="J10" i="5"/>
  <c r="J15" i="5" s="1"/>
  <c r="J23" i="5" l="1"/>
  <c r="F23" i="5"/>
  <c r="D12" i="4" l="1"/>
  <c r="D39" i="3" l="1"/>
  <c r="D21" i="3" l="1"/>
  <c r="D47" i="3" l="1"/>
  <c r="D49" i="3" s="1"/>
  <c r="A46" i="4" l="1"/>
  <c r="A44" i="4"/>
  <c r="D10" i="4" l="1"/>
  <c r="D37" i="4" l="1"/>
  <c r="D40" i="4" s="1"/>
</calcChain>
</file>

<file path=xl/sharedStrings.xml><?xml version="1.0" encoding="utf-8"?>
<sst xmlns="http://schemas.openxmlformats.org/spreadsheetml/2006/main" count="193" uniqueCount="152">
  <si>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</si>
  <si>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</si>
  <si>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</si>
  <si>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</si>
  <si>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</si>
  <si>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</si>
  <si>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</si>
  <si>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</si>
  <si>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</si>
  <si>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</si>
  <si>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</si>
  <si>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</si>
  <si>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</si>
  <si>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</si>
  <si>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</si>
  <si>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</si>
  <si>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</si>
  <si>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</si>
  <si>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</si>
  <si>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</si>
  <si>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</si>
  <si>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</si>
  <si>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</si>
  <si>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</si>
  <si>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</si>
  <si>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</si>
  <si>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</si>
  <si>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</si>
  <si>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</si>
  <si>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</si>
  <si>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</si>
  <si>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</si>
  <si>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</si>
  <si>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</si>
  <si>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</si>
  <si>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</si>
  <si>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</si>
  <si>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</si>
  <si>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</si>
  <si>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</si>
  <si>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</si>
  <si>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</si>
  <si>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</si>
  <si>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</si>
  <si>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</si>
  <si>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</si>
  <si>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</si>
  <si>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</si>
  <si>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</si>
  <si>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31 декабря 2021 года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</si>
  <si>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</si>
  <si>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</si>
  <si>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</si>
  <si>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</si>
  <si>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</si>
  <si>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</si>
  <si>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</si>
  <si>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</si>
  <si>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</si>
  <si>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</si>
  <si>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</si>
  <si>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</si>
  <si>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</si>
  <si>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</si>
  <si>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</si>
  <si>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</si>
  <si>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</si>
  <si>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</si>
  <si>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</si>
  <si>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</si>
  <si>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</si>
  <si>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 xml:space="preserve">Промежуточный консолидированный сокращенный отчет о финансовом положении по состоянию на 30 сентября 2022г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</si>
  <si>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 сентября 2022 года</t>
  </si>
  <si>
    <t xml:space="preserve">Промежуточный консолидированный сокращенный отчет о совокупном доходе по состоянию на 30 сентября 2022г  (в тысячах казахстанских тенге)              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</si>
  <si>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</si>
  <si>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</si>
  <si>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</si>
  <si>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</si>
  <si>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</si>
  <si>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</si>
  <si>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Накопленная прибыль</t>
  </si>
  <si>
    <t>Итого</t>
  </si>
  <si>
    <t>акции</t>
  </si>
  <si>
    <t>капитал</t>
  </si>
  <si>
    <t>1 января 2021 года</t>
  </si>
  <si>
    <t>Чистая прибыль</t>
  </si>
  <si>
    <t>-</t>
  </si>
  <si>
    <t>Выплата дивидендов</t>
  </si>
  <si>
    <t>Выпуск простых акций</t>
  </si>
  <si>
    <t>1 января 2022 года</t>
  </si>
  <si>
    <t>Телефон: +7 (727) 311-10-64 вн.434</t>
  </si>
  <si>
    <t>на 30 сентября 2022 ГОДА</t>
  </si>
  <si>
    <t>30 сентября 2021 года</t>
  </si>
  <si>
    <t>Председатель Правления _______________________ /Лукьянов С. Н.   Дата  подписания 07.10.2022 г.</t>
  </si>
  <si>
    <t>Главный бухгалтер ________________________________ / Хон Т.Э. Дата 07.10.2022 г.</t>
  </si>
  <si>
    <t>Заместитель Председателя Правления _______________________ /Салыкбаев А.К.  Дата  подписания 07.10.2022 г.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</si>
  <si>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</si>
  <si>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</si>
  <si>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</si>
  <si>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</si>
  <si>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</si>
  <si>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</si>
  <si>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(Прибыль)/убыток от продажи основных средств и нематериальных активов</t>
  </si>
  <si>
    <t>Изменение резервов убытков</t>
  </si>
  <si>
    <t>Износ основных средств и амортизация нематериальных активов</t>
  </si>
  <si>
    <t>Амортизация активов в форме праве пользования</t>
  </si>
  <si>
    <t>Амортизация премии по выпущенным облигациям</t>
  </si>
  <si>
    <t>Процентные расходы по обязательствам по аренде</t>
  </si>
  <si>
    <t>Начисленные расходы по неиспользованным отпускам</t>
  </si>
  <si>
    <t>Начисленные отложенные налоги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</si>
  <si>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</si>
  <si>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</si>
  <si>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</si>
  <si>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</si>
  <si>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</si>
  <si>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Вклады</t>
  </si>
  <si>
    <t>Обязательства по соглашениям обратного РЕПО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</si>
  <si>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</si>
  <si>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</si>
  <si>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</si>
  <si>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Авансы выданные</t>
  </si>
  <si>
    <t>Активы по аренде</t>
  </si>
  <si>
    <t>(Уменьшение)/увеличение в операционных обязательствах:</t>
  </si>
  <si>
    <t>Обязательства по соглашениям прямого РЕПО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</si>
  <si>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</si>
  <si>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</si>
  <si>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</si>
  <si>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</si>
  <si>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</si>
  <si>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</si>
  <si>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</si>
  <si>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</si>
  <si>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Производные финансовые инструменты (требования по сделке опционы)</t>
  </si>
  <si>
    <t>Поступления от продажи основных средств и нематериальных активов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</si>
  <si>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</si>
  <si>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</si>
  <si>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</si>
  <si>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</si>
  <si>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</si>
  <si>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>Поступления от выпуска долговых ценных бумаг</t>
  </si>
  <si>
    <t>Погашение выпущенных долговых ценных бумаг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</si>
  <si>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</si>
  <si>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</si>
  <si>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</si>
  <si>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</si>
  <si>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</si>
  <si>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Промежуточный консолидированный сокращенный отчет о движении денежных средств за период, закончившийся на 30 сентября 2022г (в тысячах казахстанских тенге)</t>
  </si>
  <si>
    <t>за девять месяцев, завершившиеся на 30 сентября 2022 года</t>
  </si>
  <si>
    <t>за девять месяцев, завершившиеся на 30 сентября 2021 года</t>
  </si>
  <si>
    <t>Изменение резерва незаработанных премий</t>
  </si>
  <si>
    <t>Поступления от продажи инвестиций, имеющихся в наличии для продажи</t>
  </si>
  <si>
    <t>Денежные средства, полученные при приобретении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</si>
</sst>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</font>
    <font>
      <sz val="5"/>
      <name val="Calibri"/>
      <family val="2"/>
      <charset val="204"/>
    </font>
    <font>
      <i/>
      <sz val="1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139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173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Fill="1" applyAlignment="1">
      <alignment vertical="center"/>
    </xf>
    <xf numFmtId="3" fontId="38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37" fillId="0" borderId="1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3" fontId="38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3" fontId="38" fillId="0" borderId="11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3" fontId="37" fillId="0" borderId="12" xfId="0" applyNumberFormat="1" applyFont="1" applyFill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175" fontId="38" fillId="0" borderId="0" xfId="0" applyNumberFormat="1" applyFont="1" applyFill="1" applyAlignment="1">
      <alignment horizontal="right" vertical="center"/>
    </xf>
    <xf numFmtId="175" fontId="38" fillId="0" borderId="11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vertical="center"/>
    </xf>
    <xf numFmtId="175" fontId="38" fillId="0" borderId="0" xfId="0" applyNumberFormat="1" applyFont="1" applyFill="1" applyAlignment="1">
      <alignment vertical="center"/>
    </xf>
    <xf numFmtId="175" fontId="38" fillId="0" borderId="11" xfId="0" applyNumberFormat="1" applyFont="1" applyFill="1" applyBorder="1" applyAlignment="1">
      <alignment vertical="center"/>
    </xf>
    <xf numFmtId="175" fontId="37" fillId="0" borderId="10" xfId="0" applyNumberFormat="1" applyFont="1" applyFill="1" applyBorder="1" applyAlignment="1">
      <alignment vertical="center"/>
    </xf>
    <xf numFmtId="175" fontId="38" fillId="0" borderId="10" xfId="0" applyNumberFormat="1" applyFont="1" applyFill="1" applyBorder="1" applyAlignment="1">
      <alignment horizontal="right" vertical="center"/>
    </xf>
    <xf numFmtId="175" fontId="37" fillId="0" borderId="11" xfId="0" applyNumberFormat="1" applyFont="1" applyFill="1" applyBorder="1" applyAlignment="1">
      <alignment horizontal="right" vertical="center"/>
    </xf>
    <xf numFmtId="175" fontId="37" fillId="0" borderId="12" xfId="0" applyNumberFormat="1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175" fontId="37" fillId="0" borderId="0" xfId="0" applyNumberFormat="1" applyFont="1" applyBorder="1" applyAlignment="1">
      <alignment vertical="center"/>
    </xf>
    <xf numFmtId="175" fontId="38" fillId="0" borderId="0" xfId="0" applyNumberFormat="1" applyFont="1" applyFill="1" applyBorder="1" applyAlignment="1">
      <alignment vertical="center"/>
    </xf>
    <xf numFmtId="0" fontId="40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41" fillId="0" borderId="11" xfId="0" applyFont="1" applyBorder="1" applyAlignment="1">
      <alignment vertical="center" wrapText="1"/>
    </xf>
    <xf numFmtId="173" fontId="42" fillId="0" borderId="0" xfId="0" applyNumberFormat="1" applyFont="1" applyBorder="1" applyAlignment="1">
      <alignment horizontal="right" vertical="center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horizontal="right" vertical="center"/>
    </xf>
    <xf numFmtId="175" fontId="37" fillId="0" borderId="13" xfId="0" applyNumberFormat="1" applyFont="1" applyBorder="1" applyAlignment="1">
      <alignment vertical="center"/>
    </xf>
    <xf numFmtId="175" fontId="38" fillId="0" borderId="13" xfId="0" applyNumberFormat="1" applyFont="1" applyFill="1" applyBorder="1" applyAlignment="1">
      <alignment vertical="center"/>
    </xf>
    <xf numFmtId="175" fontId="37" fillId="0" borderId="0" xfId="0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0" fillId="0" borderId="11" xfId="0" applyBorder="1"/>
    <xf numFmtId="0" fontId="41" fillId="0" borderId="0" xfId="0" applyFont="1" applyBorder="1" applyAlignment="1">
      <alignment vertical="center" wrapText="1"/>
    </xf>
    <xf numFmtId="0" fontId="0" fillId="24" borderId="0" xfId="0" applyFill="1"/>
    <xf numFmtId="0" fontId="43" fillId="24" borderId="0" xfId="0" applyFont="1" applyFill="1" applyAlignment="1">
      <alignment horizontal="justify" vertical="center"/>
    </xf>
    <xf numFmtId="0" fontId="33" fillId="24" borderId="0" xfId="0" applyFont="1" applyFill="1" applyAlignment="1">
      <alignment vertical="center"/>
    </xf>
    <xf numFmtId="0" fontId="44" fillId="24" borderId="0" xfId="0" applyFont="1" applyFill="1" applyAlignment="1">
      <alignment vertical="center"/>
    </xf>
    <xf numFmtId="0" fontId="34" fillId="24" borderId="0" xfId="0" applyFont="1" applyFill="1" applyAlignment="1">
      <alignment horizontal="center" vertical="center" wrapText="1"/>
    </xf>
    <xf numFmtId="0" fontId="46" fillId="24" borderId="0" xfId="0" applyFont="1" applyFill="1"/>
    <xf numFmtId="0" fontId="46" fillId="0" borderId="0" xfId="0" applyFont="1"/>
    <xf numFmtId="0" fontId="47" fillId="24" borderId="0" xfId="0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3" fontId="46" fillId="24" borderId="0" xfId="0" applyNumberFormat="1" applyFont="1" applyFill="1"/>
    <xf numFmtId="3" fontId="47" fillId="24" borderId="0" xfId="0" applyNumberFormat="1" applyFont="1" applyFill="1" applyAlignment="1">
      <alignment horizontal="center" vertical="center"/>
    </xf>
    <xf numFmtId="0" fontId="47" fillId="24" borderId="0" xfId="0" applyFont="1" applyFill="1" applyAlignment="1">
      <alignment horizontal="center" vertical="center" wrapText="1"/>
    </xf>
    <xf numFmtId="0" fontId="48" fillId="0" borderId="0" xfId="0" applyFont="1" applyAlignment="1">
      <alignment horizontal="left"/>
    </xf>
    <xf numFmtId="4" fontId="48" fillId="0" borderId="0" xfId="0" applyNumberFormat="1" applyFont="1" applyAlignment="1">
      <alignment horizontal="left"/>
    </xf>
    <xf numFmtId="173" fontId="34" fillId="0" borderId="14" xfId="0" applyNumberFormat="1" applyFont="1" applyBorder="1" applyAlignment="1">
      <alignment horizontal="center" vertical="center"/>
    </xf>
    <xf numFmtId="3" fontId="47" fillId="0" borderId="0" xfId="108" applyNumberFormat="1" applyFont="1" applyBorder="1" applyAlignment="1">
      <alignment horizontal="center" vertical="center"/>
    </xf>
    <xf numFmtId="3" fontId="47" fillId="24" borderId="0" xfId="108" applyNumberFormat="1" applyFont="1" applyFill="1" applyBorder="1" applyAlignment="1">
      <alignment horizontal="center" vertical="center"/>
    </xf>
    <xf numFmtId="3" fontId="47" fillId="24" borderId="0" xfId="0" applyNumberFormat="1" applyFont="1" applyFill="1" applyAlignment="1">
      <alignment horizontal="center" vertical="center" wrapText="1"/>
    </xf>
    <xf numFmtId="3" fontId="47" fillId="24" borderId="0" xfId="108" applyNumberFormat="1" applyFont="1" applyFill="1" applyBorder="1" applyAlignment="1">
      <alignment horizontal="center" vertical="center" wrapText="1"/>
    </xf>
    <xf numFmtId="3" fontId="46" fillId="24" borderId="0" xfId="108" applyNumberFormat="1" applyFont="1" applyFill="1" applyBorder="1" applyAlignment="1">
      <alignment horizontal="center"/>
    </xf>
    <xf numFmtId="3" fontId="34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3" fontId="47" fillId="24" borderId="11" xfId="108" applyNumberFormat="1" applyFont="1" applyFill="1" applyBorder="1" applyAlignment="1">
      <alignment horizontal="center" vertical="center"/>
    </xf>
    <xf numFmtId="3" fontId="47" fillId="24" borderId="10" xfId="0" applyNumberFormat="1" applyFont="1" applyFill="1" applyBorder="1" applyAlignment="1">
      <alignment horizontal="center" vertical="center"/>
    </xf>
    <xf numFmtId="3" fontId="47" fillId="24" borderId="10" xfId="0" applyNumberFormat="1" applyFont="1" applyFill="1" applyBorder="1" applyAlignment="1">
      <alignment horizontal="center" vertical="center" wrapText="1"/>
    </xf>
    <xf numFmtId="3" fontId="34" fillId="0" borderId="14" xfId="0" applyNumberFormat="1" applyFont="1" applyBorder="1" applyAlignment="1">
      <alignment horizontal="center" vertical="center"/>
    </xf>
    <xf numFmtId="14" fontId="37" fillId="0" borderId="0" xfId="0" applyNumberFormat="1" applyFont="1" applyAlignment="1">
      <alignment horizontal="left" vertical="center"/>
    </xf>
    <xf numFmtId="0" fontId="39" fillId="0" borderId="11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175" fontId="0" fillId="0" borderId="11" xfId="0" applyNumberFormat="1" applyBorder="1"/>
    <xf numFmtId="175" fontId="39" fillId="0" borderId="0" xfId="0" applyNumberFormat="1" applyFont="1"/>
    <xf numFmtId="175" fontId="49" fillId="0" borderId="0" xfId="0" applyNumberFormat="1" applyFont="1"/>
    <xf numFmtId="0" fontId="5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7" fillId="0" borderId="11" xfId="0" applyFont="1" applyBorder="1" applyAlignment="1">
      <alignment vertical="center" wrapText="1"/>
    </xf>
    <xf numFmtId="175" fontId="39" fillId="0" borderId="11" xfId="0" applyNumberFormat="1" applyFont="1" applyBorder="1"/>
    <xf numFmtId="0" fontId="52" fillId="0" borderId="0" xfId="0" applyFont="1" applyAlignment="1">
      <alignment vertical="center" wrapText="1"/>
    </xf>
    <xf numFmtId="3" fontId="39" fillId="0" borderId="11" xfId="0" applyNumberFormat="1" applyFont="1" applyBorder="1"/>
    <xf numFmtId="175" fontId="39" fillId="0" borderId="11" xfId="0" applyNumberFormat="1" applyFont="1" applyBorder="1" applyAlignment="1">
      <alignment horizontal="right"/>
    </xf>
    <xf numFmtId="175" fontId="39" fillId="0" borderId="0" xfId="0" applyNumberFormat="1" applyFont="1" applyAlignment="1">
      <alignment horizontal="right"/>
    </xf>
    <xf numFmtId="175" fontId="0" fillId="0" borderId="0" xfId="0" applyNumberFormat="1" applyFill="1"/>
    <xf numFmtId="173" fontId="47" fillId="24" borderId="0" xfId="108" applyNumberFormat="1" applyFont="1" applyFill="1" applyBorder="1" applyAlignment="1">
      <alignment horizontal="center"/>
    </xf>
    <xf numFmtId="0" fontId="46" fillId="24" borderId="0" xfId="0" applyFont="1" applyFill="1" applyBorder="1" applyAlignment="1">
      <alignment vertical="center" wrapText="1"/>
    </xf>
    <xf numFmtId="0" fontId="46" fillId="24" borderId="0" xfId="0" applyFont="1" applyFill="1" applyBorder="1"/>
    <xf numFmtId="3" fontId="34" fillId="24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vertical="center" wrapText="1"/>
    </xf>
    <xf numFmtId="3" fontId="47" fillId="0" borderId="0" xfId="0" applyNumberFormat="1" applyFont="1" applyBorder="1" applyAlignment="1">
      <alignment horizontal="center" vertical="center" wrapText="1"/>
    </xf>
    <xf numFmtId="3" fontId="47" fillId="0" borderId="0" xfId="0" applyNumberFormat="1" applyFont="1" applyBorder="1" applyAlignment="1">
      <alignment horizontal="center" vertical="center"/>
    </xf>
    <xf numFmtId="0" fontId="46" fillId="0" borderId="0" xfId="0" applyFont="1" applyBorder="1"/>
    <xf numFmtId="0" fontId="47" fillId="24" borderId="0" xfId="0" applyFont="1" applyFill="1" applyBorder="1" applyAlignment="1">
      <alignment vertical="center" wrapText="1"/>
    </xf>
    <xf numFmtId="3" fontId="47" fillId="24" borderId="0" xfId="0" applyNumberFormat="1" applyFont="1" applyFill="1" applyBorder="1" applyAlignment="1">
      <alignment horizontal="center" vertical="center" wrapText="1"/>
    </xf>
    <xf numFmtId="3" fontId="47" fillId="24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34" fillId="24" borderId="0" xfId="0" applyFont="1" applyFill="1" applyBorder="1" applyAlignment="1">
      <alignment vertical="center" wrapText="1"/>
    </xf>
    <xf numFmtId="3" fontId="34" fillId="24" borderId="0" xfId="0" applyNumberFormat="1" applyFont="1" applyFill="1" applyBorder="1" applyAlignment="1">
      <alignment horizontal="center" vertical="center"/>
    </xf>
    <xf numFmtId="3" fontId="46" fillId="24" borderId="0" xfId="0" applyNumberFormat="1" applyFont="1" applyFill="1" applyBorder="1" applyAlignment="1">
      <alignment horizontal="center"/>
    </xf>
    <xf numFmtId="0" fontId="35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45" fillId="24" borderId="0" xfId="0" applyFont="1" applyFill="1" applyAlignment="1">
      <alignment vertical="center" wrapText="1"/>
    </xf>
    <xf numFmtId="0" fontId="34" fillId="24" borderId="0" xfId="0" applyFont="1" applyFill="1" applyAlignment="1">
      <alignment horizontal="center" vertical="center" wrapText="1"/>
    </xf>
    <xf numFmtId="0" fontId="34" fillId="24" borderId="0" xfId="0" applyFont="1" applyFill="1" applyBorder="1" applyAlignment="1">
      <alignment vertical="center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58"/>
  <sheetViews>
    <sheetView tabSelected="1" topLeftCell="A13" zoomScaleNormal="100" workbookViewId="0">
      <selection activeCell="B43" sqref="B43"/>
    </sheetView>
  </sheetViews>
  <sheetFormatPr defaultRowHeight="15"/>
  <cols>
    <col min="1" max="1" width="82.5703125" customWidth="1"/>
    <col min="2" max="2" width="4.5703125" customWidth="1"/>
    <col min="3" max="3" width="14.5703125" bestFit="1" customWidth="1"/>
    <col min="4" max="4" width="14.5703125" style="35" bestFit="1" customWidth="1"/>
    <col min="5" max="5" width="10.7109375" bestFit="1" customWidth="1"/>
    <col min="6" max="6" width="9.5703125" bestFit="1" customWidth="1"/>
  </cols>
  <sheetData>
    <row r="1" spans="1:4">
      <c r="A1" s="2" t="s">
        <v>0</v>
      </c>
      <c r="B1" s="2"/>
    </row>
    <row r="2" spans="1:4" ht="12.6" customHeight="1">
      <c r="A2" s="2"/>
      <c r="B2" s="2"/>
      <c r="C2" s="2"/>
    </row>
    <row r="3" spans="1:4" ht="49.5" customHeight="1" thickBot="1">
      <c r="A3" s="3" t="s">
        <v>71</v>
      </c>
      <c r="B3" s="3"/>
      <c r="C3" s="4" t="s">
        <v>72</v>
      </c>
      <c r="D3" s="36" t="s">
        <v>49</v>
      </c>
    </row>
    <row r="4" spans="1:4">
      <c r="A4" s="2" t="s">
        <v>14</v>
      </c>
      <c r="B4" s="2"/>
      <c r="C4" s="2"/>
      <c r="D4" s="37"/>
    </row>
    <row r="5" spans="1:4" s="35" customFormat="1">
      <c r="A5" s="39" t="s">
        <v>15</v>
      </c>
      <c r="B5" s="39">
        <v>1</v>
      </c>
      <c r="C5" s="34">
        <v>314077472</v>
      </c>
      <c r="D5" s="34">
        <v>44341086</v>
      </c>
    </row>
    <row r="6" spans="1:4" s="35" customFormat="1">
      <c r="A6" s="39" t="s">
        <v>16</v>
      </c>
      <c r="B6" s="39"/>
      <c r="C6" s="34">
        <v>15272733</v>
      </c>
      <c r="D6" s="34">
        <v>2248060</v>
      </c>
    </row>
    <row r="7" spans="1:4" s="35" customFormat="1">
      <c r="A7" s="39" t="s">
        <v>17</v>
      </c>
      <c r="B7" s="39">
        <v>2</v>
      </c>
      <c r="C7" s="38">
        <v>545749823</v>
      </c>
      <c r="D7" s="38">
        <v>399012185</v>
      </c>
    </row>
    <row r="8" spans="1:4" s="35" customFormat="1">
      <c r="A8" s="39" t="s">
        <v>18</v>
      </c>
      <c r="B8" s="39">
        <v>3</v>
      </c>
      <c r="C8" s="38">
        <v>121604486</v>
      </c>
      <c r="D8" s="39">
        <v>575</v>
      </c>
    </row>
    <row r="9" spans="1:4" s="35" customFormat="1">
      <c r="A9" s="39" t="s">
        <v>19</v>
      </c>
      <c r="B9" s="39">
        <v>4</v>
      </c>
      <c r="C9" s="38">
        <v>168255000</v>
      </c>
      <c r="D9" s="34">
        <v>15803088</v>
      </c>
    </row>
    <row r="10" spans="1:4" s="35" customFormat="1">
      <c r="A10" s="39" t="s">
        <v>20</v>
      </c>
      <c r="B10" s="39"/>
      <c r="C10" s="38">
        <v>10645129</v>
      </c>
      <c r="D10" s="34">
        <v>6913717</v>
      </c>
    </row>
    <row r="11" spans="1:4" s="35" customFormat="1">
      <c r="A11" s="39" t="s">
        <v>21</v>
      </c>
      <c r="B11" s="39"/>
      <c r="C11" s="38">
        <v>4851675</v>
      </c>
      <c r="D11" s="34">
        <v>1568280</v>
      </c>
    </row>
    <row r="12" spans="1:4" s="35" customFormat="1">
      <c r="A12" s="39" t="s">
        <v>53</v>
      </c>
      <c r="B12" s="39"/>
      <c r="C12" s="38">
        <v>2259375</v>
      </c>
      <c r="D12" s="43">
        <v>0</v>
      </c>
    </row>
    <row r="13" spans="1:4" s="35" customFormat="1">
      <c r="A13" s="39" t="s">
        <v>54</v>
      </c>
      <c r="B13" s="39"/>
      <c r="C13" s="38">
        <v>719077</v>
      </c>
      <c r="D13" s="43">
        <v>0</v>
      </c>
    </row>
    <row r="14" spans="1:4" s="35" customFormat="1">
      <c r="A14" s="39" t="s">
        <v>55</v>
      </c>
      <c r="B14" s="39"/>
      <c r="C14" s="38">
        <v>3530848</v>
      </c>
      <c r="D14" s="43">
        <v>0</v>
      </c>
    </row>
    <row r="15" spans="1:4" s="35" customFormat="1">
      <c r="A15" s="39" t="s">
        <v>56</v>
      </c>
      <c r="B15" s="39"/>
      <c r="C15" s="38">
        <v>32393</v>
      </c>
      <c r="D15" s="43">
        <v>0</v>
      </c>
    </row>
    <row r="16" spans="1:4" s="35" customFormat="1">
      <c r="A16" s="39" t="s">
        <v>22</v>
      </c>
      <c r="B16" s="39"/>
      <c r="C16" s="38">
        <v>2146883</v>
      </c>
      <c r="D16" s="34">
        <v>480867</v>
      </c>
    </row>
    <row r="17" spans="1:5" s="35" customFormat="1">
      <c r="A17" s="39" t="s">
        <v>23</v>
      </c>
      <c r="B17" s="39"/>
      <c r="C17" s="34">
        <v>1164408</v>
      </c>
      <c r="D17" s="34">
        <v>920094</v>
      </c>
    </row>
    <row r="18" spans="1:5" s="35" customFormat="1">
      <c r="A18" s="39" t="s">
        <v>13</v>
      </c>
      <c r="B18" s="39"/>
      <c r="C18" s="34">
        <v>1066150</v>
      </c>
      <c r="D18" s="34">
        <v>0</v>
      </c>
    </row>
    <row r="19" spans="1:5" s="35" customFormat="1" ht="15.75" thickBot="1">
      <c r="A19" s="56" t="s">
        <v>1</v>
      </c>
      <c r="B19" s="56"/>
      <c r="C19" s="40">
        <v>4990505</v>
      </c>
      <c r="D19" s="40">
        <v>2125481</v>
      </c>
    </row>
    <row r="20" spans="1:5">
      <c r="A20" s="5"/>
      <c r="B20" s="5"/>
      <c r="C20" s="39"/>
      <c r="D20" s="41"/>
    </row>
    <row r="21" spans="1:5" ht="15.75" thickBot="1">
      <c r="A21" s="10" t="s">
        <v>24</v>
      </c>
      <c r="B21" s="10"/>
      <c r="C21" s="42">
        <v>1196365957</v>
      </c>
      <c r="D21" s="42">
        <f>SUM(D5:D19)</f>
        <v>473413433</v>
      </c>
      <c r="E21" s="13"/>
    </row>
    <row r="22" spans="1:5" ht="15.75" thickTop="1">
      <c r="A22" s="5"/>
      <c r="B22" s="5"/>
      <c r="C22" s="39"/>
      <c r="D22" s="39"/>
    </row>
    <row r="23" spans="1:5">
      <c r="A23" s="2" t="s">
        <v>25</v>
      </c>
      <c r="B23" s="2"/>
      <c r="C23" s="37"/>
      <c r="D23" s="39"/>
    </row>
    <row r="24" spans="1:5">
      <c r="A24" s="2"/>
      <c r="B24" s="2"/>
      <c r="C24" s="37"/>
      <c r="D24" s="39"/>
    </row>
    <row r="25" spans="1:5">
      <c r="A25" s="2" t="s">
        <v>26</v>
      </c>
      <c r="B25" s="2"/>
      <c r="C25" s="37"/>
      <c r="D25" s="39"/>
    </row>
    <row r="26" spans="1:5" s="35" customFormat="1">
      <c r="A26" s="39" t="s">
        <v>51</v>
      </c>
      <c r="B26" s="39"/>
      <c r="C26" s="34">
        <v>400769</v>
      </c>
      <c r="D26" s="43">
        <v>0</v>
      </c>
    </row>
    <row r="27" spans="1:5" s="35" customFormat="1">
      <c r="A27" s="39" t="s">
        <v>27</v>
      </c>
      <c r="B27" s="39">
        <v>5</v>
      </c>
      <c r="C27" s="34">
        <v>427847943</v>
      </c>
      <c r="D27" s="34">
        <v>269236127</v>
      </c>
    </row>
    <row r="28" spans="1:5" s="35" customFormat="1">
      <c r="A28" s="39" t="s">
        <v>12</v>
      </c>
      <c r="B28" s="39">
        <v>6</v>
      </c>
      <c r="C28" s="34">
        <v>456615191</v>
      </c>
      <c r="D28" s="34">
        <v>101682325</v>
      </c>
    </row>
    <row r="29" spans="1:5" s="35" customFormat="1">
      <c r="A29" s="39" t="s">
        <v>28</v>
      </c>
      <c r="B29" s="39"/>
      <c r="C29" s="34">
        <v>15192061</v>
      </c>
      <c r="D29" s="34">
        <v>3828429</v>
      </c>
    </row>
    <row r="30" spans="1:5" s="35" customFormat="1">
      <c r="A30" s="39" t="s">
        <v>11</v>
      </c>
      <c r="B30" s="39"/>
      <c r="C30" s="43">
        <v>0</v>
      </c>
      <c r="D30" s="43">
        <v>0</v>
      </c>
    </row>
    <row r="31" spans="1:5" s="35" customFormat="1">
      <c r="A31" s="39" t="s">
        <v>29</v>
      </c>
      <c r="B31" s="39"/>
      <c r="C31" s="34">
        <v>14231294</v>
      </c>
      <c r="D31" s="34">
        <v>224414</v>
      </c>
    </row>
    <row r="32" spans="1:5" s="35" customFormat="1">
      <c r="A32" s="39" t="s">
        <v>4</v>
      </c>
      <c r="B32" s="39"/>
      <c r="C32" s="43">
        <v>0</v>
      </c>
      <c r="D32" s="43">
        <v>0</v>
      </c>
    </row>
    <row r="33" spans="1:6" s="35" customFormat="1">
      <c r="A33" s="39" t="s">
        <v>57</v>
      </c>
      <c r="B33" s="39"/>
      <c r="C33" s="34">
        <v>15117298</v>
      </c>
      <c r="D33" s="43">
        <v>0</v>
      </c>
    </row>
    <row r="34" spans="1:6" s="35" customFormat="1">
      <c r="A34" s="39" t="s">
        <v>58</v>
      </c>
      <c r="B34" s="39"/>
      <c r="C34" s="34">
        <v>54106254</v>
      </c>
      <c r="D34" s="43">
        <v>0</v>
      </c>
    </row>
    <row r="35" spans="1:6" s="35" customFormat="1">
      <c r="A35" s="39" t="s">
        <v>10</v>
      </c>
      <c r="B35" s="39"/>
      <c r="C35" s="34">
        <v>2355343</v>
      </c>
      <c r="D35" s="34">
        <v>673368</v>
      </c>
    </row>
    <row r="36" spans="1:6" s="35" customFormat="1">
      <c r="A36" s="39" t="s">
        <v>30</v>
      </c>
      <c r="B36" s="39"/>
      <c r="C36" s="34">
        <v>466668</v>
      </c>
      <c r="D36" s="34">
        <v>475900</v>
      </c>
    </row>
    <row r="37" spans="1:6" ht="15.75" thickBot="1">
      <c r="A37" s="8" t="s">
        <v>31</v>
      </c>
      <c r="B37" s="8"/>
      <c r="C37" s="40">
        <v>75904202</v>
      </c>
      <c r="D37" s="40">
        <v>881282</v>
      </c>
    </row>
    <row r="38" spans="1:6">
      <c r="A38" s="2"/>
      <c r="B38" s="2"/>
    </row>
    <row r="39" spans="1:6" ht="15.75" thickBot="1">
      <c r="A39" s="10" t="s">
        <v>2</v>
      </c>
      <c r="B39" s="10"/>
      <c r="C39" s="44">
        <v>1062237023</v>
      </c>
      <c r="D39" s="44">
        <f>SUM(D26:D37)</f>
        <v>377001845</v>
      </c>
      <c r="F39" s="31"/>
    </row>
    <row r="40" spans="1:6" ht="15.75" thickTop="1">
      <c r="A40" s="2"/>
      <c r="B40" s="2"/>
      <c r="C40" s="2"/>
      <c r="D40" s="39"/>
    </row>
    <row r="41" spans="1:6">
      <c r="A41" s="2" t="s">
        <v>32</v>
      </c>
      <c r="B41" s="2"/>
      <c r="C41" s="2"/>
      <c r="D41" s="39"/>
    </row>
    <row r="42" spans="1:6">
      <c r="A42" s="5" t="s">
        <v>33</v>
      </c>
      <c r="B42" s="5">
        <v>7</v>
      </c>
      <c r="C42" s="6">
        <v>61422793</v>
      </c>
      <c r="D42" s="34">
        <v>61422794</v>
      </c>
    </row>
    <row r="43" spans="1:6">
      <c r="A43" s="5" t="s">
        <v>50</v>
      </c>
      <c r="B43" s="5"/>
      <c r="C43" s="6">
        <v>8678199</v>
      </c>
      <c r="D43" s="34">
        <v>2978199</v>
      </c>
      <c r="E43" s="13"/>
      <c r="F43" s="13"/>
    </row>
    <row r="44" spans="1:6" ht="25.5">
      <c r="A44" s="12" t="s">
        <v>34</v>
      </c>
      <c r="B44" s="12"/>
      <c r="C44" s="21">
        <v>-383130</v>
      </c>
      <c r="D44" s="41">
        <v>278</v>
      </c>
    </row>
    <row r="45" spans="1:6" ht="15.75" thickBot="1">
      <c r="A45" s="8" t="s">
        <v>6</v>
      </c>
      <c r="B45" s="8"/>
      <c r="C45" s="9">
        <v>64411072</v>
      </c>
      <c r="D45" s="40">
        <v>32010317</v>
      </c>
      <c r="E45" s="13"/>
    </row>
    <row r="46" spans="1:6">
      <c r="A46" s="2"/>
      <c r="B46" s="2"/>
      <c r="E46" s="13"/>
    </row>
    <row r="47" spans="1:6" ht="15.75" thickBot="1">
      <c r="A47" s="10" t="s">
        <v>3</v>
      </c>
      <c r="B47" s="10"/>
      <c r="C47" s="11">
        <v>134128934</v>
      </c>
      <c r="D47" s="44">
        <f>SUM(D42:D45)</f>
        <v>96411588</v>
      </c>
    </row>
    <row r="48" spans="1:6" ht="15.75" thickTop="1">
      <c r="A48" s="2" t="s">
        <v>35</v>
      </c>
      <c r="B48" s="2"/>
    </row>
    <row r="49" spans="1:4" ht="15.75" thickBot="1">
      <c r="A49" s="10" t="s">
        <v>36</v>
      </c>
      <c r="B49" s="10"/>
      <c r="C49" s="44">
        <v>1196365957</v>
      </c>
      <c r="D49" s="44">
        <f>D39+D47</f>
        <v>473413433</v>
      </c>
    </row>
    <row r="50" spans="1:4" ht="15.75" thickTop="1">
      <c r="C50" s="31"/>
      <c r="D50" s="31"/>
    </row>
    <row r="52" spans="1:4">
      <c r="A52" s="14" t="s">
        <v>93</v>
      </c>
      <c r="B52" s="14"/>
    </row>
    <row r="53" spans="1:4">
      <c r="A53" s="14"/>
      <c r="B53" s="14"/>
    </row>
    <row r="54" spans="1:4">
      <c r="A54" s="14" t="s">
        <v>94</v>
      </c>
      <c r="B54" s="14"/>
    </row>
    <row r="57" spans="1:4">
      <c r="A57" s="134" t="s">
        <v>37</v>
      </c>
      <c r="B57" s="134"/>
      <c r="C57" s="134"/>
      <c r="D57" s="134"/>
    </row>
    <row r="58" spans="1:4">
      <c r="A58" s="1" t="s">
        <v>9</v>
      </c>
      <c r="B58" s="1"/>
      <c r="C58" s="16"/>
      <c r="D58" s="45"/>
    </row>
  </sheetData>
  <mergeCells count="1">
    <mergeCell ref="A57:D57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J50"/>
  <sheetViews>
    <sheetView zoomScaleNormal="100" workbookViewId="0">
      <selection activeCell="E6" sqref="E6"/>
    </sheetView>
  </sheetViews>
  <sheetFormatPr defaultRowHeight="15"/>
  <cols>
    <col min="1" max="1" width="92.85546875" customWidth="1"/>
    <col min="2" max="2" width="4.5703125" customWidth="1"/>
    <col min="3" max="3" width="18" bestFit="1" customWidth="1"/>
    <col min="4" max="4" width="2" customWidth="1"/>
    <col min="5" max="5" width="18" style="35" bestFit="1" customWidth="1"/>
    <col min="6" max="6" width="10.28515625" bestFit="1" customWidth="1"/>
    <col min="7" max="7" width="11.28515625" bestFit="1" customWidth="1"/>
    <col min="9" max="9" width="10.28515625" bestFit="1" customWidth="1"/>
  </cols>
  <sheetData>
    <row r="1" spans="1:5">
      <c r="A1" s="17"/>
      <c r="B1" s="17"/>
      <c r="C1" s="18"/>
      <c r="D1" s="2"/>
      <c r="E1" s="46"/>
    </row>
    <row r="2" spans="1:5">
      <c r="A2" s="17"/>
      <c r="B2" s="17"/>
      <c r="D2" s="2"/>
    </row>
    <row r="3" spans="1:5">
      <c r="A3" s="19" t="s">
        <v>0</v>
      </c>
      <c r="B3" s="19"/>
      <c r="D3" s="2"/>
    </row>
    <row r="4" spans="1:5">
      <c r="A4" s="17"/>
      <c r="B4" s="17"/>
      <c r="C4" s="18"/>
      <c r="D4" s="2"/>
      <c r="E4" s="46"/>
    </row>
    <row r="5" spans="1:5" ht="51.75" thickBot="1">
      <c r="A5" s="3" t="s">
        <v>73</v>
      </c>
      <c r="B5" s="3"/>
      <c r="C5" s="4" t="s">
        <v>147</v>
      </c>
      <c r="D5" s="20"/>
      <c r="E5" s="36" t="s">
        <v>148</v>
      </c>
    </row>
    <row r="6" spans="1:5">
      <c r="A6" s="5" t="s">
        <v>38</v>
      </c>
      <c r="B6" s="5">
        <v>8</v>
      </c>
      <c r="C6" s="21">
        <v>10306398</v>
      </c>
      <c r="D6" s="21"/>
      <c r="E6" s="47">
        <v>896964</v>
      </c>
    </row>
    <row r="7" spans="1:5" ht="25.5">
      <c r="A7" s="12" t="s">
        <v>39</v>
      </c>
      <c r="B7" s="12">
        <v>8</v>
      </c>
      <c r="C7" s="21">
        <v>35078434</v>
      </c>
      <c r="D7" s="21"/>
      <c r="E7" s="47">
        <v>15341354</v>
      </c>
    </row>
    <row r="8" spans="1:5" ht="15.75" thickBot="1">
      <c r="A8" s="8" t="s">
        <v>40</v>
      </c>
      <c r="B8" s="8">
        <v>8</v>
      </c>
      <c r="C8" s="22">
        <v>-38035351</v>
      </c>
      <c r="D8" s="22"/>
      <c r="E8" s="48">
        <v>-12817662</v>
      </c>
    </row>
    <row r="9" spans="1:5">
      <c r="A9" s="5"/>
      <c r="B9" s="5"/>
      <c r="C9" s="21"/>
      <c r="D9" s="21"/>
      <c r="E9" s="47"/>
    </row>
    <row r="10" spans="1:5">
      <c r="A10" s="2" t="s">
        <v>52</v>
      </c>
      <c r="B10" s="2">
        <v>8</v>
      </c>
      <c r="C10" s="33">
        <v>7349481</v>
      </c>
      <c r="D10" s="33">
        <f t="shared" ref="D10" si="0">D6+D7+D8</f>
        <v>0</v>
      </c>
      <c r="E10" s="33">
        <v>3420656</v>
      </c>
    </row>
    <row r="11" spans="1:5">
      <c r="A11" s="2"/>
      <c r="B11" s="2"/>
      <c r="C11" s="33"/>
      <c r="D11" s="33"/>
      <c r="E11" s="33"/>
    </row>
    <row r="12" spans="1:5" ht="15.75" thickBot="1">
      <c r="A12" s="8" t="s">
        <v>74</v>
      </c>
      <c r="B12" s="8"/>
      <c r="C12" s="72"/>
      <c r="D12" s="49">
        <f>D7+D8+D9</f>
        <v>0</v>
      </c>
      <c r="E12" s="22">
        <v>-55411</v>
      </c>
    </row>
    <row r="13" spans="1:5">
      <c r="A13" s="71" t="s">
        <v>75</v>
      </c>
      <c r="B13" s="71"/>
      <c r="D13" s="33"/>
      <c r="E13" s="63">
        <v>3365245</v>
      </c>
    </row>
    <row r="14" spans="1:5">
      <c r="A14" s="57" t="s">
        <v>59</v>
      </c>
      <c r="B14" s="57"/>
      <c r="C14" s="21">
        <v>15723230</v>
      </c>
      <c r="D14" s="58"/>
      <c r="E14" s="59">
        <v>0</v>
      </c>
    </row>
    <row r="15" spans="1:5" ht="15.75" thickBot="1">
      <c r="A15" s="8" t="s">
        <v>60</v>
      </c>
      <c r="B15" s="8"/>
      <c r="C15" s="22">
        <v>-368845</v>
      </c>
      <c r="D15" s="24"/>
      <c r="E15" s="51">
        <v>0</v>
      </c>
    </row>
    <row r="16" spans="1:5">
      <c r="A16" s="62" t="s">
        <v>61</v>
      </c>
      <c r="B16" s="62"/>
      <c r="C16" s="65">
        <v>15354385</v>
      </c>
      <c r="D16" s="58"/>
      <c r="E16" s="59">
        <v>0</v>
      </c>
    </row>
    <row r="17" spans="1:7" ht="15.75" thickBot="1">
      <c r="A17" s="61" t="s">
        <v>62</v>
      </c>
      <c r="B17" s="61"/>
      <c r="C17" s="22">
        <v>-2150516</v>
      </c>
      <c r="D17" s="24"/>
      <c r="E17" s="51">
        <v>0</v>
      </c>
    </row>
    <row r="18" spans="1:7" ht="15.75" thickBot="1">
      <c r="A18" s="66" t="s">
        <v>63</v>
      </c>
      <c r="B18" s="66"/>
      <c r="C18" s="67">
        <v>13203869</v>
      </c>
      <c r="D18" s="68"/>
      <c r="E18" s="69">
        <v>0</v>
      </c>
    </row>
    <row r="19" spans="1:7">
      <c r="A19" s="60" t="s">
        <v>64</v>
      </c>
      <c r="B19" s="60"/>
      <c r="C19" s="21">
        <v>-2999283</v>
      </c>
      <c r="D19" s="58"/>
      <c r="E19" s="59">
        <v>0</v>
      </c>
    </row>
    <row r="20" spans="1:7" ht="15.75" thickBot="1">
      <c r="A20" s="61" t="s">
        <v>65</v>
      </c>
      <c r="B20" s="61"/>
      <c r="C20" s="22">
        <v>-6315185</v>
      </c>
      <c r="D20" s="24"/>
      <c r="E20" s="51">
        <v>0</v>
      </c>
    </row>
    <row r="21" spans="1:7" ht="15.75" thickBot="1">
      <c r="A21" s="64" t="s">
        <v>66</v>
      </c>
      <c r="B21" s="73"/>
      <c r="C21" s="63">
        <v>-9314468</v>
      </c>
      <c r="D21" s="58"/>
      <c r="E21" s="70">
        <v>0</v>
      </c>
    </row>
    <row r="22" spans="1:7">
      <c r="A22" s="28" t="s">
        <v>67</v>
      </c>
      <c r="B22" s="28"/>
      <c r="C22" s="26">
        <v>3889401</v>
      </c>
      <c r="D22" s="26"/>
      <c r="E22" s="52">
        <v>0</v>
      </c>
      <c r="G22" s="32"/>
    </row>
    <row r="23" spans="1:7">
      <c r="A23" s="71"/>
      <c r="B23" s="71"/>
      <c r="C23" s="58"/>
      <c r="D23" s="58"/>
      <c r="E23" s="70"/>
      <c r="G23" s="32"/>
    </row>
    <row r="24" spans="1:7">
      <c r="A24" s="5" t="s">
        <v>41</v>
      </c>
      <c r="B24" s="5">
        <v>9</v>
      </c>
      <c r="C24" s="21">
        <v>11800339</v>
      </c>
      <c r="D24" s="21"/>
      <c r="E24" s="47">
        <v>4727405</v>
      </c>
    </row>
    <row r="25" spans="1:7">
      <c r="A25" s="5" t="s">
        <v>42</v>
      </c>
      <c r="B25" s="5">
        <v>9</v>
      </c>
      <c r="C25" s="21">
        <v>-9479018</v>
      </c>
      <c r="D25" s="21"/>
      <c r="E25" s="47">
        <v>-1096101</v>
      </c>
    </row>
    <row r="26" spans="1:7">
      <c r="A26" s="5" t="s">
        <v>68</v>
      </c>
      <c r="B26" s="5"/>
      <c r="C26" s="21">
        <v>8098719</v>
      </c>
      <c r="D26" s="21"/>
      <c r="E26" s="47">
        <v>0</v>
      </c>
    </row>
    <row r="27" spans="1:7">
      <c r="A27" s="5" t="s">
        <v>69</v>
      </c>
      <c r="B27" s="5"/>
      <c r="C27" s="21">
        <v>2470066</v>
      </c>
      <c r="D27" s="21"/>
      <c r="E27" s="47">
        <v>0</v>
      </c>
    </row>
    <row r="28" spans="1:7">
      <c r="A28" s="5" t="s">
        <v>43</v>
      </c>
      <c r="B28" s="5"/>
      <c r="C28" s="21">
        <v>20246662</v>
      </c>
      <c r="D28" s="27"/>
      <c r="E28" s="50">
        <v>6906304</v>
      </c>
    </row>
    <row r="29" spans="1:7">
      <c r="A29" s="5" t="s">
        <v>70</v>
      </c>
      <c r="B29" s="5"/>
      <c r="C29" s="21">
        <v>-3216136</v>
      </c>
      <c r="D29" s="27"/>
      <c r="E29" s="50">
        <v>0</v>
      </c>
    </row>
    <row r="30" spans="1:7">
      <c r="A30" s="5" t="s">
        <v>44</v>
      </c>
      <c r="B30" s="5"/>
      <c r="C30" s="21">
        <v>6556773</v>
      </c>
      <c r="D30" s="27"/>
      <c r="E30" s="50">
        <v>1631428</v>
      </c>
    </row>
    <row r="31" spans="1:7">
      <c r="A31" s="5" t="s">
        <v>45</v>
      </c>
      <c r="B31" s="5"/>
      <c r="C31" s="21">
        <v>271707</v>
      </c>
      <c r="D31" s="21"/>
      <c r="E31" s="47">
        <v>369310</v>
      </c>
    </row>
    <row r="32" spans="1:7" ht="15.75" thickBot="1">
      <c r="A32" s="5" t="s">
        <v>7</v>
      </c>
      <c r="B32" s="5"/>
      <c r="C32" s="21">
        <v>288850</v>
      </c>
      <c r="D32" s="21"/>
      <c r="E32" s="47">
        <v>58123</v>
      </c>
    </row>
    <row r="33" spans="1:10">
      <c r="A33" s="25"/>
      <c r="B33" s="25"/>
      <c r="C33" s="29"/>
      <c r="D33" s="29"/>
      <c r="E33" s="53"/>
    </row>
    <row r="34" spans="1:10" ht="15.75" thickBot="1">
      <c r="A34" s="20" t="s">
        <v>46</v>
      </c>
      <c r="B34" s="20"/>
      <c r="C34" s="23">
        <v>37037962</v>
      </c>
      <c r="D34" s="23"/>
      <c r="E34" s="54">
        <v>12596469</v>
      </c>
      <c r="G34" s="32"/>
      <c r="H34" s="32"/>
    </row>
    <row r="35" spans="1:10">
      <c r="A35" s="5"/>
      <c r="B35" s="5"/>
      <c r="C35" s="21"/>
      <c r="D35" s="27"/>
      <c r="E35" s="47"/>
    </row>
    <row r="36" spans="1:10" ht="15.75" thickBot="1">
      <c r="A36" s="8" t="s">
        <v>5</v>
      </c>
      <c r="B36" s="8">
        <v>10</v>
      </c>
      <c r="C36" s="22">
        <v>-15885413</v>
      </c>
      <c r="D36" s="22"/>
      <c r="E36" s="48">
        <v>-5535552</v>
      </c>
    </row>
    <row r="37" spans="1:10">
      <c r="A37" s="5" t="s">
        <v>47</v>
      </c>
      <c r="B37" s="5"/>
      <c r="C37" s="21">
        <v>32391431</v>
      </c>
      <c r="D37" s="21">
        <f>D22+D34+D36</f>
        <v>0</v>
      </c>
      <c r="E37" s="47">
        <v>10426162</v>
      </c>
      <c r="F37" s="32"/>
      <c r="G37" s="32"/>
      <c r="I37" s="32"/>
      <c r="J37" s="32"/>
    </row>
    <row r="38" spans="1:10" ht="15.75" thickBot="1">
      <c r="A38" s="8" t="s">
        <v>8</v>
      </c>
      <c r="B38" s="8"/>
      <c r="C38" s="22">
        <v>9327</v>
      </c>
      <c r="D38" s="22"/>
      <c r="E38" s="48">
        <v>-13804</v>
      </c>
    </row>
    <row r="39" spans="1:10">
      <c r="A39" s="5"/>
      <c r="B39" s="5"/>
      <c r="C39" s="21"/>
      <c r="D39" s="27"/>
      <c r="E39" s="47"/>
    </row>
    <row r="40" spans="1:10" ht="15.75" thickBot="1">
      <c r="A40" s="10" t="s">
        <v>48</v>
      </c>
      <c r="B40" s="10"/>
      <c r="C40" s="30">
        <v>32400758</v>
      </c>
      <c r="D40" s="30">
        <f>D37+D38</f>
        <v>0</v>
      </c>
      <c r="E40" s="55">
        <v>10412358</v>
      </c>
    </row>
    <row r="41" spans="1:10" ht="15.75" thickTop="1">
      <c r="A41" s="2"/>
      <c r="B41" s="2"/>
      <c r="C41" s="7"/>
      <c r="D41" s="5"/>
      <c r="E41" s="46"/>
    </row>
    <row r="42" spans="1:10">
      <c r="A42" s="2"/>
      <c r="B42" s="2"/>
      <c r="C42" s="7"/>
      <c r="D42" s="5"/>
      <c r="E42" s="46"/>
    </row>
    <row r="44" spans="1:10">
      <c r="A44" s="14" t="str">
        <f>ББ!A52</f>
        <v>Председатель Правления _______________________ /Лукьянов С. Н.   Дата  подписания 07.10.2022 г.</v>
      </c>
      <c r="B44" s="14"/>
    </row>
    <row r="45" spans="1:10">
      <c r="A45" s="14"/>
      <c r="B45" s="14"/>
    </row>
    <row r="46" spans="1:10">
      <c r="A46" s="14" t="str">
        <f>ББ!A54</f>
        <v>Главный бухгалтер ________________________________ / Хон Т.Э. Дата 07.10.2022 г.</v>
      </c>
      <c r="B46" s="14"/>
    </row>
    <row r="49" spans="1:4">
      <c r="A49" s="134" t="s">
        <v>37</v>
      </c>
      <c r="B49" s="134"/>
      <c r="C49" s="134"/>
      <c r="D49" s="134"/>
    </row>
    <row r="50" spans="1:4">
      <c r="A50" s="1" t="s">
        <v>9</v>
      </c>
      <c r="B50" s="1"/>
      <c r="C50" s="16"/>
      <c r="D50" s="15"/>
    </row>
  </sheetData>
  <mergeCells count="1">
    <mergeCell ref="A49:D49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84A20-EFE2-42F6-9363-02D442F9AA6E}">
  <dimension ref="A1:E79"/>
  <sheetViews>
    <sheetView workbookViewId="0">
      <selection activeCell="D11" sqref="D11"/>
    </sheetView>
  </sheetViews>
  <sheetFormatPr defaultColWidth="9.140625" defaultRowHeight="15"/>
  <cols>
    <col min="1" max="1" width="80.42578125" style="109" customWidth="1"/>
    <col min="2" max="2" width="16.28515625" customWidth="1"/>
    <col min="3" max="3" width="16.85546875" customWidth="1"/>
  </cols>
  <sheetData>
    <row r="1" spans="1:3">
      <c r="A1" s="12"/>
    </row>
    <row r="2" spans="1:3">
      <c r="A2" s="12"/>
    </row>
    <row r="3" spans="1:3">
      <c r="A3" s="100" t="s">
        <v>0</v>
      </c>
    </row>
    <row r="4" spans="1:3" ht="74.25" customHeight="1" thickBot="1">
      <c r="A4" s="3" t="s">
        <v>146</v>
      </c>
      <c r="B4" s="101" t="s">
        <v>147</v>
      </c>
      <c r="C4" s="101" t="s">
        <v>148</v>
      </c>
    </row>
    <row r="5" spans="1:3">
      <c r="A5" s="102" t="s">
        <v>96</v>
      </c>
    </row>
    <row r="6" spans="1:3">
      <c r="A6" s="12" t="s">
        <v>97</v>
      </c>
      <c r="B6" s="32">
        <v>32391431</v>
      </c>
      <c r="C6" s="32">
        <v>10426162</v>
      </c>
    </row>
    <row r="7" spans="1:3">
      <c r="A7" s="12" t="s">
        <v>98</v>
      </c>
      <c r="B7" s="32"/>
    </row>
    <row r="8" spans="1:3" ht="25.5">
      <c r="A8" s="12" t="s">
        <v>99</v>
      </c>
      <c r="B8" s="32">
        <v>-9096977</v>
      </c>
      <c r="C8" s="32">
        <v>-303174</v>
      </c>
    </row>
    <row r="9" spans="1:3" ht="25.5">
      <c r="A9" s="12" t="s">
        <v>100</v>
      </c>
      <c r="B9" s="116">
        <v>3216136</v>
      </c>
      <c r="C9" s="32">
        <v>55411</v>
      </c>
    </row>
    <row r="10" spans="1:3">
      <c r="A10" s="12" t="s">
        <v>101</v>
      </c>
      <c r="B10" s="32">
        <v>-998427</v>
      </c>
      <c r="C10" s="32">
        <v>-18212342</v>
      </c>
    </row>
    <row r="11" spans="1:3">
      <c r="A11" s="12" t="s">
        <v>102</v>
      </c>
      <c r="B11" s="32">
        <v>0</v>
      </c>
      <c r="C11" s="32">
        <v>0</v>
      </c>
    </row>
    <row r="12" spans="1:3">
      <c r="A12" s="12" t="s">
        <v>103</v>
      </c>
      <c r="B12" s="32">
        <v>6315185</v>
      </c>
      <c r="C12" s="32">
        <v>0</v>
      </c>
    </row>
    <row r="13" spans="1:3">
      <c r="A13" s="12" t="s">
        <v>149</v>
      </c>
      <c r="B13" s="116">
        <v>2150516</v>
      </c>
      <c r="C13" s="32">
        <v>0</v>
      </c>
    </row>
    <row r="14" spans="1:3">
      <c r="A14" s="12" t="s">
        <v>104</v>
      </c>
      <c r="B14" s="116">
        <v>736617</v>
      </c>
      <c r="C14" s="32">
        <v>409612</v>
      </c>
    </row>
    <row r="15" spans="1:3">
      <c r="A15" s="12" t="s">
        <v>105</v>
      </c>
      <c r="B15" s="116">
        <v>449926</v>
      </c>
      <c r="C15" s="32">
        <v>285559</v>
      </c>
    </row>
    <row r="16" spans="1:3">
      <c r="A16" s="12" t="s">
        <v>106</v>
      </c>
      <c r="B16" s="32"/>
      <c r="C16" s="32">
        <v>0</v>
      </c>
    </row>
    <row r="17" spans="1:3">
      <c r="A17" s="103" t="s">
        <v>68</v>
      </c>
      <c r="B17" s="32">
        <v>-8098719</v>
      </c>
      <c r="C17" s="32">
        <v>0</v>
      </c>
    </row>
    <row r="18" spans="1:3">
      <c r="A18" s="12" t="s">
        <v>107</v>
      </c>
      <c r="B18" s="32">
        <v>43682</v>
      </c>
      <c r="C18" s="32">
        <v>242788</v>
      </c>
    </row>
    <row r="19" spans="1:3">
      <c r="A19" s="12" t="s">
        <v>108</v>
      </c>
      <c r="B19" s="32">
        <v>148134</v>
      </c>
      <c r="C19" s="32">
        <v>64928</v>
      </c>
    </row>
    <row r="20" spans="1:3">
      <c r="A20" s="12" t="s">
        <v>109</v>
      </c>
      <c r="B20" s="32"/>
      <c r="C20" s="32">
        <v>0</v>
      </c>
    </row>
    <row r="21" spans="1:3" ht="15.75" thickBot="1">
      <c r="A21" s="104" t="s">
        <v>110</v>
      </c>
      <c r="B21" s="105">
        <v>-9153176</v>
      </c>
      <c r="C21" s="105">
        <v>10636878</v>
      </c>
    </row>
    <row r="22" spans="1:3">
      <c r="A22" s="12"/>
      <c r="B22" s="32"/>
    </row>
    <row r="23" spans="1:3">
      <c r="A23" s="102" t="s">
        <v>111</v>
      </c>
      <c r="B23" s="106">
        <f>SUM(B6:B21)</f>
        <v>18104328</v>
      </c>
      <c r="C23" s="106">
        <f>SUM(C6:C21)</f>
        <v>3605822</v>
      </c>
    </row>
    <row r="24" spans="1:3">
      <c r="A24" s="102" t="s">
        <v>112</v>
      </c>
      <c r="B24" s="32"/>
    </row>
    <row r="25" spans="1:3">
      <c r="A25" s="102" t="s">
        <v>113</v>
      </c>
      <c r="B25" s="32"/>
    </row>
    <row r="26" spans="1:3">
      <c r="A26" s="102" t="s">
        <v>114</v>
      </c>
      <c r="B26" s="107">
        <f>SUM(B27:B36)</f>
        <v>-299033219</v>
      </c>
      <c r="C26" s="107">
        <f>SUM(C27:C36)</f>
        <v>-255000245</v>
      </c>
    </row>
    <row r="27" spans="1:3">
      <c r="A27" s="12" t="s">
        <v>16</v>
      </c>
      <c r="B27" s="32">
        <v>-14054780</v>
      </c>
      <c r="C27" s="32">
        <v>-404328</v>
      </c>
    </row>
    <row r="28" spans="1:3">
      <c r="A28" s="12" t="s">
        <v>115</v>
      </c>
      <c r="B28" s="32"/>
      <c r="C28" s="32"/>
    </row>
    <row r="29" spans="1:3">
      <c r="A29" s="12" t="s">
        <v>116</v>
      </c>
      <c r="B29" s="32"/>
      <c r="C29" s="32"/>
    </row>
    <row r="30" spans="1:3">
      <c r="A30" s="12" t="s">
        <v>117</v>
      </c>
      <c r="B30" s="32">
        <v>-125538289</v>
      </c>
      <c r="C30" s="32">
        <v>-242986593</v>
      </c>
    </row>
    <row r="31" spans="1:3">
      <c r="A31" s="12" t="s">
        <v>118</v>
      </c>
      <c r="B31" s="32">
        <v>-903544</v>
      </c>
      <c r="C31" s="32">
        <v>-597493</v>
      </c>
    </row>
    <row r="32" spans="1:3">
      <c r="A32" s="12" t="s">
        <v>119</v>
      </c>
      <c r="B32" s="32">
        <v>-154376869</v>
      </c>
      <c r="C32" s="32">
        <v>-10524920</v>
      </c>
    </row>
    <row r="33" spans="1:3">
      <c r="A33" s="12" t="s">
        <v>55</v>
      </c>
      <c r="B33" s="32">
        <v>81515</v>
      </c>
      <c r="C33" s="32">
        <v>0</v>
      </c>
    </row>
    <row r="34" spans="1:3">
      <c r="A34" s="12" t="s">
        <v>120</v>
      </c>
      <c r="B34" s="32"/>
      <c r="C34" s="32">
        <v>0</v>
      </c>
    </row>
    <row r="35" spans="1:3">
      <c r="A35" s="12" t="s">
        <v>121</v>
      </c>
      <c r="B35" s="32"/>
      <c r="C35" s="32">
        <v>0</v>
      </c>
    </row>
    <row r="36" spans="1:3">
      <c r="A36" s="12" t="s">
        <v>1</v>
      </c>
      <c r="B36" s="32">
        <v>-4241252</v>
      </c>
      <c r="C36" s="32">
        <v>-486911</v>
      </c>
    </row>
    <row r="37" spans="1:3">
      <c r="A37" s="102" t="s">
        <v>122</v>
      </c>
      <c r="B37" s="107">
        <f>SUM(B38:B43)</f>
        <v>533920457</v>
      </c>
      <c r="C37" s="107">
        <f>SUM(C38:C43)</f>
        <v>201504502</v>
      </c>
    </row>
    <row r="38" spans="1:3">
      <c r="A38" s="12" t="s">
        <v>123</v>
      </c>
      <c r="B38" s="32">
        <v>91108581</v>
      </c>
      <c r="C38" s="32">
        <v>174645236</v>
      </c>
    </row>
    <row r="39" spans="1:3">
      <c r="A39" s="12" t="s">
        <v>124</v>
      </c>
      <c r="B39" s="32">
        <v>355259975</v>
      </c>
      <c r="C39" s="32">
        <v>24832643</v>
      </c>
    </row>
    <row r="40" spans="1:3">
      <c r="A40" s="12" t="s">
        <v>28</v>
      </c>
      <c r="B40" s="32">
        <v>11340093</v>
      </c>
      <c r="C40" s="32">
        <v>1119952</v>
      </c>
    </row>
    <row r="41" spans="1:3">
      <c r="A41" s="12" t="s">
        <v>11</v>
      </c>
      <c r="B41" s="32"/>
      <c r="C41" s="32"/>
    </row>
    <row r="42" spans="1:3">
      <c r="A42" s="12" t="s">
        <v>125</v>
      </c>
      <c r="B42" s="32">
        <v>1952148</v>
      </c>
      <c r="C42" s="32">
        <v>414694</v>
      </c>
    </row>
    <row r="43" spans="1:3" ht="15.75" thickBot="1">
      <c r="A43" s="104" t="s">
        <v>126</v>
      </c>
      <c r="B43" s="105">
        <v>74259660</v>
      </c>
      <c r="C43" s="105">
        <v>491977</v>
      </c>
    </row>
    <row r="44" spans="1:3">
      <c r="A44" s="102" t="s">
        <v>127</v>
      </c>
      <c r="B44" s="106">
        <f>B26+B37+B23</f>
        <v>252991566</v>
      </c>
      <c r="C44" s="106">
        <f>C26+C37+C23</f>
        <v>-49889921</v>
      </c>
    </row>
    <row r="45" spans="1:3" ht="12.6" customHeight="1">
      <c r="A45" s="108"/>
      <c r="B45" s="32"/>
    </row>
    <row r="46" spans="1:3" ht="12.6" customHeight="1">
      <c r="B46" s="32"/>
    </row>
    <row r="47" spans="1:3" ht="15.75" thickBot="1">
      <c r="A47" s="104" t="s">
        <v>128</v>
      </c>
      <c r="B47" s="105">
        <v>136344</v>
      </c>
      <c r="C47" s="105">
        <v>-728285</v>
      </c>
    </row>
    <row r="48" spans="1:3">
      <c r="A48" s="12"/>
    </row>
    <row r="49" spans="1:3" ht="15.75" thickBot="1">
      <c r="A49" s="110" t="s">
        <v>129</v>
      </c>
      <c r="B49" s="111">
        <f>SUM(B44:B47)</f>
        <v>253127910</v>
      </c>
      <c r="C49" s="111">
        <f>SUM(C44:C47)</f>
        <v>-50618206</v>
      </c>
    </row>
    <row r="50" spans="1:3">
      <c r="A50" s="12"/>
    </row>
    <row r="51" spans="1:3">
      <c r="A51" s="102" t="s">
        <v>130</v>
      </c>
    </row>
    <row r="52" spans="1:3" ht="12.95" customHeight="1">
      <c r="A52" s="12" t="s">
        <v>131</v>
      </c>
      <c r="B52" s="32"/>
      <c r="C52" s="32">
        <v>-682315</v>
      </c>
    </row>
    <row r="53" spans="1:3" ht="12.95" customHeight="1">
      <c r="A53" s="12" t="s">
        <v>132</v>
      </c>
      <c r="B53" s="32"/>
      <c r="C53" s="32"/>
    </row>
    <row r="54" spans="1:3">
      <c r="A54" s="12" t="s">
        <v>133</v>
      </c>
      <c r="B54" s="32">
        <v>-3197525</v>
      </c>
      <c r="C54" s="32">
        <v>0</v>
      </c>
    </row>
    <row r="55" spans="1:3">
      <c r="A55" s="12" t="s">
        <v>150</v>
      </c>
      <c r="B55" s="32">
        <v>14121501</v>
      </c>
      <c r="C55" s="32">
        <v>0</v>
      </c>
    </row>
    <row r="56" spans="1:3">
      <c r="A56" s="12" t="s">
        <v>151</v>
      </c>
      <c r="B56" s="32">
        <v>4193078</v>
      </c>
      <c r="C56" s="32">
        <v>0</v>
      </c>
    </row>
    <row r="57" spans="1:3" ht="15.75" thickBot="1">
      <c r="A57" s="104" t="s">
        <v>134</v>
      </c>
      <c r="B57" s="105">
        <v>-4092545</v>
      </c>
      <c r="C57" s="105">
        <v>0</v>
      </c>
    </row>
    <row r="58" spans="1:3">
      <c r="A58" s="12"/>
    </row>
    <row r="59" spans="1:3" ht="15.75" thickBot="1">
      <c r="A59" s="110" t="s">
        <v>135</v>
      </c>
      <c r="B59" s="111">
        <f>SUM(B52:B57)</f>
        <v>11024509</v>
      </c>
      <c r="C59" s="111">
        <f>SUM(C52:C54)</f>
        <v>-682315</v>
      </c>
    </row>
    <row r="60" spans="1:3" ht="12.95" customHeight="1">
      <c r="A60" s="102" t="s">
        <v>136</v>
      </c>
    </row>
    <row r="61" spans="1:3">
      <c r="A61" s="12" t="s">
        <v>137</v>
      </c>
      <c r="B61" s="32">
        <v>-115859</v>
      </c>
      <c r="C61" s="32">
        <v>-600428</v>
      </c>
    </row>
    <row r="62" spans="1:3">
      <c r="A62" s="12" t="s">
        <v>138</v>
      </c>
      <c r="B62" s="32">
        <v>5700000</v>
      </c>
      <c r="C62" s="32">
        <v>12543319</v>
      </c>
    </row>
    <row r="63" spans="1:3">
      <c r="A63" s="12" t="s">
        <v>139</v>
      </c>
      <c r="B63" s="32">
        <v>0</v>
      </c>
      <c r="C63" s="32">
        <v>0</v>
      </c>
    </row>
    <row r="64" spans="1:3" ht="15.75" thickBot="1">
      <c r="A64" s="104" t="s">
        <v>140</v>
      </c>
      <c r="B64" s="105">
        <v>0</v>
      </c>
      <c r="C64" s="105">
        <v>-4385787</v>
      </c>
    </row>
    <row r="65" spans="1:5">
      <c r="A65" s="12"/>
    </row>
    <row r="66" spans="1:5" ht="15.75" thickBot="1">
      <c r="A66" s="110" t="s">
        <v>141</v>
      </c>
      <c r="B66" s="111">
        <f>SUM(B61:B62)</f>
        <v>5584141</v>
      </c>
      <c r="C66" s="111">
        <f>SUM(C61:C64)</f>
        <v>7557104</v>
      </c>
    </row>
    <row r="67" spans="1:5">
      <c r="A67" s="12"/>
    </row>
    <row r="68" spans="1:5" ht="15.75" thickBot="1">
      <c r="A68" s="104" t="s">
        <v>142</v>
      </c>
      <c r="B68" s="111">
        <v>269736560</v>
      </c>
      <c r="C68" s="111">
        <f>C49+C59+C66</f>
        <v>-43743417</v>
      </c>
    </row>
    <row r="69" spans="1:5">
      <c r="A69" s="112" t="s">
        <v>143</v>
      </c>
      <c r="B69" s="32">
        <v>-174</v>
      </c>
      <c r="C69" s="32">
        <v>18258263</v>
      </c>
    </row>
    <row r="70" spans="1:5" ht="15.75" thickBot="1">
      <c r="A70" s="110" t="s">
        <v>144</v>
      </c>
      <c r="B70" s="113">
        <v>44341086</v>
      </c>
      <c r="C70" s="113">
        <v>49349847</v>
      </c>
    </row>
    <row r="71" spans="1:5" ht="13.5" customHeight="1" thickBot="1">
      <c r="A71" s="110" t="s">
        <v>145</v>
      </c>
      <c r="B71" s="114">
        <v>314077472</v>
      </c>
      <c r="C71" s="111">
        <v>23864693</v>
      </c>
      <c r="E71" s="32"/>
    </row>
    <row r="72" spans="1:5" ht="13.5" customHeight="1">
      <c r="A72" s="102"/>
      <c r="B72" s="115"/>
      <c r="C72" s="106"/>
      <c r="E72" s="32"/>
    </row>
    <row r="73" spans="1:5">
      <c r="B73" s="32"/>
      <c r="C73" s="32"/>
    </row>
    <row r="74" spans="1:5">
      <c r="A74" s="14" t="s">
        <v>95</v>
      </c>
    </row>
    <row r="75" spans="1:5">
      <c r="A75" s="14"/>
    </row>
    <row r="76" spans="1:5">
      <c r="A76" s="14" t="s">
        <v>94</v>
      </c>
    </row>
    <row r="77" spans="1:5">
      <c r="A77"/>
    </row>
    <row r="78" spans="1:5">
      <c r="A78" s="134" t="s">
        <v>90</v>
      </c>
      <c r="B78" s="134"/>
      <c r="C78" s="134"/>
      <c r="D78" s="134"/>
    </row>
    <row r="79" spans="1:5">
      <c r="A79" s="1" t="s">
        <v>9</v>
      </c>
      <c r="B79" s="15"/>
      <c r="C79" s="16"/>
      <c r="D79" s="15"/>
    </row>
  </sheetData>
  <mergeCells count="1">
    <mergeCell ref="A78:D7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F254-D853-4B05-B36B-CCA43A3FBF7F}">
  <dimension ref="A1:L141"/>
  <sheetViews>
    <sheetView workbookViewId="0">
      <selection activeCell="A20" sqref="A20:XFD20"/>
    </sheetView>
  </sheetViews>
  <sheetFormatPr defaultColWidth="8.85546875" defaultRowHeight="15"/>
  <cols>
    <col min="1" max="1" width="56.5703125" style="74" customWidth="1"/>
    <col min="2" max="2" width="20.42578125" style="74" customWidth="1"/>
    <col min="3" max="3" width="4.28515625" style="74" customWidth="1"/>
    <col min="4" max="4" width="12.85546875" style="74" customWidth="1"/>
    <col min="5" max="5" width="3.7109375" style="74" customWidth="1"/>
    <col min="6" max="6" width="23.85546875" style="74" customWidth="1"/>
    <col min="7" max="7" width="2.7109375" style="74" customWidth="1"/>
    <col min="8" max="8" width="17.5703125" style="74" customWidth="1"/>
    <col min="9" max="9" width="3.140625" style="74" customWidth="1"/>
    <col min="10" max="10" width="13.5703125" style="74" bestFit="1" customWidth="1"/>
    <col min="11" max="11" width="2.7109375" style="74" customWidth="1"/>
    <col min="12" max="16384" width="8.85546875" style="74"/>
  </cols>
  <sheetData>
    <row r="1" spans="1:12">
      <c r="A1" s="19" t="s">
        <v>0</v>
      </c>
    </row>
    <row r="2" spans="1:12" ht="15.75">
      <c r="A2" s="75"/>
    </row>
    <row r="3" spans="1:12">
      <c r="A3" s="76" t="s">
        <v>76</v>
      </c>
    </row>
    <row r="4" spans="1:12">
      <c r="A4" s="76" t="s">
        <v>91</v>
      </c>
    </row>
    <row r="5" spans="1:12">
      <c r="A5" s="77" t="s">
        <v>77</v>
      </c>
    </row>
    <row r="7" spans="1:12" s="79" customFormat="1" ht="24">
      <c r="A7" s="136"/>
      <c r="B7" s="78" t="s">
        <v>78</v>
      </c>
      <c r="C7" s="78"/>
      <c r="D7" s="137" t="s">
        <v>50</v>
      </c>
      <c r="E7" s="78"/>
      <c r="F7" s="137" t="s">
        <v>79</v>
      </c>
      <c r="G7" s="137"/>
      <c r="H7" s="137" t="s">
        <v>80</v>
      </c>
      <c r="I7" s="137"/>
      <c r="J7" s="78" t="s">
        <v>81</v>
      </c>
    </row>
    <row r="8" spans="1:12" s="79" customFormat="1" ht="12">
      <c r="A8" s="136"/>
      <c r="B8" s="78" t="s">
        <v>82</v>
      </c>
      <c r="C8" s="78"/>
      <c r="D8" s="137"/>
      <c r="E8" s="78"/>
      <c r="F8" s="137"/>
      <c r="G8" s="137"/>
      <c r="H8" s="137"/>
      <c r="I8" s="137"/>
      <c r="J8" s="78" t="s">
        <v>83</v>
      </c>
    </row>
    <row r="9" spans="1:12" s="79" customFormat="1" ht="1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9"/>
      <c r="L9" s="119"/>
    </row>
    <row r="10" spans="1:12" s="79" customFormat="1" ht="12">
      <c r="A10" s="138" t="s">
        <v>84</v>
      </c>
      <c r="B10" s="120">
        <v>25879475</v>
      </c>
      <c r="C10" s="120"/>
      <c r="D10" s="120"/>
      <c r="E10" s="120"/>
      <c r="F10" s="120">
        <v>278</v>
      </c>
      <c r="G10" s="120"/>
      <c r="H10" s="120">
        <v>17058450</v>
      </c>
      <c r="I10" s="120"/>
      <c r="J10" s="120">
        <f>B10+F10+H10</f>
        <v>42938203</v>
      </c>
      <c r="K10" s="119"/>
      <c r="L10" s="119"/>
    </row>
    <row r="11" spans="1:12" s="79" customFormat="1" ht="12">
      <c r="A11" s="138"/>
      <c r="B11" s="120"/>
      <c r="C11" s="120"/>
      <c r="D11" s="89"/>
      <c r="E11" s="89"/>
      <c r="F11" s="89"/>
      <c r="G11" s="120"/>
      <c r="H11" s="120"/>
      <c r="I11" s="120"/>
      <c r="J11" s="120"/>
      <c r="K11" s="119"/>
      <c r="L11" s="119"/>
    </row>
    <row r="12" spans="1:12" s="80" customFormat="1" ht="12">
      <c r="A12" s="121" t="s">
        <v>85</v>
      </c>
      <c r="B12" s="89" t="s">
        <v>86</v>
      </c>
      <c r="C12" s="89"/>
      <c r="D12" s="90"/>
      <c r="E12" s="90"/>
      <c r="F12" s="90" t="s">
        <v>86</v>
      </c>
      <c r="G12" s="122"/>
      <c r="H12" s="123">
        <v>8659877</v>
      </c>
      <c r="I12" s="122"/>
      <c r="J12" s="123">
        <f>H12</f>
        <v>8659877</v>
      </c>
      <c r="K12" s="124"/>
      <c r="L12" s="124"/>
    </row>
    <row r="13" spans="1:12" s="79" customFormat="1" ht="12">
      <c r="A13" s="125" t="s">
        <v>87</v>
      </c>
      <c r="B13" s="90" t="s">
        <v>86</v>
      </c>
      <c r="C13" s="90"/>
      <c r="D13" s="89"/>
      <c r="E13" s="89"/>
      <c r="F13" s="90" t="s">
        <v>86</v>
      </c>
      <c r="G13" s="126"/>
      <c r="H13" s="92" t="s">
        <v>86</v>
      </c>
      <c r="I13" s="126"/>
      <c r="J13" s="92" t="s">
        <v>86</v>
      </c>
      <c r="K13" s="119"/>
      <c r="L13" s="119"/>
    </row>
    <row r="14" spans="1:12" s="79" customFormat="1" ht="12">
      <c r="A14" s="125" t="s">
        <v>88</v>
      </c>
      <c r="B14" s="93">
        <v>12543319</v>
      </c>
      <c r="C14" s="93"/>
      <c r="D14" s="90"/>
      <c r="E14" s="90"/>
      <c r="F14" s="90" t="s">
        <v>86</v>
      </c>
      <c r="G14" s="126"/>
      <c r="H14" s="127" t="s">
        <v>86</v>
      </c>
      <c r="I14" s="126"/>
      <c r="J14" s="92">
        <f>B14</f>
        <v>12543319</v>
      </c>
      <c r="K14" s="119"/>
      <c r="L14" s="119"/>
    </row>
    <row r="15" spans="1:12" s="80" customFormat="1" ht="12">
      <c r="A15" s="128" t="s">
        <v>92</v>
      </c>
      <c r="B15" s="129">
        <f>B10+B14</f>
        <v>38422794</v>
      </c>
      <c r="C15" s="129"/>
      <c r="D15" s="130"/>
      <c r="E15" s="130"/>
      <c r="F15" s="129">
        <v>278</v>
      </c>
      <c r="G15" s="130"/>
      <c r="H15" s="129">
        <f>H10+H12</f>
        <v>25718327</v>
      </c>
      <c r="I15" s="129"/>
      <c r="J15" s="129">
        <f>J10+J12+J14</f>
        <v>64141399</v>
      </c>
      <c r="K15" s="124"/>
      <c r="L15" s="124"/>
    </row>
    <row r="16" spans="1:12" s="79" customFormat="1" ht="12">
      <c r="A16" s="131"/>
      <c r="B16" s="132"/>
      <c r="C16" s="132"/>
      <c r="D16" s="120"/>
      <c r="E16" s="120"/>
      <c r="F16" s="132"/>
      <c r="G16" s="120"/>
      <c r="H16" s="132"/>
      <c r="I16" s="120"/>
      <c r="J16" s="132"/>
      <c r="K16" s="119"/>
      <c r="L16" s="119"/>
    </row>
    <row r="17" spans="1:12" s="79" customFormat="1" ht="12">
      <c r="A17" s="138" t="s">
        <v>89</v>
      </c>
      <c r="B17" s="132">
        <v>61422794</v>
      </c>
      <c r="C17" s="132"/>
      <c r="D17" s="120">
        <v>2978199</v>
      </c>
      <c r="E17" s="120"/>
      <c r="F17" s="120">
        <v>278</v>
      </c>
      <c r="G17" s="120"/>
      <c r="H17" s="129">
        <v>32010317</v>
      </c>
      <c r="I17" s="120"/>
      <c r="J17" s="132">
        <v>96411588</v>
      </c>
      <c r="K17" s="119"/>
      <c r="L17" s="119"/>
    </row>
    <row r="18" spans="1:12" s="79" customFormat="1" ht="12">
      <c r="A18" s="138"/>
      <c r="B18" s="89"/>
      <c r="C18" s="89"/>
      <c r="D18" s="89"/>
      <c r="E18" s="89"/>
      <c r="F18" s="89"/>
      <c r="G18" s="89"/>
      <c r="H18" s="133"/>
      <c r="I18" s="133"/>
      <c r="J18" s="133"/>
      <c r="K18" s="119"/>
      <c r="L18" s="119"/>
    </row>
    <row r="19" spans="1:12" s="79" customFormat="1" ht="12">
      <c r="A19" s="125" t="s">
        <v>85</v>
      </c>
      <c r="B19" s="90" t="s">
        <v>86</v>
      </c>
      <c r="C19" s="90"/>
      <c r="D19" s="90" t="s">
        <v>86</v>
      </c>
      <c r="E19" s="90"/>
      <c r="F19" s="117">
        <v>-383408</v>
      </c>
      <c r="G19" s="90"/>
      <c r="H19" s="89">
        <v>32400755</v>
      </c>
      <c r="I19" s="89"/>
      <c r="J19" s="89">
        <f>H19+F19</f>
        <v>32017347</v>
      </c>
      <c r="K19" s="119"/>
      <c r="L19" s="119"/>
    </row>
    <row r="20" spans="1:12" s="79" customFormat="1" ht="12">
      <c r="A20" s="125" t="s">
        <v>87</v>
      </c>
      <c r="B20" s="89" t="s">
        <v>86</v>
      </c>
      <c r="C20" s="89"/>
      <c r="D20" s="89" t="s">
        <v>86</v>
      </c>
      <c r="E20" s="89"/>
      <c r="F20" s="89" t="s">
        <v>86</v>
      </c>
      <c r="G20" s="89"/>
      <c r="H20" s="89" t="s">
        <v>86</v>
      </c>
      <c r="I20" s="89"/>
      <c r="J20" s="89" t="s">
        <v>86</v>
      </c>
      <c r="K20" s="119"/>
      <c r="L20" s="119"/>
    </row>
    <row r="21" spans="1:12" s="79" customFormat="1" ht="12.75" thickBot="1">
      <c r="A21" s="81" t="s">
        <v>88</v>
      </c>
      <c r="B21" s="90" t="s">
        <v>86</v>
      </c>
      <c r="C21" s="90"/>
      <c r="D21" s="96">
        <v>5700000</v>
      </c>
      <c r="E21" s="90"/>
      <c r="F21" s="90" t="s">
        <v>86</v>
      </c>
      <c r="G21" s="90"/>
      <c r="H21" s="90" t="s">
        <v>86</v>
      </c>
      <c r="I21" s="90"/>
      <c r="J21" s="90">
        <f>D21</f>
        <v>5700000</v>
      </c>
    </row>
    <row r="22" spans="1:12" s="79" customFormat="1" ht="12">
      <c r="A22" s="81"/>
      <c r="B22" s="97"/>
      <c r="C22" s="84"/>
      <c r="D22" s="91"/>
      <c r="E22" s="91"/>
      <c r="F22" s="98"/>
      <c r="G22" s="91"/>
      <c r="H22" s="97"/>
      <c r="I22" s="91"/>
      <c r="J22" s="97"/>
    </row>
    <row r="23" spans="1:12" s="80" customFormat="1" ht="12.75" thickBot="1">
      <c r="A23" s="82" t="s">
        <v>72</v>
      </c>
      <c r="B23" s="99">
        <v>61422794.196220011</v>
      </c>
      <c r="C23" s="94"/>
      <c r="D23" s="99">
        <f>D17+D21</f>
        <v>8678199</v>
      </c>
      <c r="E23" s="94"/>
      <c r="F23" s="88">
        <f>F17+F19</f>
        <v>-383130</v>
      </c>
      <c r="G23" s="95"/>
      <c r="H23" s="99">
        <f>H17+H19</f>
        <v>64411072</v>
      </c>
      <c r="I23" s="95"/>
      <c r="J23" s="99">
        <f>J17+J19+J21</f>
        <v>134128935</v>
      </c>
    </row>
    <row r="24" spans="1:12" s="79" customFormat="1" ht="12.75" thickTop="1">
      <c r="B24" s="83"/>
      <c r="C24" s="83"/>
      <c r="D24" s="83"/>
      <c r="H24" s="84"/>
      <c r="I24" s="85"/>
      <c r="J24" s="84"/>
      <c r="L24" s="83"/>
    </row>
    <row r="25" spans="1:12" s="79" customFormat="1" ht="12">
      <c r="B25" s="83"/>
      <c r="C25" s="83"/>
      <c r="H25" s="84"/>
      <c r="I25" s="85"/>
      <c r="J25" s="84"/>
      <c r="L25" s="83"/>
    </row>
    <row r="26" spans="1:12" s="79" customFormat="1" ht="12">
      <c r="B26" s="83"/>
      <c r="C26" s="83"/>
      <c r="H26" s="84"/>
      <c r="I26" s="85"/>
      <c r="J26" s="84"/>
      <c r="L26" s="83"/>
    </row>
    <row r="27" spans="1:12" s="79" customFormat="1" ht="12">
      <c r="H27" s="84"/>
      <c r="I27" s="85"/>
      <c r="J27" s="84"/>
    </row>
    <row r="28" spans="1:12" s="79" customFormat="1" ht="12.75">
      <c r="A28" s="86" t="s">
        <v>95</v>
      </c>
      <c r="B28" s="86"/>
      <c r="C28" s="86"/>
      <c r="D28" s="86"/>
      <c r="E28" s="86"/>
      <c r="F28" s="86"/>
      <c r="H28" s="84"/>
      <c r="I28" s="85"/>
      <c r="J28" s="84"/>
    </row>
    <row r="29" spans="1:12" s="79" customFormat="1" ht="18.75" customHeight="1">
      <c r="A29" s="86"/>
      <c r="B29" s="86"/>
      <c r="C29" s="86"/>
      <c r="D29" s="86"/>
      <c r="E29" s="86"/>
      <c r="F29" s="86"/>
      <c r="H29" s="84"/>
      <c r="I29" s="85"/>
      <c r="J29" s="84"/>
    </row>
    <row r="30" spans="1:12" s="79" customFormat="1" ht="12.75">
      <c r="A30" s="86" t="s">
        <v>94</v>
      </c>
      <c r="B30" s="86"/>
      <c r="C30" s="86"/>
      <c r="D30" s="86"/>
      <c r="E30" s="86"/>
      <c r="F30" s="87"/>
      <c r="H30" s="84"/>
      <c r="I30" s="85"/>
      <c r="J30" s="84"/>
    </row>
    <row r="31" spans="1:12" s="79" customFormat="1" ht="12.75">
      <c r="A31" s="135"/>
      <c r="B31" s="135"/>
      <c r="C31" s="135"/>
      <c r="D31" s="135"/>
      <c r="E31" s="135"/>
      <c r="F31" s="135"/>
      <c r="H31" s="84"/>
      <c r="I31" s="85"/>
      <c r="J31" s="84"/>
    </row>
    <row r="32" spans="1:12" s="79" customFormat="1" ht="12.75">
      <c r="A32" s="134" t="s">
        <v>90</v>
      </c>
      <c r="B32" s="134"/>
      <c r="C32" s="134"/>
      <c r="D32" s="134"/>
      <c r="E32" s="134"/>
      <c r="F32" s="134"/>
      <c r="H32" s="84"/>
      <c r="I32" s="85"/>
      <c r="J32" s="84"/>
    </row>
    <row r="33" spans="1:10" s="79" customFormat="1" ht="12.75">
      <c r="A33" s="1" t="s">
        <v>9</v>
      </c>
      <c r="B33" s="15"/>
      <c r="C33" s="15"/>
      <c r="D33" s="16"/>
      <c r="E33" s="16"/>
      <c r="F33" s="15"/>
      <c r="G33" s="16"/>
      <c r="H33" s="84"/>
      <c r="I33" s="85"/>
      <c r="J33" s="84"/>
    </row>
    <row r="34" spans="1:10" s="79" customFormat="1" ht="12">
      <c r="H34" s="84"/>
      <c r="I34" s="85"/>
      <c r="J34" s="84"/>
    </row>
    <row r="35" spans="1:10" s="79" customFormat="1" ht="12">
      <c r="H35" s="84"/>
      <c r="I35" s="85"/>
      <c r="J35" s="84"/>
    </row>
    <row r="36" spans="1:10" s="79" customFormat="1" ht="12"/>
    <row r="37" spans="1:10" s="79" customFormat="1" ht="12"/>
    <row r="38" spans="1:10" s="79" customFormat="1" ht="12"/>
    <row r="39" spans="1:10" s="79" customFormat="1" ht="12"/>
    <row r="40" spans="1:10" s="79" customFormat="1" ht="12"/>
    <row r="41" spans="1:10" s="79" customFormat="1" ht="12"/>
    <row r="42" spans="1:10" s="79" customFormat="1" ht="12"/>
    <row r="43" spans="1:10" s="79" customFormat="1" ht="12"/>
    <row r="44" spans="1:10" s="79" customFormat="1" ht="12"/>
    <row r="45" spans="1:10" s="79" customFormat="1" ht="12"/>
    <row r="46" spans="1:10" s="79" customFormat="1" ht="12"/>
    <row r="47" spans="1:10" s="79" customFormat="1" ht="12"/>
    <row r="48" spans="1:10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  <row r="70" s="79" customFormat="1" ht="12"/>
    <row r="71" s="79" customFormat="1" ht="12"/>
    <row r="72" s="79" customFormat="1" ht="12"/>
    <row r="73" s="79" customFormat="1" ht="12"/>
    <row r="74" s="79" customFormat="1" ht="12"/>
    <row r="75" s="79" customFormat="1" ht="12"/>
    <row r="76" s="79" customFormat="1" ht="12"/>
    <row r="77" s="79" customFormat="1" ht="12"/>
    <row r="78" s="79" customFormat="1" ht="12"/>
    <row r="79" s="79" customFormat="1" ht="12"/>
    <row r="80" s="79" customFormat="1" ht="12"/>
    <row r="81" s="79" customFormat="1" ht="12"/>
    <row r="82" s="79" customFormat="1" ht="12"/>
    <row r="83" s="79" customFormat="1" ht="12"/>
    <row r="84" s="79" customFormat="1" ht="12"/>
    <row r="85" s="79" customFormat="1" ht="12"/>
    <row r="86" s="79" customFormat="1" ht="12"/>
    <row r="87" s="79" customFormat="1" ht="12"/>
    <row r="88" s="79" customFormat="1" ht="12"/>
    <row r="89" s="79" customFormat="1" ht="12"/>
    <row r="90" s="79" customFormat="1" ht="12"/>
    <row r="91" s="79" customFormat="1" ht="12"/>
    <row r="92" s="79" customFormat="1" ht="12"/>
    <row r="93" s="79" customFormat="1" ht="12"/>
    <row r="94" s="79" customFormat="1" ht="12"/>
    <row r="95" s="79" customFormat="1" ht="12"/>
    <row r="96" s="79" customFormat="1" ht="12"/>
    <row r="97" s="79" customFormat="1" ht="12"/>
    <row r="98" s="79" customFormat="1" ht="12"/>
    <row r="99" s="79" customFormat="1" ht="12"/>
    <row r="100" s="79" customFormat="1" ht="12"/>
    <row r="101" s="79" customFormat="1" ht="12"/>
    <row r="102" s="79" customFormat="1" ht="12"/>
    <row r="103" s="79" customFormat="1" ht="12"/>
    <row r="104" s="79" customFormat="1" ht="12"/>
    <row r="105" s="79" customFormat="1" ht="12"/>
    <row r="106" s="79" customFormat="1" ht="12"/>
    <row r="107" s="79" customFormat="1" ht="12"/>
    <row r="108" s="79" customFormat="1" ht="12"/>
    <row r="109" s="79" customFormat="1" ht="12"/>
    <row r="110" s="79" customFormat="1" ht="12"/>
    <row r="111" s="79" customFormat="1" ht="12"/>
    <row r="112" s="79" customFormat="1" ht="12"/>
    <row r="113" s="79" customFormat="1" ht="12"/>
    <row r="114" s="79" customFormat="1" ht="12"/>
    <row r="115" s="79" customFormat="1" ht="12"/>
    <row r="116" s="79" customFormat="1" ht="12"/>
    <row r="117" s="79" customFormat="1" ht="12"/>
    <row r="118" s="79" customFormat="1" ht="12"/>
    <row r="119" s="79" customFormat="1" ht="12"/>
    <row r="120" s="79" customFormat="1" ht="12"/>
    <row r="121" s="79" customFormat="1" ht="12"/>
    <row r="122" s="79" customFormat="1" ht="12"/>
    <row r="123" s="79" customFormat="1" ht="12"/>
    <row r="124" s="79" customFormat="1" ht="12"/>
    <row r="125" s="79" customFormat="1" ht="12"/>
    <row r="126" s="79" customFormat="1" ht="12"/>
    <row r="127" s="79" customFormat="1" ht="12"/>
    <row r="128" s="79" customFormat="1" ht="12"/>
    <row r="129" s="79" customFormat="1" ht="12"/>
    <row r="130" s="79" customFormat="1" ht="12"/>
    <row r="131" s="79" customFormat="1" ht="12"/>
    <row r="132" s="79" customFormat="1" ht="12"/>
    <row r="133" s="79" customFormat="1" ht="12"/>
    <row r="134" s="79" customFormat="1" ht="12"/>
    <row r="135" s="79" customFormat="1" ht="12"/>
    <row r="136" s="79" customFormat="1" ht="12"/>
    <row r="137" s="79" customFormat="1" ht="12"/>
    <row r="138" s="79" customFormat="1" ht="12"/>
    <row r="139" s="79" customFormat="1" ht="12"/>
    <row r="140" s="79" customFormat="1" ht="12"/>
    <row r="141" s="79" customFormat="1" ht="12"/>
  </sheetData>
  <mergeCells count="10">
    <mergeCell ref="G7:G8"/>
    <mergeCell ref="H7:H8"/>
    <mergeCell ref="I7:I8"/>
    <mergeCell ref="A10:A11"/>
    <mergeCell ref="A17:A18"/>
    <mergeCell ref="A31:F31"/>
    <mergeCell ref="A32:F32"/>
    <mergeCell ref="A7:A8"/>
    <mergeCell ref="D7:D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ОПУиО</vt:lpstr>
      <vt:lpstr>ДДС</vt:lpstr>
      <vt:lpstr>Капитал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2022-01-31T09:14:58Z</cp:lastPrinted>
  <dcterms:created xsi:type="dcterms:W3CDTF">2016-05-14T10:51:53Z</dcterms:created>
  <dcterms:modified xsi:type="dcterms:W3CDTF">2022-11-18T08:23:54Z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