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1\Kase\4 кв 2021\Неполная ФО\"/>
    </mc:Choice>
  </mc:AlternateContent>
  <xr:revisionPtr revIDLastSave="0" documentId="13_ncr:1_{E2E2E919-7F4F-4F75-8ACD-348AECF0DA3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4" l="1"/>
  <c r="A36" i="4"/>
  <c r="B28" i="4" l="1"/>
  <c r="C28" i="4"/>
  <c r="D28" i="4"/>
  <c r="D32" i="4" s="1"/>
  <c r="B32" i="4"/>
  <c r="C32" i="4"/>
  <c r="B25" i="4"/>
  <c r="D25" i="4"/>
  <c r="D10" i="4"/>
  <c r="D15" i="4" s="1"/>
  <c r="C25" i="4"/>
  <c r="C15" i="4"/>
  <c r="C10" i="4"/>
  <c r="B15" i="4"/>
  <c r="B10" i="4"/>
  <c r="B41" i="3"/>
  <c r="B17" i="3"/>
  <c r="B33" i="3"/>
  <c r="B43" i="3" s="1"/>
</calcChain>
</file>

<file path=xl/sharedStrings.xml><?xml version="1.0" encoding="utf-8"?>
<sst xmlns="http://schemas.openxmlformats.org/spreadsheetml/2006/main" count="65" uniqueCount="62">
  <si>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</si>
  <si>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</si>
  <si>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</si>
  <si>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</si>
  <si>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</si>
  <si>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</si>
  <si>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</si>
  <si>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Выпущенные долговые ценные бумаги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</si>
  <si>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</si>
  <si>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</si>
  <si>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</si>
  <si>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</si>
  <si>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</si>
  <si>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</si>
  <si>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</si>
  <si>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31 декабря 2020 года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</si>
  <si>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</si>
  <si>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</si>
  <si>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</si>
  <si>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</si>
  <si>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</si>
  <si>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</si>
  <si>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</si>
  <si>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</si>
  <si>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</si>
  <si>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</si>
  <si>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</si>
  <si>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</si>
  <si>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</si>
  <si>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</si>
  <si>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</si>
  <si>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</si>
  <si>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</si>
  <si>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</si>
  <si>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</si>
  <si>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</si>
  <si>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</si>
  <si>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</si>
  <si>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</si>
  <si>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</si>
  <si>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</si>
  <si>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</si>
  <si>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</si>
  <si>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ЧИСТЫЙ ПРОЦЕНТНЫЙ Доход/(РАСХОД) ДО РАСХОДов ПО КРЕДИТНЫМ УБЫТКАМ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</si>
  <si>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</si>
  <si>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</si>
  <si>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</si>
  <si>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</si>
  <si>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</si>
  <si>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</si>
  <si>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</si>
  <si>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</si>
  <si>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</si>
  <si>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</si>
  <si>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 xml:space="preserve">Промежуточный консолидированный сокращенный отчет о финансовом положении по состоянию на 31 декабря 2021г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</si>
  <si>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 декабря 2021 года</t>
  </si>
  <si>
    <t>Дополнительный оплаченный капитал</t>
  </si>
  <si>
    <t xml:space="preserve">Промежуточный консолидированный сокращенный отчет о совокупном доходе по состоянию на 31 декабря 2021г  (в тысячах казахстанских тенге)              </t>
  </si>
  <si>
    <t>за девять месяцев, завершившиеся на 31 декабря 2021 года</t>
  </si>
  <si>
    <t>за девять месяцев, завершившиеся на 31 декабря 2020 года</t>
  </si>
  <si>
    <t>Председатель Правления _______________________ /Лукьянов С. Н.   Дата  подписания 20.01.2022 г.</t>
  </si>
  <si>
    <t>Главный бухгалтер ________________________________ / Хон Т.Э. Дата 20.01.2022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</si>
</sst>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4" formatCode="_(* #,##0_);_(* \(#,##0\);_(* &quot;-&quot;??_);_(@_)"/>
    <numFmt numFmtId="175" formatCode="[$-409]d\-mmm\-yy;@"/>
    <numFmt numFmtId="176" formatCode="_(* #,##0_);_(* \(#,##0\);_(* &quot;-&quot;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5" fontId="36" fillId="0" borderId="0"/>
    <xf numFmtId="0" fontId="3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7" fillId="0" borderId="12" xfId="0" applyFont="1" applyBorder="1" applyAlignment="1">
      <alignment vertical="center"/>
    </xf>
    <xf numFmtId="3" fontId="37" fillId="0" borderId="12" xfId="0" applyNumberFormat="1" applyFont="1" applyBorder="1" applyAlignment="1">
      <alignment vertical="center"/>
    </xf>
    <xf numFmtId="3" fontId="37" fillId="0" borderId="12" xfId="0" applyNumberFormat="1" applyFont="1" applyBorder="1" applyAlignment="1">
      <alignment horizontal="right" vertical="center"/>
    </xf>
    <xf numFmtId="167" fontId="38" fillId="0" borderId="0" xfId="108" applyFont="1" applyAlignment="1">
      <alignment horizontal="right" vertical="center"/>
    </xf>
    <xf numFmtId="174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6" fontId="38" fillId="0" borderId="0" xfId="0" applyNumberFormat="1" applyFont="1" applyAlignment="1">
      <alignment horizontal="right" vertical="center"/>
    </xf>
    <xf numFmtId="176" fontId="38" fillId="0" borderId="11" xfId="0" applyNumberFormat="1" applyFont="1" applyBorder="1" applyAlignment="1">
      <alignment horizontal="right" vertical="center"/>
    </xf>
    <xf numFmtId="176" fontId="37" fillId="0" borderId="0" xfId="0" applyNumberFormat="1" applyFont="1" applyAlignment="1">
      <alignment vertical="center"/>
    </xf>
    <xf numFmtId="176" fontId="37" fillId="0" borderId="11" xfId="0" applyNumberFormat="1" applyFont="1" applyBorder="1" applyAlignment="1">
      <alignment horizontal="right" vertical="center"/>
    </xf>
    <xf numFmtId="176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6" fontId="37" fillId="0" borderId="10" xfId="0" applyNumberFormat="1" applyFont="1" applyBorder="1" applyAlignment="1">
      <alignment vertical="center"/>
    </xf>
    <xf numFmtId="176" fontId="38" fillId="0" borderId="10" xfId="0" applyNumberFormat="1" applyFont="1" applyBorder="1" applyAlignment="1">
      <alignment vertical="center"/>
    </xf>
    <xf numFmtId="176" fontId="38" fillId="0" borderId="0" xfId="0" applyNumberFormat="1" applyFont="1" applyAlignment="1">
      <alignment vertical="center"/>
    </xf>
    <xf numFmtId="176" fontId="38" fillId="0" borderId="11" xfId="0" applyNumberFormat="1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176" fontId="38" fillId="0" borderId="11" xfId="0" applyNumberFormat="1" applyFont="1" applyBorder="1" applyAlignment="1">
      <alignment horizontal="left" vertical="center"/>
    </xf>
    <xf numFmtId="176" fontId="38" fillId="0" borderId="10" xfId="0" applyNumberFormat="1" applyFont="1" applyBorder="1" applyAlignment="1">
      <alignment horizontal="right" vertical="center"/>
    </xf>
    <xf numFmtId="176" fontId="37" fillId="0" borderId="12" xfId="0" applyNumberFormat="1" applyFont="1" applyBorder="1" applyAlignment="1">
      <alignment horizontal="right" vertical="center"/>
    </xf>
    <xf numFmtId="174" fontId="0" fillId="0" borderId="0" xfId="0" applyNumberFormat="1"/>
    <xf numFmtId="176" fontId="0" fillId="0" borderId="0" xfId="0" applyNumberFormat="1"/>
    <xf numFmtId="176" fontId="37" fillId="0" borderId="0" xfId="0" applyNumberFormat="1" applyFont="1" applyFill="1" applyAlignment="1">
      <alignment vertical="center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E52"/>
  <sheetViews>
    <sheetView tabSelected="1" zoomScaleNormal="100" workbookViewId="0">
      <selection activeCell="C28" sqref="C28"/>
    </sheetView>
  </sheetViews>
  <sheetFormatPr defaultRowHeight="15"/>
  <cols>
    <col min="1" max="1" width="82.5703125" customWidth="1"/>
    <col min="2" max="3" width="14.5703125" bestFit="1" customWidth="1"/>
    <col min="4" max="4" width="10.7109375" bestFit="1" customWidth="1"/>
    <col min="5" max="5" width="9.5703125" bestFit="1" customWidth="1"/>
  </cols>
  <sheetData>
    <row r="1" spans="1:3">
      <c r="A1" s="3" t="s">
        <v>0</v>
      </c>
    </row>
    <row r="2" spans="1:3" ht="12.6" customHeight="1">
      <c r="A2" s="3"/>
      <c r="B2" s="3"/>
    </row>
    <row r="3" spans="1:3" ht="49.5" customHeight="1" thickBot="1">
      <c r="A3" s="4" t="s">
        <v>54</v>
      </c>
      <c r="B3" s="5" t="s">
        <v>55</v>
      </c>
      <c r="C3" s="5" t="s">
        <v>15</v>
      </c>
    </row>
    <row r="4" spans="1:3">
      <c r="A4" s="3" t="s">
        <v>16</v>
      </c>
      <c r="B4" s="3"/>
      <c r="C4" s="3"/>
    </row>
    <row r="5" spans="1:3">
      <c r="A5" s="6" t="s">
        <v>17</v>
      </c>
      <c r="B5" s="7">
        <v>44341086.660049997</v>
      </c>
      <c r="C5" s="7">
        <v>49349847</v>
      </c>
    </row>
    <row r="6" spans="1:3">
      <c r="A6" s="6" t="s">
        <v>18</v>
      </c>
      <c r="B6" s="7">
        <v>2247442</v>
      </c>
      <c r="C6" s="7">
        <v>857812</v>
      </c>
    </row>
    <row r="7" spans="1:3">
      <c r="A7" s="6" t="s">
        <v>19</v>
      </c>
      <c r="B7" s="8">
        <v>399012185.39888996</v>
      </c>
      <c r="C7" s="8">
        <v>78983143</v>
      </c>
    </row>
    <row r="8" spans="1:3">
      <c r="A8" s="6" t="s">
        <v>20</v>
      </c>
      <c r="B8" s="6">
        <v>574</v>
      </c>
      <c r="C8" s="6">
        <v>575</v>
      </c>
    </row>
    <row r="9" spans="1:3">
      <c r="A9" s="6" t="s">
        <v>21</v>
      </c>
      <c r="B9" s="7">
        <v>15803088</v>
      </c>
      <c r="C9" s="7">
        <v>424691</v>
      </c>
    </row>
    <row r="10" spans="1:3">
      <c r="A10" s="6" t="s">
        <v>22</v>
      </c>
      <c r="B10" s="7">
        <v>6903548.3342800001</v>
      </c>
      <c r="C10" s="7">
        <v>6457617</v>
      </c>
    </row>
    <row r="11" spans="1:3">
      <c r="A11" s="6" t="s">
        <v>23</v>
      </c>
      <c r="B11" s="7">
        <v>2435835.9564300003</v>
      </c>
      <c r="C11" s="7">
        <v>1427305</v>
      </c>
    </row>
    <row r="12" spans="1:3">
      <c r="A12" s="6" t="s">
        <v>24</v>
      </c>
      <c r="B12" s="7">
        <v>480866.98616000003</v>
      </c>
      <c r="C12" s="7">
        <v>778019</v>
      </c>
    </row>
    <row r="13" spans="1:3">
      <c r="A13" s="6" t="s">
        <v>25</v>
      </c>
      <c r="B13" s="7">
        <v>920094</v>
      </c>
      <c r="C13" s="7">
        <v>126025</v>
      </c>
    </row>
    <row r="14" spans="1:3">
      <c r="A14" s="6" t="s">
        <v>14</v>
      </c>
      <c r="B14" s="7">
        <v>42069.670800000429</v>
      </c>
      <c r="C14" s="7">
        <v>42070</v>
      </c>
    </row>
    <row r="15" spans="1:3" ht="15.75" thickBot="1">
      <c r="A15" s="9" t="s">
        <v>1</v>
      </c>
      <c r="B15" s="10">
        <v>1218499.8719800001</v>
      </c>
      <c r="C15" s="10">
        <v>350072</v>
      </c>
    </row>
    <row r="16" spans="1:3">
      <c r="A16" s="6"/>
      <c r="B16" s="6"/>
      <c r="C16" s="11"/>
    </row>
    <row r="17" spans="1:4" ht="15.75" thickBot="1">
      <c r="A17" s="12" t="s">
        <v>26</v>
      </c>
      <c r="B17" s="13">
        <f>SUM(B5:B15)</f>
        <v>473405290.87858993</v>
      </c>
      <c r="C17" s="14">
        <v>138797176</v>
      </c>
      <c r="D17" s="18"/>
    </row>
    <row r="18" spans="1:4" ht="15.75" thickTop="1">
      <c r="A18" s="6"/>
      <c r="B18" s="6"/>
      <c r="C18" s="6"/>
    </row>
    <row r="19" spans="1:4">
      <c r="A19" s="3" t="s">
        <v>27</v>
      </c>
      <c r="B19" s="3"/>
      <c r="C19" s="6"/>
    </row>
    <row r="20" spans="1:4">
      <c r="A20" s="3"/>
      <c r="B20" s="3"/>
      <c r="C20" s="6"/>
    </row>
    <row r="21" spans="1:4">
      <c r="A21" s="3" t="s">
        <v>28</v>
      </c>
      <c r="B21" s="3"/>
      <c r="C21" s="6"/>
    </row>
    <row r="22" spans="1:4">
      <c r="A22" s="6" t="s">
        <v>7</v>
      </c>
      <c r="B22" s="15">
        <v>0</v>
      </c>
      <c r="C22" s="7">
        <v>4385787</v>
      </c>
    </row>
    <row r="23" spans="1:4">
      <c r="A23" s="6" t="s">
        <v>29</v>
      </c>
      <c r="B23" s="7">
        <v>269236126.96801001</v>
      </c>
      <c r="C23" s="7">
        <v>33367602</v>
      </c>
    </row>
    <row r="24" spans="1:4">
      <c r="A24" s="6" t="s">
        <v>13</v>
      </c>
      <c r="B24" s="7">
        <v>101682325.34915</v>
      </c>
      <c r="C24" s="7">
        <v>50593841</v>
      </c>
    </row>
    <row r="25" spans="1:4">
      <c r="A25" s="6" t="s">
        <v>30</v>
      </c>
      <c r="B25" s="7">
        <v>3828429</v>
      </c>
      <c r="C25" s="7">
        <v>2380381</v>
      </c>
    </row>
    <row r="26" spans="1:4">
      <c r="A26" s="6" t="s">
        <v>12</v>
      </c>
      <c r="B26" s="15">
        <v>0</v>
      </c>
      <c r="C26" s="7">
        <v>2933873</v>
      </c>
    </row>
    <row r="27" spans="1:4">
      <c r="A27" s="6" t="s">
        <v>31</v>
      </c>
      <c r="B27" s="7">
        <v>83698.193439999988</v>
      </c>
      <c r="C27" s="7">
        <v>153583</v>
      </c>
    </row>
    <row r="28" spans="1:4">
      <c r="A28" s="6" t="s">
        <v>4</v>
      </c>
      <c r="B28" s="15">
        <v>0</v>
      </c>
      <c r="C28" s="15">
        <v>0</v>
      </c>
    </row>
    <row r="29" spans="1:4">
      <c r="A29" s="6" t="s">
        <v>11</v>
      </c>
      <c r="B29" s="7">
        <v>673368.41275999998</v>
      </c>
      <c r="C29" s="7">
        <v>1067008</v>
      </c>
    </row>
    <row r="30" spans="1:4">
      <c r="A30" s="6" t="s">
        <v>32</v>
      </c>
      <c r="B30" s="7">
        <v>0</v>
      </c>
      <c r="C30" s="7">
        <v>586854</v>
      </c>
    </row>
    <row r="31" spans="1:4" ht="15.75" thickBot="1">
      <c r="A31" s="9" t="s">
        <v>33</v>
      </c>
      <c r="B31" s="10">
        <v>1034874.82725</v>
      </c>
      <c r="C31" s="10">
        <v>390044</v>
      </c>
    </row>
    <row r="32" spans="1:4">
      <c r="A32" s="3"/>
    </row>
    <row r="33" spans="1:5" ht="15.75" thickBot="1">
      <c r="A33" s="12" t="s">
        <v>2</v>
      </c>
      <c r="B33" s="16">
        <f>SUM(B22:B31)</f>
        <v>376538822.75061005</v>
      </c>
      <c r="C33" s="16">
        <v>95858973</v>
      </c>
      <c r="E33" s="40"/>
    </row>
    <row r="34" spans="1:5" ht="15.75" thickTop="1">
      <c r="A34" s="3"/>
      <c r="B34" s="3"/>
      <c r="C34" s="6"/>
    </row>
    <row r="35" spans="1:5">
      <c r="A35" s="3" t="s">
        <v>34</v>
      </c>
      <c r="B35" s="3"/>
      <c r="C35" s="6"/>
    </row>
    <row r="36" spans="1:5">
      <c r="A36" s="6" t="s">
        <v>35</v>
      </c>
      <c r="B36" s="7">
        <v>61422794.196220011</v>
      </c>
      <c r="C36" s="7">
        <v>25879475</v>
      </c>
    </row>
    <row r="37" spans="1:5">
      <c r="A37" s="6" t="s">
        <v>56</v>
      </c>
      <c r="B37" s="7">
        <v>2978199</v>
      </c>
      <c r="C37" s="15">
        <v>0</v>
      </c>
    </row>
    <row r="38" spans="1:5" ht="25.5">
      <c r="A38" s="17" t="s">
        <v>36</v>
      </c>
      <c r="B38" s="11">
        <v>278</v>
      </c>
      <c r="C38" s="11">
        <v>278</v>
      </c>
    </row>
    <row r="39" spans="1:5" ht="15.75" thickBot="1">
      <c r="A39" s="9" t="s">
        <v>6</v>
      </c>
      <c r="B39" s="10">
        <v>32465197.158410005</v>
      </c>
      <c r="C39" s="10">
        <v>17058450</v>
      </c>
    </row>
    <row r="40" spans="1:5">
      <c r="A40" s="3"/>
      <c r="D40" s="18"/>
    </row>
    <row r="41" spans="1:5" ht="15.75" thickBot="1">
      <c r="A41" s="12" t="s">
        <v>3</v>
      </c>
      <c r="B41" s="16">
        <f>B36+B37+B38+B39</f>
        <v>96866468.354630023</v>
      </c>
      <c r="C41" s="16">
        <v>42938203</v>
      </c>
    </row>
    <row r="42" spans="1:5" ht="15.75" thickTop="1">
      <c r="A42" s="3" t="s">
        <v>37</v>
      </c>
    </row>
    <row r="43" spans="1:5" ht="15.75" thickBot="1">
      <c r="A43" s="12" t="s">
        <v>38</v>
      </c>
      <c r="B43" s="16">
        <f>B33+B41</f>
        <v>473405291.10524011</v>
      </c>
      <c r="C43" s="16">
        <v>138797176</v>
      </c>
    </row>
    <row r="44" spans="1:5" ht="15.75" thickTop="1">
      <c r="B44" s="40"/>
    </row>
    <row r="46" spans="1:5">
      <c r="A46" s="19" t="s">
        <v>60</v>
      </c>
    </row>
    <row r="47" spans="1:5">
      <c r="A47" s="19"/>
    </row>
    <row r="48" spans="1:5">
      <c r="A48" s="19" t="s">
        <v>61</v>
      </c>
    </row>
    <row r="51" spans="1:3">
      <c r="A51" s="2" t="s">
        <v>39</v>
      </c>
      <c r="B51" s="2"/>
      <c r="C51" s="2"/>
    </row>
    <row r="52" spans="1:3">
      <c r="A52" s="1" t="s">
        <v>10</v>
      </c>
      <c r="B52" s="21"/>
      <c r="C52" s="20"/>
    </row>
  </sheetData>
  <mergeCells count="1">
    <mergeCell ref="A51:C51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42"/>
  <sheetViews>
    <sheetView topLeftCell="A4" zoomScaleNormal="100" workbookViewId="0">
      <selection activeCell="B35" sqref="B35"/>
    </sheetView>
  </sheetViews>
  <sheetFormatPr defaultRowHeight="15"/>
  <cols>
    <col min="1" max="1" width="88.28515625" customWidth="1"/>
    <col min="2" max="2" width="18" bestFit="1" customWidth="1"/>
    <col min="3" max="3" width="2" customWidth="1"/>
    <col min="4" max="4" width="18" bestFit="1" customWidth="1"/>
    <col min="5" max="6" width="10.28515625" bestFit="1" customWidth="1"/>
    <col min="8" max="8" width="10.28515625" bestFit="1" customWidth="1"/>
  </cols>
  <sheetData>
    <row r="1" spans="1:6">
      <c r="A1" s="22"/>
      <c r="B1" s="23"/>
      <c r="C1" s="3"/>
      <c r="D1" s="23"/>
    </row>
    <row r="2" spans="1:6">
      <c r="A2" s="22"/>
      <c r="C2" s="3"/>
    </row>
    <row r="3" spans="1:6">
      <c r="A3" s="24" t="s">
        <v>0</v>
      </c>
      <c r="C3" s="3"/>
    </row>
    <row r="4" spans="1:6">
      <c r="A4" s="22"/>
      <c r="B4" s="23"/>
      <c r="C4" s="3"/>
      <c r="D4" s="23"/>
    </row>
    <row r="5" spans="1:6" ht="51.75" thickBot="1">
      <c r="A5" s="4" t="s">
        <v>57</v>
      </c>
      <c r="B5" s="5" t="s">
        <v>58</v>
      </c>
      <c r="C5" s="25"/>
      <c r="D5" s="5" t="s">
        <v>59</v>
      </c>
    </row>
    <row r="6" spans="1:6">
      <c r="A6" s="6" t="s">
        <v>40</v>
      </c>
      <c r="B6" s="26">
        <v>973976.31047000003</v>
      </c>
      <c r="C6" s="26"/>
      <c r="D6" s="26">
        <v>820104</v>
      </c>
    </row>
    <row r="7" spans="1:6" ht="25.5">
      <c r="A7" s="17" t="s">
        <v>41</v>
      </c>
      <c r="B7" s="26">
        <v>23138523.248060003</v>
      </c>
      <c r="C7" s="26"/>
      <c r="D7" s="26">
        <v>2787998</v>
      </c>
    </row>
    <row r="8" spans="1:6" ht="15.75" thickBot="1">
      <c r="A8" s="9" t="s">
        <v>42</v>
      </c>
      <c r="B8" s="27">
        <v>-13715393.166069999</v>
      </c>
      <c r="C8" s="27"/>
      <c r="D8" s="27">
        <v>-3070255</v>
      </c>
    </row>
    <row r="9" spans="1:6">
      <c r="A9" s="6"/>
      <c r="B9" s="26"/>
      <c r="C9" s="26"/>
      <c r="D9" s="26"/>
    </row>
    <row r="10" spans="1:6">
      <c r="A10" s="3" t="s">
        <v>43</v>
      </c>
      <c r="B10" s="42">
        <f>B6+B7+B8</f>
        <v>10397106.392460003</v>
      </c>
      <c r="C10" s="42">
        <f t="shared" ref="C10" si="0">C6+C7+C8</f>
        <v>0</v>
      </c>
      <c r="D10" s="42">
        <f>D6+D7+D8</f>
        <v>537847</v>
      </c>
    </row>
    <row r="11" spans="1:6" ht="15.75" thickBot="1">
      <c r="A11" s="25"/>
      <c r="B11" s="29"/>
      <c r="C11" s="30"/>
      <c r="D11" s="30"/>
    </row>
    <row r="12" spans="1:6">
      <c r="A12" s="31" t="s">
        <v>44</v>
      </c>
      <c r="B12" s="26">
        <v>-274134</v>
      </c>
      <c r="C12" s="32"/>
      <c r="D12" s="33">
        <v>-495670</v>
      </c>
    </row>
    <row r="13" spans="1:6">
      <c r="A13" s="6"/>
      <c r="B13" s="26"/>
      <c r="C13" s="28"/>
      <c r="D13" s="34"/>
    </row>
    <row r="14" spans="1:6" ht="15.75" thickBot="1">
      <c r="A14" s="9"/>
      <c r="B14" s="27"/>
      <c r="C14" s="30"/>
      <c r="D14" s="35"/>
    </row>
    <row r="15" spans="1:6">
      <c r="A15" s="36" t="s">
        <v>45</v>
      </c>
      <c r="B15" s="32">
        <f>B10+B12</f>
        <v>10122972.392460003</v>
      </c>
      <c r="C15" s="32">
        <f t="shared" ref="C15:D15" si="1">C10+C12</f>
        <v>0</v>
      </c>
      <c r="D15" s="32">
        <f t="shared" si="1"/>
        <v>42177</v>
      </c>
      <c r="F15" s="41"/>
    </row>
    <row r="16" spans="1:6" ht="15.75" thickBot="1">
      <c r="A16" s="25"/>
      <c r="B16" s="37"/>
      <c r="C16" s="30"/>
      <c r="D16" s="30"/>
    </row>
    <row r="17" spans="1:9">
      <c r="A17" s="6"/>
      <c r="B17" s="26"/>
      <c r="C17" s="34"/>
      <c r="D17" s="26"/>
    </row>
    <row r="18" spans="1:9">
      <c r="A18" s="6" t="s">
        <v>46</v>
      </c>
      <c r="B18" s="26">
        <v>7185997.8358399998</v>
      </c>
      <c r="C18" s="26"/>
      <c r="D18" s="26">
        <v>4558169</v>
      </c>
    </row>
    <row r="19" spans="1:9">
      <c r="A19" s="6" t="s">
        <v>47</v>
      </c>
      <c r="B19" s="26">
        <v>-2065443.7832499999</v>
      </c>
      <c r="C19" s="26"/>
      <c r="D19" s="26">
        <v>-337271</v>
      </c>
    </row>
    <row r="20" spans="1:9">
      <c r="A20" s="6" t="s">
        <v>48</v>
      </c>
      <c r="B20" s="26">
        <v>35572251.386150002</v>
      </c>
      <c r="C20" s="34"/>
      <c r="D20" s="34">
        <v>4726137</v>
      </c>
    </row>
    <row r="21" spans="1:9">
      <c r="A21" s="6" t="s">
        <v>49</v>
      </c>
      <c r="B21" s="26">
        <v>1371966</v>
      </c>
      <c r="C21" s="34"/>
      <c r="D21" s="34">
        <v>485495</v>
      </c>
    </row>
    <row r="22" spans="1:9">
      <c r="A22" s="6" t="s">
        <v>50</v>
      </c>
      <c r="B22" s="26">
        <v>382037.57682000002</v>
      </c>
      <c r="C22" s="26"/>
      <c r="D22" s="26">
        <v>917500</v>
      </c>
    </row>
    <row r="23" spans="1:9" ht="15.75" thickBot="1">
      <c r="A23" s="6" t="s">
        <v>8</v>
      </c>
      <c r="B23" s="26">
        <v>-32025278.872279998</v>
      </c>
      <c r="C23" s="26"/>
      <c r="D23" s="26">
        <v>77205</v>
      </c>
    </row>
    <row r="24" spans="1:9">
      <c r="A24" s="31"/>
      <c r="B24" s="38"/>
      <c r="C24" s="38"/>
      <c r="D24" s="38"/>
    </row>
    <row r="25" spans="1:9" ht="15.75" thickBot="1">
      <c r="A25" s="25" t="s">
        <v>51</v>
      </c>
      <c r="B25" s="29">
        <f>B18+B19+B20+B21+B22+B23</f>
        <v>10421530.143280003</v>
      </c>
      <c r="C25" s="29">
        <f t="shared" ref="C25" si="2">C18+C19+C20+C21+C22+C23+C12</f>
        <v>0</v>
      </c>
      <c r="D25" s="29">
        <f>D18+D19+D20+D21+D22+D23</f>
        <v>10427235</v>
      </c>
      <c r="F25" s="41"/>
    </row>
    <row r="26" spans="1:9">
      <c r="A26" s="6"/>
      <c r="B26" s="26"/>
      <c r="C26" s="34"/>
      <c r="D26" s="26"/>
    </row>
    <row r="27" spans="1:9" ht="15.75" thickBot="1">
      <c r="A27" s="9" t="s">
        <v>5</v>
      </c>
      <c r="B27" s="27">
        <v>-5675147</v>
      </c>
      <c r="C27" s="27"/>
      <c r="D27" s="27">
        <v>-3726054</v>
      </c>
    </row>
    <row r="28" spans="1:9">
      <c r="A28" s="6" t="s">
        <v>52</v>
      </c>
      <c r="B28" s="26">
        <f>B15+B25+B27</f>
        <v>14869355.535740007</v>
      </c>
      <c r="C28" s="26">
        <f t="shared" ref="C28:D28" si="3">C15+C25+C27</f>
        <v>0</v>
      </c>
      <c r="D28" s="26">
        <f t="shared" si="3"/>
        <v>6743358</v>
      </c>
      <c r="E28" s="41"/>
      <c r="F28" s="41"/>
      <c r="H28" s="41"/>
      <c r="I28" s="41"/>
    </row>
    <row r="29" spans="1:9">
      <c r="A29" s="6"/>
      <c r="B29" s="26"/>
      <c r="C29" s="26"/>
      <c r="D29" s="26"/>
    </row>
    <row r="30" spans="1:9" ht="15.75" thickBot="1">
      <c r="A30" s="9" t="s">
        <v>9</v>
      </c>
      <c r="B30" s="27">
        <v>438679</v>
      </c>
      <c r="C30" s="27"/>
      <c r="D30" s="27">
        <v>65</v>
      </c>
    </row>
    <row r="31" spans="1:9">
      <c r="A31" s="6"/>
      <c r="B31" s="26"/>
      <c r="C31" s="34"/>
      <c r="D31" s="26"/>
    </row>
    <row r="32" spans="1:9" ht="15.75" thickBot="1">
      <c r="A32" s="12" t="s">
        <v>53</v>
      </c>
      <c r="B32" s="39">
        <f>B28+B30</f>
        <v>15308034.535740007</v>
      </c>
      <c r="C32" s="39">
        <f t="shared" ref="C32:D32" si="4">C28+C30</f>
        <v>0</v>
      </c>
      <c r="D32" s="39">
        <f t="shared" si="4"/>
        <v>6743423</v>
      </c>
    </row>
    <row r="33" spans="1:4" ht="15.75" thickTop="1">
      <c r="A33" s="3"/>
      <c r="B33" s="8"/>
      <c r="C33" s="6"/>
      <c r="D33" s="23"/>
    </row>
    <row r="34" spans="1:4">
      <c r="A34" s="3"/>
      <c r="B34" s="8"/>
      <c r="C34" s="6"/>
      <c r="D34" s="23"/>
    </row>
    <row r="36" spans="1:4">
      <c r="A36" s="19" t="str">
        <f>ББ!A46</f>
        <v>Председатель Правления _______________________ /Лукьянов С. Н.   Дата  подписания 20.01.2022 г.</v>
      </c>
    </row>
    <row r="37" spans="1:4">
      <c r="A37" s="19"/>
    </row>
    <row r="38" spans="1:4">
      <c r="A38" s="19" t="str">
        <f>ББ!A48</f>
        <v>Главный бухгалтер ________________________________ / Хон Т.Э. Дата 20.01.2022 г.</v>
      </c>
    </row>
    <row r="41" spans="1:4">
      <c r="A41" s="2" t="s">
        <v>39</v>
      </c>
      <c r="B41" s="2"/>
      <c r="C41" s="2"/>
    </row>
    <row r="42" spans="1:4">
      <c r="A42" s="1" t="s">
        <v>10</v>
      </c>
      <c r="B42" s="21"/>
      <c r="C42" s="20"/>
    </row>
  </sheetData>
  <mergeCells count="1">
    <mergeCell ref="A41:C4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2022-01-31T09:14:58Z</cp:lastPrinted>
  <dcterms:created xsi:type="dcterms:W3CDTF">2016-05-14T10:51:53Z</dcterms:created>
  <dcterms:modified xsi:type="dcterms:W3CDTF">2022-01-31T09:15:38Z</dcterms:modified>
</cp:coreProperties>
</file>