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2\Kase\2 кв 2022\неполная ФО\"/>
    </mc:Choice>
  </mc:AlternateContent>
  <xr:revisionPtr revIDLastSave="0" documentId="13_ncr:1_{CFDF7441-15D2-4C70-B5F9-C5EB60A3A68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4" l="1"/>
  <c r="D35" i="4"/>
  <c r="D32" i="4"/>
  <c r="B19" i="4" l="1"/>
  <c r="B20" i="4"/>
  <c r="B32" i="4"/>
  <c r="B10" i="4"/>
  <c r="B38" i="4" l="1"/>
  <c r="B14" i="4"/>
  <c r="B21" i="3"/>
  <c r="C39" i="3"/>
  <c r="B39" i="3" l="1"/>
  <c r="C21" i="3" l="1"/>
  <c r="C47" i="3" l="1"/>
  <c r="C49" i="3" s="1"/>
  <c r="A44" i="4" l="1"/>
  <c r="A42" i="4"/>
  <c r="D10" i="4" l="1"/>
  <c r="C10" i="4"/>
  <c r="B47" i="3"/>
  <c r="B49" i="3" s="1"/>
  <c r="D38" i="4" l="1"/>
  <c r="C35" i="4"/>
  <c r="C38" i="4" s="1"/>
</calcChain>
</file>

<file path=xl/sharedStrings.xml><?xml version="1.0" encoding="utf-8"?>
<sst xmlns="http://schemas.openxmlformats.org/spreadsheetml/2006/main" count="81" uniqueCount="78">
  <si>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</si>
  <si>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</si>
  <si>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</si>
  <si>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</si>
  <si>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</si>
  <si>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</si>
  <si>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</si>
  <si>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</si>
  <si>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</si>
  <si>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</si>
  <si>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</si>
  <si>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</si>
  <si>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</si>
  <si>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</si>
  <si>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</si>
  <si>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</si>
  <si>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</si>
  <si>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</si>
  <si>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</si>
  <si>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</si>
  <si>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</si>
  <si>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</si>
  <si>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</si>
  <si>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</si>
  <si>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</si>
  <si>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</si>
  <si>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</si>
  <si>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</si>
  <si>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</si>
  <si>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</si>
  <si>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</si>
  <si>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</si>
  <si>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</si>
  <si>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</si>
  <si>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</si>
  <si>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</si>
  <si>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</si>
  <si>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</si>
  <si>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</si>
  <si>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</si>
  <si>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</si>
  <si>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</si>
  <si>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</si>
  <si>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</si>
  <si>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</si>
  <si>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</si>
  <si>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</si>
  <si>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</si>
  <si>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</si>
  <si>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</si>
  <si>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</si>
  <si>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</si>
  <si>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</si>
  <si>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 xml:space="preserve">Промежуточный консолидированный сокращенный отчет о финансовом положении по состоянию на 30 июня 2022г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</si>
  <si>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июня 2022 года</t>
  </si>
  <si>
    <t xml:space="preserve">Промежуточный консолидированный сокращенный отчет о совокупном доходе по состоянию на 30 июня 2022г  (в тысячах казахстанских тенге)              </t>
  </si>
  <si>
    <t>за шесть месяцев, завершившиеся на 30 июня 2022 года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</si>
  <si>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</si>
  <si>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</si>
  <si>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</si>
  <si>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</si>
  <si>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</si>
  <si>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</si>
  <si>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Председатель Правления _______________________ /Лукьянов С. Н.   Дата  подписания 29.07.2022 г.</t>
  </si>
  <si>
    <t>Главный бухгалтер ________________________________ / Хон Т.Э. Дата 29.07.2022 г.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</si>
  <si>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</si>
  <si>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</si>
  <si>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</si>
  <si>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</si>
  <si>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</si>
  <si>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</si>
  <si>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</si>
  <si>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</si>
  <si>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</si>
  <si>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</si>
  <si>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</si>
  <si>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</si>
  <si>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за шесть месяца, завершившиеся на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</si>
</sst>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Fill="1" applyAlignment="1">
      <alignment vertical="center"/>
    </xf>
    <xf numFmtId="3" fontId="38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37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3" fontId="38" fillId="0" borderId="11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3" fontId="37" fillId="0" borderId="12" xfId="0" applyNumberFormat="1" applyFont="1" applyFill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175" fontId="38" fillId="0" borderId="0" xfId="0" applyNumberFormat="1" applyFont="1" applyFill="1" applyAlignment="1">
      <alignment horizontal="right" vertical="center"/>
    </xf>
    <xf numFmtId="175" fontId="38" fillId="0" borderId="11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vertical="center"/>
    </xf>
    <xf numFmtId="175" fontId="38" fillId="0" borderId="0" xfId="0" applyNumberFormat="1" applyFont="1" applyFill="1" applyAlignment="1">
      <alignment vertical="center"/>
    </xf>
    <xf numFmtId="175" fontId="38" fillId="0" borderId="11" xfId="0" applyNumberFormat="1" applyFont="1" applyFill="1" applyBorder="1" applyAlignment="1">
      <alignment vertical="center"/>
    </xf>
    <xf numFmtId="175" fontId="37" fillId="0" borderId="10" xfId="0" applyNumberFormat="1" applyFont="1" applyFill="1" applyBorder="1" applyAlignment="1">
      <alignment vertical="center"/>
    </xf>
    <xf numFmtId="175" fontId="38" fillId="0" borderId="10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horizontal="right" vertical="center"/>
    </xf>
    <xf numFmtId="175" fontId="37" fillId="0" borderId="1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left" wrapText="1"/>
    </xf>
    <xf numFmtId="0" fontId="38" fillId="0" borderId="11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175" fontId="37" fillId="0" borderId="0" xfId="0" applyNumberFormat="1" applyFont="1" applyBorder="1" applyAlignment="1">
      <alignment vertical="center"/>
    </xf>
    <xf numFmtId="175" fontId="38" fillId="0" borderId="0" xfId="0" applyNumberFormat="1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173" fontId="42" fillId="0" borderId="0" xfId="0" applyNumberFormat="1" applyFont="1" applyBorder="1" applyAlignment="1">
      <alignment horizontal="right" vertical="center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175" fontId="38" fillId="0" borderId="13" xfId="0" applyNumberFormat="1" applyFont="1" applyFill="1" applyBorder="1" applyAlignment="1">
      <alignment vertical="center"/>
    </xf>
    <xf numFmtId="175" fontId="37" fillId="0" borderId="0" xfId="0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E58"/>
  <sheetViews>
    <sheetView tabSelected="1" topLeftCell="A18" zoomScaleNormal="100" workbookViewId="0">
      <selection activeCell="B49" sqref="B49"/>
    </sheetView>
  </sheetViews>
  <sheetFormatPr defaultRowHeight="15"/>
  <cols>
    <col min="1" max="1" width="82.5703125" customWidth="1"/>
    <col min="2" max="2" width="14.5703125" bestFit="1" customWidth="1"/>
    <col min="3" max="3" width="14.5703125" style="36" bestFit="1" customWidth="1"/>
    <col min="4" max="4" width="10.7109375" bestFit="1" customWidth="1"/>
    <col min="5" max="5" width="9.5703125" bestFit="1" customWidth="1"/>
  </cols>
  <sheetData>
    <row r="1" spans="1:3">
      <c r="A1" s="2" t="s">
        <v>0</v>
      </c>
    </row>
    <row r="2" spans="1:3" ht="12.6" customHeight="1">
      <c r="A2" s="2"/>
      <c r="B2" s="2"/>
    </row>
    <row r="3" spans="1:3" ht="49.5" customHeight="1" thickBot="1">
      <c r="A3" s="3" t="s">
        <v>53</v>
      </c>
      <c r="B3" s="4" t="s">
        <v>54</v>
      </c>
      <c r="C3" s="37" t="s">
        <v>49</v>
      </c>
    </row>
    <row r="4" spans="1:3">
      <c r="A4" s="2" t="s">
        <v>14</v>
      </c>
      <c r="B4" s="2"/>
      <c r="C4" s="38"/>
    </row>
    <row r="5" spans="1:3" s="36" customFormat="1">
      <c r="A5" s="40" t="s">
        <v>15</v>
      </c>
      <c r="B5" s="35">
        <v>61522656</v>
      </c>
      <c r="C5" s="35">
        <v>44341087</v>
      </c>
    </row>
    <row r="6" spans="1:3" s="36" customFormat="1">
      <c r="A6" s="40" t="s">
        <v>16</v>
      </c>
      <c r="B6" s="35">
        <v>6054592</v>
      </c>
      <c r="C6" s="35">
        <v>2248060</v>
      </c>
    </row>
    <row r="7" spans="1:3" s="36" customFormat="1">
      <c r="A7" s="40" t="s">
        <v>17</v>
      </c>
      <c r="B7" s="39">
        <v>485368293</v>
      </c>
      <c r="C7" s="39">
        <v>398547620</v>
      </c>
    </row>
    <row r="8" spans="1:3" s="36" customFormat="1">
      <c r="A8" s="40" t="s">
        <v>18</v>
      </c>
      <c r="B8" s="39">
        <v>134378931</v>
      </c>
      <c r="C8" s="40">
        <v>574</v>
      </c>
    </row>
    <row r="9" spans="1:3" s="36" customFormat="1">
      <c r="A9" s="40" t="s">
        <v>19</v>
      </c>
      <c r="B9" s="39">
        <v>93706531</v>
      </c>
      <c r="C9" s="35">
        <v>15803087</v>
      </c>
    </row>
    <row r="10" spans="1:3" s="36" customFormat="1">
      <c r="A10" s="40" t="s">
        <v>20</v>
      </c>
      <c r="B10" s="39">
        <v>8766665</v>
      </c>
      <c r="C10" s="35">
        <v>6913717</v>
      </c>
    </row>
    <row r="11" spans="1:3" s="36" customFormat="1">
      <c r="A11" s="40" t="s">
        <v>21</v>
      </c>
      <c r="B11" s="39">
        <v>7029102</v>
      </c>
      <c r="C11" s="35">
        <v>2996623</v>
      </c>
    </row>
    <row r="12" spans="1:3" s="36" customFormat="1">
      <c r="A12" s="40" t="s">
        <v>57</v>
      </c>
      <c r="B12" s="39">
        <v>57429</v>
      </c>
      <c r="C12" s="44">
        <v>0</v>
      </c>
    </row>
    <row r="13" spans="1:3" s="36" customFormat="1">
      <c r="A13" s="40" t="s">
        <v>58</v>
      </c>
      <c r="B13" s="39">
        <v>300296</v>
      </c>
      <c r="C13" s="44">
        <v>0</v>
      </c>
    </row>
    <row r="14" spans="1:3" s="36" customFormat="1">
      <c r="A14" s="40" t="s">
        <v>59</v>
      </c>
      <c r="B14" s="39">
        <v>3612363</v>
      </c>
      <c r="C14" s="44">
        <v>0</v>
      </c>
    </row>
    <row r="15" spans="1:3" s="36" customFormat="1">
      <c r="A15" s="40" t="s">
        <v>60</v>
      </c>
      <c r="B15" s="39">
        <v>19514</v>
      </c>
      <c r="C15" s="44">
        <v>0</v>
      </c>
    </row>
    <row r="16" spans="1:3" s="36" customFormat="1">
      <c r="A16" s="40" t="s">
        <v>22</v>
      </c>
      <c r="B16" s="39">
        <v>2058117</v>
      </c>
      <c r="C16" s="35">
        <v>480867</v>
      </c>
    </row>
    <row r="17" spans="1:4" s="36" customFormat="1">
      <c r="A17" s="40" t="s">
        <v>23</v>
      </c>
      <c r="B17" s="35">
        <v>1155134</v>
      </c>
      <c r="C17" s="35">
        <v>920094</v>
      </c>
    </row>
    <row r="18" spans="1:4" s="36" customFormat="1">
      <c r="A18" s="40" t="s">
        <v>13</v>
      </c>
      <c r="B18" s="35">
        <v>962647</v>
      </c>
      <c r="C18" s="35">
        <v>42070</v>
      </c>
    </row>
    <row r="19" spans="1:4" s="36" customFormat="1" ht="15.75" thickBot="1">
      <c r="A19" s="58" t="s">
        <v>1</v>
      </c>
      <c r="B19" s="41">
        <v>4116754</v>
      </c>
      <c r="C19" s="41">
        <v>1119634</v>
      </c>
    </row>
    <row r="20" spans="1:4">
      <c r="A20" s="5"/>
      <c r="B20" s="5"/>
      <c r="C20" s="42"/>
    </row>
    <row r="21" spans="1:4" ht="15.75" thickBot="1">
      <c r="A21" s="11" t="s">
        <v>24</v>
      </c>
      <c r="B21" s="43">
        <f>SUM(B5:B19)</f>
        <v>809109024</v>
      </c>
      <c r="C21" s="43">
        <f>SUM(C5:C19)</f>
        <v>473413433</v>
      </c>
      <c r="D21" s="14"/>
    </row>
    <row r="22" spans="1:4" ht="15.75" thickTop="1">
      <c r="A22" s="5"/>
      <c r="B22" s="5"/>
      <c r="C22" s="40"/>
    </row>
    <row r="23" spans="1:4">
      <c r="A23" s="2" t="s">
        <v>25</v>
      </c>
      <c r="B23" s="2"/>
      <c r="C23" s="40"/>
    </row>
    <row r="24" spans="1:4">
      <c r="A24" s="2"/>
      <c r="B24" s="2"/>
      <c r="C24" s="40"/>
    </row>
    <row r="25" spans="1:4">
      <c r="A25" s="2" t="s">
        <v>26</v>
      </c>
      <c r="B25" s="2"/>
      <c r="C25" s="40"/>
    </row>
    <row r="26" spans="1:4" s="36" customFormat="1">
      <c r="A26" s="40" t="s">
        <v>51</v>
      </c>
      <c r="B26" s="35">
        <v>59734</v>
      </c>
      <c r="C26" s="35">
        <v>10289</v>
      </c>
    </row>
    <row r="27" spans="1:4" s="36" customFormat="1">
      <c r="A27" s="40" t="s">
        <v>27</v>
      </c>
      <c r="B27" s="35">
        <v>405105897</v>
      </c>
      <c r="C27" s="35">
        <v>269236127</v>
      </c>
    </row>
    <row r="28" spans="1:4" s="36" customFormat="1">
      <c r="A28" s="40" t="s">
        <v>12</v>
      </c>
      <c r="B28" s="35">
        <v>173926558</v>
      </c>
      <c r="C28" s="35">
        <v>101682326</v>
      </c>
    </row>
    <row r="29" spans="1:4" s="36" customFormat="1">
      <c r="A29" s="40" t="s">
        <v>28</v>
      </c>
      <c r="B29" s="35">
        <v>5825068</v>
      </c>
      <c r="C29" s="35">
        <v>3828429</v>
      </c>
    </row>
    <row r="30" spans="1:4" s="36" customFormat="1">
      <c r="A30" s="40" t="s">
        <v>11</v>
      </c>
      <c r="B30" s="44">
        <v>0</v>
      </c>
      <c r="C30" s="44">
        <v>0</v>
      </c>
    </row>
    <row r="31" spans="1:4" s="36" customFormat="1">
      <c r="A31" s="40" t="s">
        <v>29</v>
      </c>
      <c r="B31" s="35">
        <v>12967792</v>
      </c>
      <c r="C31" s="35">
        <v>224414</v>
      </c>
    </row>
    <row r="32" spans="1:4" s="36" customFormat="1">
      <c r="A32" s="40" t="s">
        <v>4</v>
      </c>
      <c r="B32" s="44">
        <v>0</v>
      </c>
      <c r="C32" s="44">
        <v>0</v>
      </c>
    </row>
    <row r="33" spans="1:5" s="36" customFormat="1">
      <c r="A33" s="40" t="s">
        <v>61</v>
      </c>
      <c r="B33" s="35">
        <v>10170888</v>
      </c>
      <c r="C33" s="44">
        <v>0</v>
      </c>
    </row>
    <row r="34" spans="1:5" s="36" customFormat="1">
      <c r="A34" s="40" t="s">
        <v>62</v>
      </c>
      <c r="B34" s="35">
        <v>48857504</v>
      </c>
      <c r="C34" s="44">
        <v>0</v>
      </c>
    </row>
    <row r="35" spans="1:5" s="36" customFormat="1">
      <c r="A35" s="40" t="s">
        <v>10</v>
      </c>
      <c r="B35" s="35">
        <v>2240548</v>
      </c>
      <c r="C35" s="35">
        <v>673368</v>
      </c>
    </row>
    <row r="36" spans="1:5" s="36" customFormat="1">
      <c r="A36" s="40" t="s">
        <v>30</v>
      </c>
      <c r="B36" s="35">
        <v>466668</v>
      </c>
      <c r="C36" s="35">
        <v>282784</v>
      </c>
    </row>
    <row r="37" spans="1:5" ht="15.75" thickBot="1">
      <c r="A37" s="8" t="s">
        <v>31</v>
      </c>
      <c r="B37" s="41">
        <v>31051133</v>
      </c>
      <c r="C37" s="41">
        <v>870991</v>
      </c>
    </row>
    <row r="38" spans="1:5">
      <c r="A38" s="2"/>
    </row>
    <row r="39" spans="1:5" ht="15.75" thickBot="1">
      <c r="A39" s="11" t="s">
        <v>2</v>
      </c>
      <c r="B39" s="45">
        <f>SUM(B26:B37)</f>
        <v>690671790</v>
      </c>
      <c r="C39" s="45">
        <f>SUM(C26:C37)</f>
        <v>376808728</v>
      </c>
      <c r="E39" s="32"/>
    </row>
    <row r="40" spans="1:5" ht="15.75" thickTop="1">
      <c r="A40" s="2"/>
      <c r="B40" s="2"/>
      <c r="C40" s="40"/>
    </row>
    <row r="41" spans="1:5">
      <c r="A41" s="2" t="s">
        <v>32</v>
      </c>
      <c r="B41" s="2"/>
      <c r="C41" s="40"/>
    </row>
    <row r="42" spans="1:5">
      <c r="A42" s="5" t="s">
        <v>33</v>
      </c>
      <c r="B42" s="6">
        <v>61422793</v>
      </c>
      <c r="C42" s="35">
        <v>61422794</v>
      </c>
    </row>
    <row r="43" spans="1:5">
      <c r="A43" s="5" t="s">
        <v>50</v>
      </c>
      <c r="B43" s="6">
        <v>2978199</v>
      </c>
      <c r="C43" s="35">
        <v>2978199</v>
      </c>
    </row>
    <row r="44" spans="1:5" ht="25.5">
      <c r="A44" s="13" t="s">
        <v>34</v>
      </c>
      <c r="B44" s="10">
        <v>278</v>
      </c>
      <c r="C44" s="42">
        <v>278</v>
      </c>
    </row>
    <row r="45" spans="1:5" ht="15.75" thickBot="1">
      <c r="A45" s="8" t="s">
        <v>6</v>
      </c>
      <c r="B45" s="9">
        <v>54035964</v>
      </c>
      <c r="C45" s="41">
        <v>32203434</v>
      </c>
    </row>
    <row r="46" spans="1:5">
      <c r="A46" s="2"/>
      <c r="D46" s="14"/>
    </row>
    <row r="47" spans="1:5" ht="15.75" thickBot="1">
      <c r="A47" s="11" t="s">
        <v>3</v>
      </c>
      <c r="B47" s="12">
        <f>B42+B43+B44+B45</f>
        <v>118437234</v>
      </c>
      <c r="C47" s="45">
        <f>SUM(C42:C45)</f>
        <v>96604705</v>
      </c>
    </row>
    <row r="48" spans="1:5" ht="15.75" thickTop="1">
      <c r="A48" s="2" t="s">
        <v>35</v>
      </c>
    </row>
    <row r="49" spans="1:3" ht="15.75" thickBot="1">
      <c r="A49" s="11" t="s">
        <v>36</v>
      </c>
      <c r="B49" s="45">
        <f>B39+B47</f>
        <v>809109024</v>
      </c>
      <c r="C49" s="45">
        <f>C39+C47</f>
        <v>473413433</v>
      </c>
    </row>
    <row r="50" spans="1:3" ht="15.75" thickTop="1">
      <c r="B50" s="32"/>
      <c r="C50" s="32"/>
    </row>
    <row r="52" spans="1:3">
      <c r="A52" s="15" t="s">
        <v>63</v>
      </c>
    </row>
    <row r="53" spans="1:3">
      <c r="A53" s="15"/>
    </row>
    <row r="54" spans="1:3">
      <c r="A54" s="15" t="s">
        <v>64</v>
      </c>
    </row>
    <row r="57" spans="1:3">
      <c r="A57" s="57" t="s">
        <v>37</v>
      </c>
      <c r="B57" s="57"/>
      <c r="C57" s="57"/>
    </row>
    <row r="58" spans="1:3">
      <c r="A58" s="1" t="s">
        <v>9</v>
      </c>
      <c r="B58" s="17"/>
      <c r="C58" s="46"/>
    </row>
  </sheetData>
  <mergeCells count="1">
    <mergeCell ref="A57:C57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48"/>
  <sheetViews>
    <sheetView topLeftCell="A16" zoomScaleNormal="100" workbookViewId="0">
      <selection activeCell="H35" sqref="H35"/>
    </sheetView>
  </sheetViews>
  <sheetFormatPr defaultRowHeight="15"/>
  <cols>
    <col min="1" max="1" width="88.28515625" customWidth="1"/>
    <col min="2" max="2" width="18" bestFit="1" customWidth="1"/>
    <col min="3" max="3" width="2" customWidth="1"/>
    <col min="4" max="4" width="18" style="36" bestFit="1" customWidth="1"/>
    <col min="5" max="6" width="10.28515625" bestFit="1" customWidth="1"/>
    <col min="8" max="8" width="10.28515625" bestFit="1" customWidth="1"/>
  </cols>
  <sheetData>
    <row r="1" spans="1:4">
      <c r="A1" s="18"/>
      <c r="B1" s="19"/>
      <c r="C1" s="2"/>
      <c r="D1" s="47"/>
    </row>
    <row r="2" spans="1:4">
      <c r="A2" s="18"/>
      <c r="C2" s="2"/>
    </row>
    <row r="3" spans="1:4">
      <c r="A3" s="20" t="s">
        <v>0</v>
      </c>
      <c r="C3" s="2"/>
    </row>
    <row r="4" spans="1:4">
      <c r="A4" s="18"/>
      <c r="B4" s="19"/>
      <c r="C4" s="2"/>
      <c r="D4" s="47"/>
    </row>
    <row r="5" spans="1:4" ht="39" thickBot="1">
      <c r="A5" s="3" t="s">
        <v>55</v>
      </c>
      <c r="B5" s="4" t="s">
        <v>56</v>
      </c>
      <c r="C5" s="21"/>
      <c r="D5" s="37" t="s">
        <v>77</v>
      </c>
    </row>
    <row r="6" spans="1:4">
      <c r="A6" s="5" t="s">
        <v>38</v>
      </c>
      <c r="B6" s="22">
        <v>16606255</v>
      </c>
      <c r="C6" s="22"/>
      <c r="D6" s="48">
        <v>45460</v>
      </c>
    </row>
    <row r="7" spans="1:4" ht="25.5">
      <c r="A7" s="13" t="s">
        <v>39</v>
      </c>
      <c r="B7" s="22">
        <v>8383761</v>
      </c>
      <c r="C7" s="22"/>
      <c r="D7" s="48">
        <v>9805974</v>
      </c>
    </row>
    <row r="8" spans="1:4" ht="15.75" thickBot="1">
      <c r="A8" s="8" t="s">
        <v>40</v>
      </c>
      <c r="B8" s="23">
        <v>-21736271</v>
      </c>
      <c r="C8" s="23"/>
      <c r="D8" s="49">
        <v>-7757057</v>
      </c>
    </row>
    <row r="9" spans="1:4">
      <c r="A9" s="5"/>
      <c r="B9" s="22"/>
      <c r="C9" s="22"/>
      <c r="D9" s="48"/>
    </row>
    <row r="10" spans="1:4">
      <c r="A10" s="2" t="s">
        <v>52</v>
      </c>
      <c r="B10" s="34">
        <f>B6+B7+B8</f>
        <v>3253745</v>
      </c>
      <c r="C10" s="34">
        <f t="shared" ref="C10" si="0">C6+C7+C8</f>
        <v>0</v>
      </c>
      <c r="D10" s="34">
        <f>D6+D7+D8</f>
        <v>2094377</v>
      </c>
    </row>
    <row r="11" spans="1:4" ht="15.75" thickBot="1">
      <c r="A11" s="21"/>
      <c r="B11" s="24"/>
      <c r="C11" s="25"/>
      <c r="D11" s="50"/>
    </row>
    <row r="12" spans="1:4">
      <c r="A12" s="59" t="s">
        <v>65</v>
      </c>
      <c r="B12" s="22">
        <v>5255952</v>
      </c>
      <c r="C12" s="60"/>
      <c r="D12" s="61">
        <v>0</v>
      </c>
    </row>
    <row r="13" spans="1:4" ht="15.75" thickBot="1">
      <c r="A13" s="8" t="s">
        <v>66</v>
      </c>
      <c r="B13" s="23">
        <v>-17810</v>
      </c>
      <c r="C13" s="25"/>
      <c r="D13" s="52">
        <v>0</v>
      </c>
    </row>
    <row r="14" spans="1:4">
      <c r="A14" s="64" t="s">
        <v>67</v>
      </c>
      <c r="B14" s="67">
        <f>SUM(B12:B13)</f>
        <v>5238142</v>
      </c>
      <c r="C14" s="60"/>
      <c r="D14" s="61">
        <v>0</v>
      </c>
    </row>
    <row r="15" spans="1:4" ht="15.75" thickBot="1">
      <c r="A15" s="63" t="s">
        <v>68</v>
      </c>
      <c r="B15" s="23">
        <v>-1329386</v>
      </c>
      <c r="C15" s="25"/>
      <c r="D15" s="52">
        <v>0</v>
      </c>
    </row>
    <row r="16" spans="1:4" ht="15.75" thickBot="1">
      <c r="A16" s="68" t="s">
        <v>69</v>
      </c>
      <c r="B16" s="69">
        <v>3908756</v>
      </c>
      <c r="C16" s="70"/>
      <c r="D16" s="71">
        <v>0</v>
      </c>
    </row>
    <row r="17" spans="1:6">
      <c r="A17" s="62" t="s">
        <v>70</v>
      </c>
      <c r="B17" s="22">
        <v>-995549</v>
      </c>
      <c r="C17" s="60"/>
      <c r="D17" s="61">
        <v>0</v>
      </c>
    </row>
    <row r="18" spans="1:6" ht="15.75" thickBot="1">
      <c r="A18" s="63" t="s">
        <v>71</v>
      </c>
      <c r="B18" s="23">
        <v>-2287497</v>
      </c>
      <c r="C18" s="25"/>
      <c r="D18" s="52">
        <v>0</v>
      </c>
    </row>
    <row r="19" spans="1:6" ht="15.75" thickBot="1">
      <c r="A19" s="66" t="s">
        <v>72</v>
      </c>
      <c r="B19" s="65">
        <f>SUM(B17:B18)</f>
        <v>-3283046</v>
      </c>
      <c r="C19" s="60"/>
      <c r="D19" s="72">
        <v>0</v>
      </c>
    </row>
    <row r="20" spans="1:6">
      <c r="A20" s="29" t="s">
        <v>73</v>
      </c>
      <c r="B20" s="27">
        <f>B16+B19</f>
        <v>625710</v>
      </c>
      <c r="C20" s="27"/>
      <c r="D20" s="53">
        <v>0</v>
      </c>
      <c r="F20" s="33"/>
    </row>
    <row r="21" spans="1:6">
      <c r="A21" s="73"/>
      <c r="B21" s="60"/>
      <c r="C21" s="60"/>
      <c r="D21" s="72"/>
      <c r="F21" s="33"/>
    </row>
    <row r="22" spans="1:6">
      <c r="A22" s="5" t="s">
        <v>41</v>
      </c>
      <c r="B22" s="22">
        <v>6299744</v>
      </c>
      <c r="C22" s="22"/>
      <c r="D22" s="48">
        <v>3029172</v>
      </c>
    </row>
    <row r="23" spans="1:6">
      <c r="A23" s="5" t="s">
        <v>42</v>
      </c>
      <c r="B23" s="22">
        <v>-4241000</v>
      </c>
      <c r="C23" s="22"/>
      <c r="D23" s="48">
        <v>-695965</v>
      </c>
    </row>
    <row r="24" spans="1:6">
      <c r="A24" s="5" t="s">
        <v>74</v>
      </c>
      <c r="B24" s="22">
        <v>8098719</v>
      </c>
      <c r="C24" s="22"/>
      <c r="D24" s="48">
        <v>0</v>
      </c>
    </row>
    <row r="25" spans="1:6">
      <c r="A25" s="5" t="s">
        <v>75</v>
      </c>
      <c r="B25" s="22">
        <v>784666</v>
      </c>
      <c r="C25" s="22"/>
      <c r="D25" s="48">
        <v>0</v>
      </c>
    </row>
    <row r="26" spans="1:6">
      <c r="A26" s="5" t="s">
        <v>43</v>
      </c>
      <c r="B26" s="22">
        <v>14121888</v>
      </c>
      <c r="C26" s="28"/>
      <c r="D26" s="51">
        <v>6440908</v>
      </c>
    </row>
    <row r="27" spans="1:6">
      <c r="A27" s="5" t="s">
        <v>76</v>
      </c>
      <c r="B27" s="22">
        <v>-1777590</v>
      </c>
      <c r="C27" s="28"/>
      <c r="D27" s="51">
        <v>83544</v>
      </c>
    </row>
    <row r="28" spans="1:6">
      <c r="A28" s="5" t="s">
        <v>44</v>
      </c>
      <c r="B28" s="22">
        <v>3137766</v>
      </c>
      <c r="C28" s="28"/>
      <c r="D28" s="51">
        <v>991412</v>
      </c>
    </row>
    <row r="29" spans="1:6">
      <c r="A29" s="5" t="s">
        <v>45</v>
      </c>
      <c r="B29" s="22">
        <v>58992</v>
      </c>
      <c r="C29" s="22"/>
      <c r="D29" s="48">
        <v>0</v>
      </c>
    </row>
    <row r="30" spans="1:6" ht="15.75" thickBot="1">
      <c r="A30" s="5" t="s">
        <v>7</v>
      </c>
      <c r="B30" s="22">
        <v>50707</v>
      </c>
      <c r="C30" s="22"/>
      <c r="D30" s="48">
        <v>52970</v>
      </c>
    </row>
    <row r="31" spans="1:6">
      <c r="A31" s="26"/>
      <c r="B31" s="30"/>
      <c r="C31" s="30"/>
      <c r="D31" s="54"/>
    </row>
    <row r="32" spans="1:6" ht="15.75" thickBot="1">
      <c r="A32" s="21" t="s">
        <v>46</v>
      </c>
      <c r="B32" s="24">
        <f>B22+B23+B26+B28+B29+B30+B24+B25+B27</f>
        <v>26533892</v>
      </c>
      <c r="C32" s="24"/>
      <c r="D32" s="55">
        <f>D22+D23+D26+D28+D29+D30+D27</f>
        <v>9902041</v>
      </c>
      <c r="F32" s="33"/>
    </row>
    <row r="33" spans="1:9">
      <c r="A33" s="5"/>
      <c r="B33" s="22"/>
      <c r="C33" s="28"/>
      <c r="D33" s="48"/>
    </row>
    <row r="34" spans="1:9" ht="15.75" thickBot="1">
      <c r="A34" s="8" t="s">
        <v>5</v>
      </c>
      <c r="B34" s="23">
        <v>-8381545</v>
      </c>
      <c r="C34" s="23"/>
      <c r="D34" s="49">
        <v>-3219782</v>
      </c>
    </row>
    <row r="35" spans="1:9">
      <c r="A35" s="5" t="s">
        <v>47</v>
      </c>
      <c r="B35" s="22">
        <f>B20+B32+B34+B10</f>
        <v>22031802</v>
      </c>
      <c r="C35" s="22">
        <f>C20+C32+C34</f>
        <v>0</v>
      </c>
      <c r="D35" s="48">
        <f>D20+D32+D34+D10</f>
        <v>8776636</v>
      </c>
      <c r="E35" s="33"/>
      <c r="F35" s="33"/>
      <c r="H35" s="33"/>
      <c r="I35" s="33"/>
    </row>
    <row r="36" spans="1:9" ht="15.75" thickBot="1">
      <c r="A36" s="8" t="s">
        <v>8</v>
      </c>
      <c r="B36" s="23">
        <v>-6155</v>
      </c>
      <c r="C36" s="23"/>
      <c r="D36" s="49">
        <v>-116759</v>
      </c>
    </row>
    <row r="37" spans="1:9">
      <c r="A37" s="5"/>
      <c r="B37" s="22"/>
      <c r="C37" s="28"/>
      <c r="D37" s="48"/>
    </row>
    <row r="38" spans="1:9" ht="15.75" thickBot="1">
      <c r="A38" s="11" t="s">
        <v>48</v>
      </c>
      <c r="B38" s="31">
        <f>B35+B36</f>
        <v>22025647</v>
      </c>
      <c r="C38" s="31">
        <f>C35+C36</f>
        <v>0</v>
      </c>
      <c r="D38" s="56">
        <f>D35+D36</f>
        <v>8659877</v>
      </c>
    </row>
    <row r="39" spans="1:9" ht="15.75" thickTop="1">
      <c r="A39" s="2"/>
      <c r="B39" s="7"/>
      <c r="C39" s="5"/>
      <c r="D39" s="47"/>
    </row>
    <row r="40" spans="1:9">
      <c r="A40" s="2"/>
      <c r="B40" s="7"/>
      <c r="C40" s="5"/>
      <c r="D40" s="47"/>
    </row>
    <row r="42" spans="1:9">
      <c r="A42" s="15" t="str">
        <f>ББ!A52</f>
        <v>Председатель Правления _______________________ /Лукьянов С. Н.   Дата  подписания 29.07.2022 г.</v>
      </c>
    </row>
    <row r="43" spans="1:9">
      <c r="A43" s="15"/>
    </row>
    <row r="44" spans="1:9">
      <c r="A44" s="15" t="str">
        <f>ББ!A54</f>
        <v>Главный бухгалтер ________________________________ / Хон Т.Э. Дата 29.07.2022 г.</v>
      </c>
    </row>
    <row r="47" spans="1:9">
      <c r="A47" s="57" t="s">
        <v>37</v>
      </c>
      <c r="B47" s="57"/>
      <c r="C47" s="57"/>
    </row>
    <row r="48" spans="1:9">
      <c r="A48" s="1" t="s">
        <v>9</v>
      </c>
      <c r="B48" s="17"/>
      <c r="C48" s="16"/>
    </row>
  </sheetData>
  <mergeCells count="1">
    <mergeCell ref="A47:C47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2022-01-31T09:14:58Z</cp:lastPrinted>
  <dcterms:created xsi:type="dcterms:W3CDTF">2016-05-14T10:51:53Z</dcterms:created>
  <dcterms:modified xsi:type="dcterms:W3CDTF">2022-07-29T12:55:50Z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