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BassHolding\Desktop\ФИНОТЧЕТ\ФО 2025\1кв2025г\"/>
    </mc:Choice>
  </mc:AlternateContent>
  <xr:revisionPtr revIDLastSave="0" documentId="13_ncr:1_{3A7E348F-41E4-413F-8F41-A354D13A04DF}" xr6:coauthVersionLast="45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ОПиУ " sheetId="5" r:id="rId1"/>
    <sheet name="ОФП" sheetId="2" r:id="rId2"/>
    <sheet name="ОИСК" sheetId="3" r:id="rId3"/>
    <sheet name="ДДС" sheetId="4" r:id="rId4"/>
  </sheets>
  <definedNames>
    <definedName name="_Hlk69145231" localSheetId="3">ДДС!$A$6</definedName>
    <definedName name="_Hlk69145231" localSheetId="2">ОИСК!$A$6</definedName>
    <definedName name="_Hlk69145231" localSheetId="0">'ОПиУ '!$A$6</definedName>
    <definedName name="_Hlk69145231" localSheetId="1">ОФП!$A$6</definedName>
    <definedName name="_Hlk69145240" localSheetId="3">ДДС!$A$22</definedName>
    <definedName name="_Hlk69145240" localSheetId="2">ОИСК!$A$17</definedName>
    <definedName name="_Hlk69145240" localSheetId="0">'ОПиУ '!$A$18</definedName>
    <definedName name="_Hlk69145240" localSheetId="1">ОФП!$A$23</definedName>
    <definedName name="_Hlk79016189" localSheetId="1">ОФП!$A$19</definedName>
    <definedName name="_Hlk93054748" localSheetId="3">ДДС!$A$11</definedName>
    <definedName name="_Hlk93054748" localSheetId="2">ОИСК!$A$10</definedName>
    <definedName name="_Hlk93054748" localSheetId="0">'ОПиУ '!$A$10</definedName>
    <definedName name="_Hlk93054748" localSheetId="1">ОФП!$A$11</definedName>
    <definedName name="OLE_LINK2" localSheetId="3">ДДС!$A$4</definedName>
    <definedName name="_xlnm.Print_Area" localSheetId="3">ДДС!$A$1:$D$48</definedName>
    <definedName name="_xlnm.Print_Area" localSheetId="2">ОИСК!$A$1:$E$27</definedName>
    <definedName name="_xlnm.Print_Area" localSheetId="0">'ОПиУ '!$A$1:$D$37</definedName>
    <definedName name="_xlnm.Print_Area" localSheetId="1">ОФП!$A$1:$D$58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6" i="4" l="1"/>
  <c r="F17" i="3"/>
  <c r="E10" i="3"/>
  <c r="D10" i="3"/>
  <c r="E9" i="3"/>
  <c r="D9" i="3"/>
  <c r="D49" i="2"/>
  <c r="C49" i="2"/>
  <c r="D48" i="2"/>
  <c r="C48" i="2"/>
  <c r="D41" i="2"/>
  <c r="D37" i="2"/>
  <c r="D34" i="2"/>
  <c r="D27" i="2"/>
  <c r="D26" i="2"/>
  <c r="D18" i="2"/>
  <c r="D26" i="4" l="1"/>
  <c r="D15" i="4" l="1"/>
  <c r="D34" i="4"/>
  <c r="C34" i="4"/>
  <c r="C15" i="4"/>
  <c r="D15" i="3"/>
  <c r="D17" i="3" s="1"/>
  <c r="F13" i="3"/>
  <c r="F16" i="3"/>
  <c r="F12" i="3"/>
  <c r="F7" i="3"/>
  <c r="F8" i="3"/>
  <c r="F6" i="3"/>
  <c r="F9" i="3"/>
  <c r="C41" i="2"/>
  <c r="C34" i="2"/>
  <c r="C37" i="2" s="1"/>
  <c r="C26" i="2"/>
  <c r="C18" i="2"/>
  <c r="A1" i="3"/>
  <c r="B1" i="2"/>
  <c r="A1" i="2"/>
  <c r="A3" i="2"/>
  <c r="D29" i="5"/>
  <c r="C29" i="5"/>
  <c r="D9" i="5"/>
  <c r="D15" i="5" s="1"/>
  <c r="D18" i="5" s="1"/>
  <c r="D21" i="5" s="1"/>
  <c r="D24" i="5" s="1"/>
  <c r="C9" i="5"/>
  <c r="C15" i="5" s="1"/>
  <c r="C18" i="5" s="1"/>
  <c r="C21" i="5" s="1"/>
  <c r="C24" i="5" s="1"/>
  <c r="C35" i="4" l="1"/>
  <c r="C39" i="4" s="1"/>
  <c r="F15" i="3"/>
  <c r="F10" i="3"/>
  <c r="D35" i="4"/>
  <c r="C27" i="2"/>
  <c r="A1" i="4"/>
  <c r="A3" i="3"/>
  <c r="A3" i="4" s="1"/>
  <c r="B1" i="3"/>
  <c r="B1" i="4" s="1"/>
  <c r="D39" i="4" l="1"/>
</calcChain>
</file>

<file path=xl/sharedStrings.xml><?xml version="1.0" encoding="utf-8"?>
<sst xmlns="http://schemas.openxmlformats.org/spreadsheetml/2006/main" count="191" uniqueCount="123">
  <si>
    <t>В тысячах тенге</t>
  </si>
  <si>
    <t>Прим.</t>
  </si>
  <si>
    <t xml:space="preserve"> </t>
  </si>
  <si>
    <t>Себестоимость реализации</t>
  </si>
  <si>
    <t>Валовая прибыль</t>
  </si>
  <si>
    <t>Расходы по реализации</t>
  </si>
  <si>
    <t>Административные расходы</t>
  </si>
  <si>
    <t>Прочие доходы</t>
  </si>
  <si>
    <t>Прочие расходы</t>
  </si>
  <si>
    <t>Доходы по финансированию</t>
  </si>
  <si>
    <t>Расходы на финансирование</t>
  </si>
  <si>
    <t>-</t>
  </si>
  <si>
    <t>Прибыль до налогообложения</t>
  </si>
  <si>
    <t>Расходы по корпоративному подоходному налогу</t>
  </si>
  <si>
    <t>Прочий совокупный доход</t>
  </si>
  <si>
    <t>Главный бухгалтер</t>
  </si>
  <si>
    <t>Алибаева Г.Г.</t>
  </si>
  <si>
    <t>Активы</t>
  </si>
  <si>
    <t>Внеоборотные активы</t>
  </si>
  <si>
    <t>Денежные средства, ограниченные в использовании</t>
  </si>
  <si>
    <t>Основные средства</t>
  </si>
  <si>
    <t>Нематериальные активы</t>
  </si>
  <si>
    <t>Отложенные налоговые активы</t>
  </si>
  <si>
    <t>Оборотные активы</t>
  </si>
  <si>
    <t>Краткосрочная дебиторская задолженность</t>
  </si>
  <si>
    <t>Товарно-материальные запасы</t>
  </si>
  <si>
    <t>Прочие активы</t>
  </si>
  <si>
    <t>Итого активы</t>
  </si>
  <si>
    <t>Уставный капитал</t>
  </si>
  <si>
    <t>Нераспределённая прибыль</t>
  </si>
  <si>
    <t>Долгосрочные обязательства</t>
  </si>
  <si>
    <t>Прочие долгосрочные обязательства</t>
  </si>
  <si>
    <t>Краткосрочные обязательства</t>
  </si>
  <si>
    <t>Краткосрочные финансовые обязательства</t>
  </si>
  <si>
    <t>Краткосрочная кредиторская задолженность</t>
  </si>
  <si>
    <t>Вознаграждение работникам</t>
  </si>
  <si>
    <t>Оценочные обязательства</t>
  </si>
  <si>
    <t>Прочие краткосрочные обязательства</t>
  </si>
  <si>
    <t>Прибыль за период</t>
  </si>
  <si>
    <t>Итого совокупный доход за период</t>
  </si>
  <si>
    <t>Итого</t>
  </si>
  <si>
    <t>Изменение денег от операционной деятельности</t>
  </si>
  <si>
    <t>Прочие поступления</t>
  </si>
  <si>
    <t>Выплаты по заработной плате</t>
  </si>
  <si>
    <t>Другие платежи и отчисления в бюджет</t>
  </si>
  <si>
    <t>Прочие выплаты</t>
  </si>
  <si>
    <t>Изменение денег от инвестиционной деятельности</t>
  </si>
  <si>
    <t>Возврат займов</t>
  </si>
  <si>
    <t>Выданные займы</t>
  </si>
  <si>
    <t>Изменение денег от финансовой деятельности</t>
  </si>
  <si>
    <t>Полученные займы</t>
  </si>
  <si>
    <t>Погашенные займы</t>
  </si>
  <si>
    <t>Чистое изменение денег за отчетный период</t>
  </si>
  <si>
    <t>Денежные средства на начало года</t>
  </si>
  <si>
    <t>Денежные средства на конец периода</t>
  </si>
  <si>
    <t>Генеральный директор</t>
  </si>
  <si>
    <t>Поступления от выпуска облигаций</t>
  </si>
  <si>
    <t xml:space="preserve">          </t>
  </si>
  <si>
    <t>Промежуточная сокращённая
консолидированная финансовая отчётность</t>
  </si>
  <si>
    <r>
      <t>ТОО «Bass Gold»</t>
    </r>
    <r>
      <rPr>
        <sz val="10"/>
        <color theme="1"/>
        <rFont val="Times New Roman"/>
        <family val="1"/>
        <charset val="204"/>
      </rPr>
      <t xml:space="preserve"> </t>
    </r>
  </si>
  <si>
    <t xml:space="preserve">Выручка по договорам с покупателями </t>
  </si>
  <si>
    <t>Операционная прибыль/(убытки)</t>
  </si>
  <si>
    <t>Итого совокупный доход за год приходящийся на:</t>
  </si>
  <si>
    <t>Участников материнской компании</t>
  </si>
  <si>
    <t>Неконтрольную долю участия</t>
  </si>
  <si>
    <t>Незавершенное строительство</t>
  </si>
  <si>
    <t>Гудвилл</t>
  </si>
  <si>
    <t>Активы по ликвидации</t>
  </si>
  <si>
    <t>Разведочные и оценочные активы</t>
  </si>
  <si>
    <t>Денежные средства и их эквиваленты</t>
  </si>
  <si>
    <t>Краткосрочные финансовые активы</t>
  </si>
  <si>
    <t>Актив по текущему налогу на прибыль</t>
  </si>
  <si>
    <t>Собственный капитал и обязательства</t>
  </si>
  <si>
    <t>Собственный капитал</t>
  </si>
  <si>
    <t>Собственный капитал, приходящийся на участников материнской компании</t>
  </si>
  <si>
    <t>Неконтрольная доля участия</t>
  </si>
  <si>
    <t>Итого собственный капитал и обязательства</t>
  </si>
  <si>
    <t>Корабаева А.С.</t>
  </si>
  <si>
    <t>Неконтрольные доли участия</t>
  </si>
  <si>
    <t xml:space="preserve">Итого совокупный доход за период                 </t>
  </si>
  <si>
    <t>Взносы собственников</t>
  </si>
  <si>
    <t>Денежные потоки от операционной деятельности</t>
  </si>
  <si>
    <t>Оплата покупателей</t>
  </si>
  <si>
    <t>Вознаграждения полученные</t>
  </si>
  <si>
    <t>Оплата поставщикам</t>
  </si>
  <si>
    <t>Выплата вознаграждения</t>
  </si>
  <si>
    <t>Оплата налога на прибыль</t>
  </si>
  <si>
    <t>Денежные потоки от инвестиционной деятельности</t>
  </si>
  <si>
    <t>Реализация основных средств</t>
  </si>
  <si>
    <t>Приобретение основных средств</t>
  </si>
  <si>
    <t>Приобретения по незаверенному строительству</t>
  </si>
  <si>
    <t>Приобретение дочерней организации</t>
  </si>
  <si>
    <t>Приобретение разведочных и оценочных активов</t>
  </si>
  <si>
    <t>Денежные потоки от финансовой деятельности</t>
  </si>
  <si>
    <t xml:space="preserve"> -</t>
  </si>
  <si>
    <t>Обратный выкуп облигаций</t>
  </si>
  <si>
    <t>Чистая курсовая разница</t>
  </si>
  <si>
    <t>Изменение в резерве на ожидаемый кредитный убыток</t>
  </si>
  <si>
    <t xml:space="preserve">ПРОМЕЖУТОЧНЫЙ СОКРАЩЕННЫЙ КОНСОЛИДИРОВАННЫЙ ОТЧЁТ 
О СОВОКУПНОМ ДОХОДЕ
</t>
  </si>
  <si>
    <t>ПРОМЕЖУТОЧНЫЙ СОКРАЩЕННЫЙ КОНСОЛИДИРОВАННЫЙ ОТЧЁТ О ФИНАНСОВОМ ПОЛОЖЕНИИ</t>
  </si>
  <si>
    <t>ПРОМЕЖУТОЧНЫЙ СОКРАЩЕННЫЙ КОНСОЛИДИРОВАННЫЙ ОТЧЁТ ОБ ИЗМЕНЕНИЯХ В СОБСТВЕННОМ КАПИТАЛЕ</t>
  </si>
  <si>
    <t xml:space="preserve">ПРОМЕЖУТОЧНЫЙ СОКРАЩЕННЫЙ КОНСОЛИДИРОВАННЫЙ ОТЧЁТ О ДВИЖЕНИИ ДЕНЕЖНЫХ СРЕДСТВ </t>
  </si>
  <si>
    <t>Долгосрочные финансовые обязательства</t>
  </si>
  <si>
    <t>Поступления по сделкам обратного РЕПО</t>
  </si>
  <si>
    <t>Выбытие по сделкам обратного РЕПО</t>
  </si>
  <si>
    <t>Ильясов Е.Х.</t>
  </si>
  <si>
    <t>За период, закончившийся 31 марта 2025 года</t>
  </si>
  <si>
    <t>1 квартал</t>
  </si>
  <si>
    <t>2025 год</t>
  </si>
  <si>
    <t xml:space="preserve"> 2024 год</t>
  </si>
  <si>
    <t>На 31.03.2025г.</t>
  </si>
  <si>
    <t xml:space="preserve">На 31.12.2024г. </t>
  </si>
  <si>
    <t>Долгосрочные финансовые активы, оцениваемые по амортизированной стоимости</t>
  </si>
  <si>
    <t>Авансы, выданные за долгосрочные активы</t>
  </si>
  <si>
    <t>Резервы</t>
  </si>
  <si>
    <t xml:space="preserve">Сальдо на 01.01.2024 </t>
  </si>
  <si>
    <t>Сальдо на 31.03.2024</t>
  </si>
  <si>
    <t>Сальдо на 01.01.2025</t>
  </si>
  <si>
    <t>Резервы на обесценение финансовых активов</t>
  </si>
  <si>
    <t>На 31.03.2025 года</t>
  </si>
  <si>
    <t xml:space="preserve">1 квартал 2024 год </t>
  </si>
  <si>
    <t>1 квартал 2025 год</t>
  </si>
  <si>
    <t>Прочие выбытия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</si>
</sst>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 vertical="center" wrapText="1"/>
    </xf>
    <xf numFmtId="3" fontId="7" fillId="0" borderId="0" xfId="0" applyNumberFormat="1" applyFont="1" applyAlignment="1">
      <alignment horizontal="right" vertical="center" wrapText="1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3" fontId="7" fillId="0" borderId="2" xfId="0" applyNumberFormat="1" applyFont="1" applyBorder="1" applyAlignment="1">
      <alignment horizontal="right" vertical="center" wrapText="1"/>
    </xf>
    <xf numFmtId="3" fontId="6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justify" vertical="top"/>
    </xf>
    <xf numFmtId="0" fontId="5" fillId="0" borderId="0" xfId="0" applyFont="1" applyAlignment="1">
      <alignment horizontal="center" vertical="center" wrapText="1"/>
    </xf>
    <xf numFmtId="3" fontId="6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3" fontId="6" fillId="0" borderId="0" xfId="0" applyNumberFormat="1" applyFont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 wrapText="1"/>
    </xf>
    <xf numFmtId="3" fontId="6" fillId="0" borderId="3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3" fontId="6" fillId="0" borderId="4" xfId="0" applyNumberFormat="1" applyFont="1" applyBorder="1" applyAlignment="1">
      <alignment horizontal="right" vertical="center" wrapText="1"/>
    </xf>
    <xf numFmtId="0" fontId="8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justify" vertical="center"/>
    </xf>
    <xf numFmtId="3" fontId="0" fillId="0" borderId="0" xfId="0" applyNumberFormat="1"/>
    <xf numFmtId="3" fontId="9" fillId="0" borderId="1" xfId="0" applyNumberFormat="1" applyFont="1" applyBorder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0" fontId="7" fillId="0" borderId="4" xfId="0" applyFont="1" applyBorder="1" applyAlignment="1">
      <alignment horizontal="center" vertical="center"/>
    </xf>
    <xf numFmtId="0" fontId="8" fillId="0" borderId="1" xfId="0" applyFont="1" applyBorder="1"/>
    <xf numFmtId="0" fontId="1" fillId="0" borderId="0" xfId="0" applyFont="1"/>
    <xf numFmtId="0" fontId="6" fillId="0" borderId="0" xfId="0" applyFont="1" applyAlignment="1">
      <alignment horizontal="justify" vertical="center"/>
    </xf>
    <xf numFmtId="0" fontId="1" fillId="0" borderId="3" xfId="0" applyFont="1" applyBorder="1"/>
    <xf numFmtId="0" fontId="7" fillId="0" borderId="3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/>
    </xf>
    <xf numFmtId="0" fontId="1" fillId="0" borderId="4" xfId="0" applyFont="1" applyBorder="1"/>
    <xf numFmtId="0" fontId="7" fillId="0" borderId="2" xfId="0" applyFont="1" applyBorder="1" applyAlignment="1">
      <alignment horizontal="right" vertical="center" wrapText="1"/>
    </xf>
    <xf numFmtId="3" fontId="7" fillId="0" borderId="3" xfId="0" applyNumberFormat="1" applyFont="1" applyBorder="1" applyAlignment="1">
      <alignment horizontal="right" vertical="center"/>
    </xf>
    <xf numFmtId="0" fontId="1" fillId="0" borderId="1" xfId="0" applyFont="1" applyBorder="1"/>
    <xf numFmtId="0" fontId="7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vertical="center" wrapText="1"/>
    </xf>
    <xf numFmtId="3" fontId="10" fillId="0" borderId="0" xfId="0" applyNumberFormat="1" applyFont="1" applyAlignment="1">
      <alignment horizontal="right" vertical="center" wrapText="1"/>
    </xf>
    <xf numFmtId="3" fontId="7" fillId="0" borderId="4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/>
    </xf>
    <xf numFmtId="3" fontId="6" fillId="0" borderId="4" xfId="0" applyNumberFormat="1" applyFont="1" applyBorder="1" applyAlignment="1">
      <alignment horizontal="right" vertical="center"/>
    </xf>
    <xf numFmtId="3" fontId="11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3" fontId="7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Border="1"/>
    <xf numFmtId="0" fontId="6" fillId="0" borderId="0" xfId="0" applyFont="1" applyBorder="1" applyAlignment="1">
      <alignment horizontal="right" vertical="center" wrapText="1"/>
    </xf>
    <xf numFmtId="3" fontId="6" fillId="0" borderId="0" xfId="0" applyNumberFormat="1" applyFont="1" applyBorder="1" applyAlignment="1">
      <alignment horizontal="right" vertical="center" wrapText="1"/>
    </xf>
    <xf numFmtId="3" fontId="7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top" wrapText="1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3" fontId="6" fillId="0" borderId="3" xfId="0" applyNumberFormat="1" applyFont="1" applyBorder="1" applyAlignment="1">
      <alignment horizontal="right" vertical="center" wrapText="1"/>
    </xf>
    <xf numFmtId="0" fontId="7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97E92-A49B-499C-9C76-647B5F7A0D75}">
  <dimension ref="A1:F36"/>
  <sheetViews>
    <sheetView view="pageBreakPreview" topLeftCell="A7" zoomScaleNormal="100" zoomScaleSheetLayoutView="100" workbookViewId="0">
      <selection activeCell="E17" sqref="E17"/>
    </sheetView>
  </sheetViews>
  <sheetFormatPr defaultRowHeight="15" x14ac:dyDescent="0.25"/>
  <cols>
    <col min="1" max="1" width="69.85546875" customWidth="1"/>
    <col min="2" max="2" width="8.7109375" customWidth="1"/>
    <col min="3" max="4" width="17.140625" customWidth="1"/>
    <col min="5" max="6" width="26.42578125" customWidth="1"/>
  </cols>
  <sheetData>
    <row r="1" spans="1:6" ht="33" customHeight="1" x14ac:dyDescent="0.25">
      <c r="A1" s="20" t="s">
        <v>59</v>
      </c>
      <c r="B1" s="81" t="s">
        <v>58</v>
      </c>
      <c r="C1" s="81"/>
      <c r="D1" s="81"/>
    </row>
    <row r="2" spans="1:6" ht="48" customHeight="1" x14ac:dyDescent="0.25">
      <c r="A2" s="66" t="s">
        <v>98</v>
      </c>
    </row>
    <row r="3" spans="1:6" ht="27.75" customHeight="1" x14ac:dyDescent="0.25">
      <c r="A3" s="1" t="s">
        <v>106</v>
      </c>
    </row>
    <row r="4" spans="1:6" x14ac:dyDescent="0.25">
      <c r="A4" s="82" t="s">
        <v>0</v>
      </c>
      <c r="B4" s="84" t="s">
        <v>1</v>
      </c>
      <c r="C4" s="4" t="s">
        <v>107</v>
      </c>
      <c r="D4" s="4" t="s">
        <v>107</v>
      </c>
      <c r="F4" s="72"/>
    </row>
    <row r="5" spans="1:6" ht="15.75" thickBot="1" x14ac:dyDescent="0.3">
      <c r="A5" s="83"/>
      <c r="B5" s="85"/>
      <c r="C5" s="5" t="s">
        <v>108</v>
      </c>
      <c r="D5" s="5" t="s">
        <v>109</v>
      </c>
      <c r="F5" s="72"/>
    </row>
    <row r="6" spans="1:6" x14ac:dyDescent="0.25">
      <c r="A6" s="6" t="s">
        <v>2</v>
      </c>
      <c r="B6" s="7"/>
      <c r="C6" s="4"/>
      <c r="D6" s="8"/>
      <c r="F6" s="74"/>
    </row>
    <row r="7" spans="1:6" x14ac:dyDescent="0.25">
      <c r="A7" s="6" t="s">
        <v>60</v>
      </c>
      <c r="B7" s="3">
        <v>6</v>
      </c>
      <c r="C7" s="14">
        <v>1922709</v>
      </c>
      <c r="D7" s="13">
        <v>499078</v>
      </c>
      <c r="F7" s="74"/>
    </row>
    <row r="8" spans="1:6" ht="15.75" thickBot="1" x14ac:dyDescent="0.3">
      <c r="A8" s="9" t="s">
        <v>3</v>
      </c>
      <c r="B8" s="10">
        <v>7</v>
      </c>
      <c r="C8" s="23">
        <v>-1171394</v>
      </c>
      <c r="D8" s="51">
        <v>-506644</v>
      </c>
      <c r="F8" s="74"/>
    </row>
    <row r="9" spans="1:6" x14ac:dyDescent="0.25">
      <c r="A9" s="12" t="s">
        <v>4</v>
      </c>
      <c r="B9" s="3"/>
      <c r="C9" s="14">
        <f>C7+C8</f>
        <v>751315</v>
      </c>
      <c r="D9" s="13">
        <f>D7+D8</f>
        <v>-7566</v>
      </c>
      <c r="F9" s="74"/>
    </row>
    <row r="10" spans="1:6" x14ac:dyDescent="0.25">
      <c r="A10" s="6" t="s">
        <v>2</v>
      </c>
      <c r="B10" s="3"/>
      <c r="C10" s="14"/>
      <c r="D10" s="68"/>
      <c r="F10" s="29"/>
    </row>
    <row r="11" spans="1:6" x14ac:dyDescent="0.25">
      <c r="A11" s="6" t="s">
        <v>5</v>
      </c>
      <c r="B11" s="3">
        <v>8</v>
      </c>
      <c r="C11" s="14">
        <v>-3752</v>
      </c>
      <c r="D11" s="52">
        <v>-51646</v>
      </c>
      <c r="F11" s="74"/>
    </row>
    <row r="12" spans="1:6" x14ac:dyDescent="0.25">
      <c r="A12" s="6" t="s">
        <v>6</v>
      </c>
      <c r="B12" s="3">
        <v>9</v>
      </c>
      <c r="C12" s="14">
        <v>-186438</v>
      </c>
      <c r="D12" s="52">
        <v>-93236</v>
      </c>
      <c r="F12" s="73"/>
    </row>
    <row r="13" spans="1:6" x14ac:dyDescent="0.25">
      <c r="A13" s="6" t="s">
        <v>7</v>
      </c>
      <c r="B13" s="3">
        <v>10</v>
      </c>
      <c r="C13" s="14">
        <v>438590</v>
      </c>
      <c r="D13" s="52">
        <v>91298</v>
      </c>
      <c r="F13" s="72"/>
    </row>
    <row r="14" spans="1:6" ht="15.75" thickBot="1" x14ac:dyDescent="0.3">
      <c r="A14" s="6" t="s">
        <v>8</v>
      </c>
      <c r="B14" s="3">
        <v>11</v>
      </c>
      <c r="C14" s="14">
        <v>-1327</v>
      </c>
      <c r="D14" s="52">
        <v>-1280</v>
      </c>
      <c r="F14" s="73"/>
    </row>
    <row r="15" spans="1:6" x14ac:dyDescent="0.25">
      <c r="A15" s="15" t="s">
        <v>61</v>
      </c>
      <c r="B15" s="16"/>
      <c r="C15" s="18">
        <f>SUM(C9:C14)</f>
        <v>998388</v>
      </c>
      <c r="D15" s="19">
        <f>SUM(D9:D14)</f>
        <v>-62430</v>
      </c>
      <c r="F15" s="72"/>
    </row>
    <row r="16" spans="1:6" x14ac:dyDescent="0.25">
      <c r="A16" s="6" t="s">
        <v>9</v>
      </c>
      <c r="B16" s="3">
        <v>12</v>
      </c>
      <c r="C16" s="14">
        <v>75460</v>
      </c>
      <c r="D16" s="13">
        <v>9088</v>
      </c>
      <c r="F16" s="72"/>
    </row>
    <row r="17" spans="1:6" ht="15.75" thickBot="1" x14ac:dyDescent="0.3">
      <c r="A17" s="6" t="s">
        <v>10</v>
      </c>
      <c r="B17" s="3">
        <v>13</v>
      </c>
      <c r="C17" s="14">
        <v>-375664</v>
      </c>
      <c r="D17" s="13">
        <v>-203055</v>
      </c>
      <c r="F17" s="73"/>
    </row>
    <row r="18" spans="1:6" x14ac:dyDescent="0.25">
      <c r="A18" s="15" t="s">
        <v>12</v>
      </c>
      <c r="B18" s="16"/>
      <c r="C18" s="18">
        <f>SUM(C15:C17)</f>
        <v>698184</v>
      </c>
      <c r="D18" s="19">
        <f>SUM(D15:D17)</f>
        <v>-256397</v>
      </c>
      <c r="F18" s="72"/>
    </row>
    <row r="19" spans="1:6" x14ac:dyDescent="0.25">
      <c r="A19" s="6" t="s">
        <v>2</v>
      </c>
      <c r="B19" s="3"/>
      <c r="C19" s="14"/>
      <c r="D19" s="13"/>
      <c r="F19" s="8"/>
    </row>
    <row r="20" spans="1:6" ht="15.75" thickBot="1" x14ac:dyDescent="0.3">
      <c r="A20" s="9" t="s">
        <v>13</v>
      </c>
      <c r="B20" s="10"/>
      <c r="C20" s="22" t="s">
        <v>11</v>
      </c>
      <c r="D20" s="22" t="s">
        <v>11</v>
      </c>
      <c r="F20" s="8"/>
    </row>
    <row r="21" spans="1:6" x14ac:dyDescent="0.25">
      <c r="A21" s="12" t="s">
        <v>38</v>
      </c>
      <c r="B21" s="3"/>
      <c r="C21" s="14">
        <f>SUM(C18:C20)</f>
        <v>698184</v>
      </c>
      <c r="D21" s="13">
        <f>SUM(D18:D20)</f>
        <v>-256397</v>
      </c>
      <c r="F21" s="8"/>
    </row>
    <row r="22" spans="1:6" x14ac:dyDescent="0.25">
      <c r="A22" s="6" t="s">
        <v>2</v>
      </c>
      <c r="B22" s="7"/>
      <c r="C22" s="14"/>
      <c r="D22" s="13"/>
      <c r="F22" s="8"/>
    </row>
    <row r="23" spans="1:6" ht="15.75" thickBot="1" x14ac:dyDescent="0.3">
      <c r="A23" s="25" t="s">
        <v>14</v>
      </c>
      <c r="B23" s="40"/>
      <c r="C23" s="23" t="s">
        <v>11</v>
      </c>
      <c r="D23" s="22" t="s">
        <v>11</v>
      </c>
      <c r="F23" s="8"/>
    </row>
    <row r="24" spans="1:6" ht="15.75" thickBot="1" x14ac:dyDescent="0.3">
      <c r="A24" s="25" t="s">
        <v>39</v>
      </c>
      <c r="B24" s="40"/>
      <c r="C24" s="23">
        <f>SUM(C21:C23)</f>
        <v>698184</v>
      </c>
      <c r="D24" s="22">
        <f>SUM(D21:D23)</f>
        <v>-256397</v>
      </c>
      <c r="F24" s="8"/>
    </row>
    <row r="25" spans="1:6" x14ac:dyDescent="0.25">
      <c r="A25" s="12"/>
      <c r="B25" s="7"/>
      <c r="C25" s="14"/>
      <c r="D25" s="13"/>
      <c r="F25" s="8"/>
    </row>
    <row r="26" spans="1:6" x14ac:dyDescent="0.25">
      <c r="A26" s="12" t="s">
        <v>62</v>
      </c>
      <c r="B26" s="7"/>
      <c r="C26" s="14"/>
      <c r="D26" s="13"/>
      <c r="F26" s="13"/>
    </row>
    <row r="27" spans="1:6" x14ac:dyDescent="0.25">
      <c r="A27" s="6" t="s">
        <v>63</v>
      </c>
      <c r="B27" s="7"/>
      <c r="C27" s="14">
        <v>698184</v>
      </c>
      <c r="D27" s="13">
        <v>-256354</v>
      </c>
      <c r="F27" s="4"/>
    </row>
    <row r="28" spans="1:6" ht="15.75" thickBot="1" x14ac:dyDescent="0.3">
      <c r="A28" s="9" t="s">
        <v>64</v>
      </c>
      <c r="B28" s="40"/>
      <c r="C28" s="23"/>
      <c r="D28" s="22">
        <v>-43</v>
      </c>
      <c r="F28" s="4"/>
    </row>
    <row r="29" spans="1:6" ht="14.45" customHeight="1" thickBot="1" x14ac:dyDescent="0.3">
      <c r="A29" s="44"/>
      <c r="B29" s="53"/>
      <c r="C29" s="69">
        <f>SUM(C27:C28)</f>
        <v>698184</v>
      </c>
      <c r="D29" s="45">
        <f>SUM(D27:D28)</f>
        <v>-256397</v>
      </c>
      <c r="F29" s="4"/>
    </row>
    <row r="30" spans="1:6" ht="15.75" thickTop="1" x14ac:dyDescent="0.25">
      <c r="A30" s="2" t="s">
        <v>2</v>
      </c>
      <c r="B30" s="46"/>
      <c r="C30" s="46"/>
      <c r="D30" s="21"/>
    </row>
    <row r="31" spans="1:6" x14ac:dyDescent="0.25">
      <c r="A31" s="2"/>
      <c r="B31" s="46"/>
      <c r="C31" s="46"/>
      <c r="D31" s="21"/>
    </row>
    <row r="32" spans="1:6" ht="15.75" thickBot="1" x14ac:dyDescent="0.3">
      <c r="A32" s="2" t="s">
        <v>55</v>
      </c>
      <c r="B32" s="54"/>
      <c r="C32" s="54"/>
      <c r="D32" s="47"/>
    </row>
    <row r="33" spans="1:4" x14ac:dyDescent="0.25">
      <c r="A33" s="2"/>
      <c r="B33" s="86" t="s">
        <v>105</v>
      </c>
      <c r="C33" s="86"/>
      <c r="D33" s="86"/>
    </row>
    <row r="34" spans="1:4" x14ac:dyDescent="0.25">
      <c r="A34" s="2"/>
      <c r="B34" s="21"/>
      <c r="C34" s="21"/>
      <c r="D34" s="21"/>
    </row>
    <row r="35" spans="1:4" ht="15.75" thickBot="1" x14ac:dyDescent="0.3">
      <c r="A35" s="2" t="s">
        <v>15</v>
      </c>
      <c r="B35" s="47"/>
      <c r="C35" s="47"/>
      <c r="D35" s="47"/>
    </row>
    <row r="36" spans="1:4" x14ac:dyDescent="0.25">
      <c r="A36" s="2"/>
      <c r="B36" s="86" t="s">
        <v>77</v>
      </c>
      <c r="C36" s="86"/>
      <c r="D36" s="86" t="s">
        <v>16</v>
      </c>
    </row>
  </sheetData>
  <mergeCells count="5">
    <mergeCell ref="B1:D1"/>
    <mergeCell ref="A4:A5"/>
    <mergeCell ref="B4:B5"/>
    <mergeCell ref="B33:D33"/>
    <mergeCell ref="B36:D36"/>
  </mergeCells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84053-6CB7-472C-A6DB-0D5922DC9A51}">
  <dimension ref="A1:H58"/>
  <sheetViews>
    <sheetView view="pageBreakPreview" topLeftCell="A19" zoomScale="85" zoomScaleNormal="100" zoomScaleSheetLayoutView="85" workbookViewId="0">
      <selection activeCell="F50" sqref="F50"/>
    </sheetView>
  </sheetViews>
  <sheetFormatPr defaultRowHeight="15" x14ac:dyDescent="0.25"/>
  <cols>
    <col min="1" max="1" width="71.7109375" customWidth="1"/>
    <col min="2" max="2" width="8.7109375" customWidth="1"/>
    <col min="3" max="4" width="17.140625" customWidth="1"/>
    <col min="8" max="8" width="18.28515625" customWidth="1"/>
  </cols>
  <sheetData>
    <row r="1" spans="1:8" ht="33" customHeight="1" x14ac:dyDescent="0.25">
      <c r="A1" s="20" t="str">
        <f>'ОПиУ '!A1</f>
        <v xml:space="preserve">ТОО «Bass Gold» </v>
      </c>
      <c r="B1" s="81" t="str">
        <f>'ОПиУ '!B1:D1</f>
        <v>Промежуточная сокращённая
консолидированная финансовая отчётность</v>
      </c>
      <c r="C1" s="81"/>
      <c r="D1" s="81"/>
    </row>
    <row r="2" spans="1:8" ht="45.6" customHeight="1" x14ac:dyDescent="0.25">
      <c r="A2" s="66" t="s">
        <v>99</v>
      </c>
    </row>
    <row r="3" spans="1:8" ht="27.75" customHeight="1" x14ac:dyDescent="0.25">
      <c r="A3" s="1" t="str">
        <f>'ОПиУ '!A3</f>
        <v>За период, закончившийся 31 марта 2025 года</v>
      </c>
    </row>
    <row r="4" spans="1:8" x14ac:dyDescent="0.25">
      <c r="A4" s="2"/>
      <c r="B4" s="48"/>
      <c r="C4" s="4"/>
      <c r="D4" s="26"/>
      <c r="H4" s="14"/>
    </row>
    <row r="5" spans="1:8" ht="15.75" thickBot="1" x14ac:dyDescent="0.3">
      <c r="A5" s="17" t="s">
        <v>0</v>
      </c>
      <c r="B5" s="10" t="s">
        <v>1</v>
      </c>
      <c r="C5" s="5" t="s">
        <v>110</v>
      </c>
      <c r="D5" s="27" t="s">
        <v>111</v>
      </c>
      <c r="H5" s="14"/>
    </row>
    <row r="6" spans="1:8" x14ac:dyDescent="0.25">
      <c r="A6" s="12" t="s">
        <v>17</v>
      </c>
      <c r="B6" s="55"/>
      <c r="C6" s="28"/>
      <c r="D6" s="55"/>
      <c r="H6" s="4"/>
    </row>
    <row r="7" spans="1:8" x14ac:dyDescent="0.25">
      <c r="A7" s="12" t="s">
        <v>18</v>
      </c>
      <c r="B7" s="55"/>
      <c r="C7" s="29"/>
      <c r="D7" s="55"/>
      <c r="H7" s="4"/>
    </row>
    <row r="8" spans="1:8" x14ac:dyDescent="0.25">
      <c r="A8" s="6" t="s">
        <v>19</v>
      </c>
      <c r="B8" s="3">
        <v>14</v>
      </c>
      <c r="C8" s="14">
        <v>107635</v>
      </c>
      <c r="D8" s="30">
        <v>107739</v>
      </c>
      <c r="H8" s="4"/>
    </row>
    <row r="9" spans="1:8" x14ac:dyDescent="0.25">
      <c r="A9" s="6" t="s">
        <v>112</v>
      </c>
      <c r="B9" s="75">
        <v>15</v>
      </c>
      <c r="C9" s="14">
        <v>584878</v>
      </c>
      <c r="D9" s="30">
        <v>229270</v>
      </c>
      <c r="H9" s="4"/>
    </row>
    <row r="10" spans="1:8" x14ac:dyDescent="0.25">
      <c r="A10" s="6" t="s">
        <v>20</v>
      </c>
      <c r="B10" s="3">
        <v>17</v>
      </c>
      <c r="C10" s="14">
        <v>1447696</v>
      </c>
      <c r="D10" s="30">
        <v>1479158</v>
      </c>
      <c r="H10" s="14"/>
    </row>
    <row r="11" spans="1:8" x14ac:dyDescent="0.25">
      <c r="A11" s="6" t="s">
        <v>65</v>
      </c>
      <c r="B11" s="3">
        <v>16</v>
      </c>
      <c r="C11" s="14">
        <v>228820</v>
      </c>
      <c r="D11" s="30">
        <v>217208</v>
      </c>
      <c r="H11" s="14"/>
    </row>
    <row r="12" spans="1:8" x14ac:dyDescent="0.25">
      <c r="A12" s="6" t="s">
        <v>21</v>
      </c>
      <c r="B12" s="56"/>
      <c r="C12" s="4">
        <v>4</v>
      </c>
      <c r="D12" s="26">
        <v>5</v>
      </c>
      <c r="H12" s="14"/>
    </row>
    <row r="13" spans="1:8" x14ac:dyDescent="0.25">
      <c r="A13" s="6" t="s">
        <v>66</v>
      </c>
      <c r="B13" s="3">
        <v>19</v>
      </c>
      <c r="C13" s="14">
        <v>1319712</v>
      </c>
      <c r="D13" s="13">
        <v>1319712</v>
      </c>
      <c r="H13" s="4"/>
    </row>
    <row r="14" spans="1:8" x14ac:dyDescent="0.25">
      <c r="A14" s="6" t="s">
        <v>113</v>
      </c>
      <c r="B14" s="75">
        <v>18</v>
      </c>
      <c r="C14" s="14">
        <v>83947</v>
      </c>
      <c r="D14" s="30">
        <v>101107</v>
      </c>
      <c r="E14" s="26"/>
      <c r="H14" s="4"/>
    </row>
    <row r="15" spans="1:8" x14ac:dyDescent="0.25">
      <c r="A15" s="6" t="s">
        <v>22</v>
      </c>
      <c r="B15" s="3"/>
      <c r="C15" s="14">
        <v>763605</v>
      </c>
      <c r="D15" s="30">
        <v>763605</v>
      </c>
      <c r="H15" s="4"/>
    </row>
    <row r="16" spans="1:8" x14ac:dyDescent="0.25">
      <c r="A16" s="6" t="s">
        <v>67</v>
      </c>
      <c r="B16" s="3">
        <v>26</v>
      </c>
      <c r="C16" s="14">
        <v>13589</v>
      </c>
      <c r="D16" s="30">
        <v>13589</v>
      </c>
      <c r="H16" s="14"/>
    </row>
    <row r="17" spans="1:8" ht="15.75" thickBot="1" x14ac:dyDescent="0.3">
      <c r="A17" s="6" t="s">
        <v>68</v>
      </c>
      <c r="B17" s="3">
        <v>20</v>
      </c>
      <c r="C17" s="14">
        <v>270997</v>
      </c>
      <c r="D17" s="30">
        <v>241067</v>
      </c>
      <c r="H17" s="4"/>
    </row>
    <row r="18" spans="1:8" ht="15.75" thickBot="1" x14ac:dyDescent="0.3">
      <c r="A18" s="57"/>
      <c r="B18" s="57"/>
      <c r="C18" s="31">
        <f>SUM(C8:C17)</f>
        <v>4820883</v>
      </c>
      <c r="D18" s="87">
        <f>SUM(D8:D17)</f>
        <v>4472460</v>
      </c>
      <c r="H18" s="4"/>
    </row>
    <row r="19" spans="1:8" x14ac:dyDescent="0.25">
      <c r="A19" s="12" t="s">
        <v>23</v>
      </c>
      <c r="B19" s="55"/>
      <c r="C19" s="4"/>
      <c r="D19" s="26"/>
      <c r="H19" s="4"/>
    </row>
    <row r="20" spans="1:8" x14ac:dyDescent="0.25">
      <c r="A20" s="6" t="s">
        <v>69</v>
      </c>
      <c r="B20" s="3">
        <v>21</v>
      </c>
      <c r="C20" s="14">
        <v>146535</v>
      </c>
      <c r="D20" s="30">
        <v>65854</v>
      </c>
      <c r="H20" s="14"/>
    </row>
    <row r="21" spans="1:8" x14ac:dyDescent="0.25">
      <c r="A21" s="6" t="s">
        <v>70</v>
      </c>
      <c r="B21" s="3">
        <v>22</v>
      </c>
      <c r="C21" s="14">
        <v>891476</v>
      </c>
      <c r="D21" s="26">
        <v>891166</v>
      </c>
      <c r="H21" s="4"/>
    </row>
    <row r="22" spans="1:8" x14ac:dyDescent="0.25">
      <c r="A22" s="6" t="s">
        <v>24</v>
      </c>
      <c r="B22" s="3">
        <v>23</v>
      </c>
      <c r="C22" s="14">
        <v>101639</v>
      </c>
      <c r="D22" s="26">
        <v>100901</v>
      </c>
      <c r="H22" s="4"/>
    </row>
    <row r="23" spans="1:8" x14ac:dyDescent="0.25">
      <c r="A23" s="6" t="s">
        <v>25</v>
      </c>
      <c r="B23" s="3">
        <v>24</v>
      </c>
      <c r="C23" s="14">
        <v>1079202</v>
      </c>
      <c r="D23" s="30">
        <v>1257717</v>
      </c>
      <c r="H23" s="4"/>
    </row>
    <row r="24" spans="1:8" x14ac:dyDescent="0.25">
      <c r="A24" s="6" t="s">
        <v>71</v>
      </c>
      <c r="B24" s="3"/>
      <c r="C24" s="14">
        <v>52813</v>
      </c>
      <c r="D24" s="30">
        <v>46582</v>
      </c>
      <c r="H24" s="8"/>
    </row>
    <row r="25" spans="1:8" ht="15.75" thickBot="1" x14ac:dyDescent="0.3">
      <c r="A25" s="6" t="s">
        <v>26</v>
      </c>
      <c r="B25" s="3">
        <v>25</v>
      </c>
      <c r="C25" s="14">
        <v>1186340</v>
      </c>
      <c r="D25" s="30">
        <v>698197</v>
      </c>
      <c r="H25" s="8"/>
    </row>
    <row r="26" spans="1:8" ht="15.75" thickBot="1" x14ac:dyDescent="0.3">
      <c r="A26" s="57"/>
      <c r="B26" s="57"/>
      <c r="C26" s="31">
        <f>SUM(C20:C25)</f>
        <v>3458005</v>
      </c>
      <c r="D26" s="87">
        <f>SUM(D20:D25)</f>
        <v>3060417</v>
      </c>
      <c r="H26" s="8"/>
    </row>
    <row r="27" spans="1:8" ht="15.75" thickBot="1" x14ac:dyDescent="0.3">
      <c r="A27" s="24" t="s">
        <v>27</v>
      </c>
      <c r="B27" s="60"/>
      <c r="C27" s="69">
        <f>C18+C26</f>
        <v>8278888</v>
      </c>
      <c r="D27" s="71">
        <f>D18+D26</f>
        <v>7532877</v>
      </c>
      <c r="H27" s="14"/>
    </row>
    <row r="28" spans="1:8" ht="15.75" thickTop="1" x14ac:dyDescent="0.25">
      <c r="A28" s="12" t="s">
        <v>2</v>
      </c>
      <c r="B28" s="3"/>
      <c r="C28" s="8"/>
      <c r="D28" s="26"/>
      <c r="H28" s="4"/>
    </row>
    <row r="29" spans="1:8" x14ac:dyDescent="0.25">
      <c r="A29" s="12" t="s">
        <v>72</v>
      </c>
      <c r="B29" s="55"/>
      <c r="C29" s="8"/>
      <c r="D29" s="26"/>
      <c r="H29" s="4"/>
    </row>
    <row r="30" spans="1:8" x14ac:dyDescent="0.25">
      <c r="A30" s="12" t="s">
        <v>73</v>
      </c>
      <c r="B30" s="55"/>
      <c r="C30" s="8"/>
      <c r="D30" s="26"/>
      <c r="H30" s="4"/>
    </row>
    <row r="31" spans="1:8" x14ac:dyDescent="0.25">
      <c r="A31" s="6" t="s">
        <v>28</v>
      </c>
      <c r="B31" s="3">
        <v>31</v>
      </c>
      <c r="C31" s="14">
        <v>316328</v>
      </c>
      <c r="D31" s="30">
        <v>316328</v>
      </c>
      <c r="H31" s="4"/>
    </row>
    <row r="32" spans="1:8" x14ac:dyDescent="0.25">
      <c r="A32" s="6" t="s">
        <v>114</v>
      </c>
      <c r="B32" s="75"/>
      <c r="C32" s="14">
        <v>-1944000</v>
      </c>
      <c r="D32" s="30">
        <v>-1944000</v>
      </c>
      <c r="H32" s="4"/>
    </row>
    <row r="33" spans="1:8" ht="15.75" thickBot="1" x14ac:dyDescent="0.3">
      <c r="A33" s="9" t="s">
        <v>29</v>
      </c>
      <c r="B33" s="10"/>
      <c r="C33" s="23">
        <v>-1591605</v>
      </c>
      <c r="D33" s="33">
        <v>-2289789</v>
      </c>
      <c r="H33" s="4"/>
    </row>
    <row r="34" spans="1:8" ht="15.75" thickBot="1" x14ac:dyDescent="0.3">
      <c r="A34" s="12" t="s">
        <v>74</v>
      </c>
      <c r="B34" s="7"/>
      <c r="C34" s="14">
        <f>SUM(C31:C33)</f>
        <v>-3219277</v>
      </c>
      <c r="D34" s="13">
        <f>SUM(D31:D33)</f>
        <v>-3917461</v>
      </c>
      <c r="H34" s="4"/>
    </row>
    <row r="35" spans="1:8" x14ac:dyDescent="0.25">
      <c r="A35" s="15"/>
      <c r="B35" s="16"/>
      <c r="C35" s="61"/>
      <c r="D35" s="42"/>
      <c r="H35" s="14"/>
    </row>
    <row r="36" spans="1:8" ht="15.75" thickBot="1" x14ac:dyDescent="0.3">
      <c r="A36" s="9" t="s">
        <v>75</v>
      </c>
      <c r="B36" s="10"/>
      <c r="C36" s="5"/>
      <c r="D36" s="27"/>
      <c r="H36" s="4"/>
    </row>
    <row r="37" spans="1:8" ht="15.75" thickBot="1" x14ac:dyDescent="0.3">
      <c r="A37" s="25"/>
      <c r="B37" s="10"/>
      <c r="C37" s="23">
        <f>SUM(C34:C36)</f>
        <v>-3219277</v>
      </c>
      <c r="D37" s="22">
        <f>SUM(D34:D36)</f>
        <v>-3917461</v>
      </c>
      <c r="H37" s="29"/>
    </row>
    <row r="38" spans="1:8" x14ac:dyDescent="0.25">
      <c r="A38" s="12" t="s">
        <v>30</v>
      </c>
      <c r="B38" s="55"/>
      <c r="C38" s="4"/>
      <c r="D38" s="26"/>
      <c r="H38" s="29"/>
    </row>
    <row r="39" spans="1:8" x14ac:dyDescent="0.25">
      <c r="A39" s="6" t="s">
        <v>102</v>
      </c>
      <c r="B39" s="75">
        <v>27</v>
      </c>
      <c r="C39" s="14">
        <v>9849362</v>
      </c>
      <c r="D39" s="13">
        <v>10261437</v>
      </c>
      <c r="H39" s="29"/>
    </row>
    <row r="40" spans="1:8" ht="15.75" thickBot="1" x14ac:dyDescent="0.3">
      <c r="A40" s="6" t="s">
        <v>31</v>
      </c>
      <c r="B40" s="3">
        <v>26</v>
      </c>
      <c r="C40" s="14">
        <v>72844</v>
      </c>
      <c r="D40" s="30">
        <v>72844</v>
      </c>
      <c r="H40" s="14"/>
    </row>
    <row r="41" spans="1:8" ht="15.75" thickBot="1" x14ac:dyDescent="0.3">
      <c r="A41" s="57"/>
      <c r="B41" s="34"/>
      <c r="C41" s="31">
        <f>SUM(C39:C40)</f>
        <v>9922206</v>
      </c>
      <c r="D41" s="87">
        <f>SUM(D39:D40)</f>
        <v>10334281</v>
      </c>
      <c r="H41" s="14"/>
    </row>
    <row r="42" spans="1:8" x14ac:dyDescent="0.25">
      <c r="A42" s="12" t="s">
        <v>32</v>
      </c>
      <c r="B42" s="55"/>
      <c r="C42" s="29"/>
      <c r="D42" s="6"/>
      <c r="H42" s="14"/>
    </row>
    <row r="43" spans="1:8" x14ac:dyDescent="0.25">
      <c r="A43" s="6" t="s">
        <v>33</v>
      </c>
      <c r="B43" s="3">
        <v>27</v>
      </c>
      <c r="C43" s="14">
        <v>954561</v>
      </c>
      <c r="D43" s="26">
        <v>476888</v>
      </c>
      <c r="H43" s="14"/>
    </row>
    <row r="44" spans="1:8" x14ac:dyDescent="0.25">
      <c r="A44" s="6" t="s">
        <v>34</v>
      </c>
      <c r="B44" s="3">
        <v>28</v>
      </c>
      <c r="C44" s="14">
        <v>369552</v>
      </c>
      <c r="D44" s="30">
        <v>371334</v>
      </c>
      <c r="H44" s="4"/>
    </row>
    <row r="45" spans="1:8" x14ac:dyDescent="0.25">
      <c r="A45" s="6" t="s">
        <v>35</v>
      </c>
      <c r="B45" s="3">
        <v>29</v>
      </c>
      <c r="C45" s="14">
        <v>70353</v>
      </c>
      <c r="D45" s="30">
        <v>71743</v>
      </c>
      <c r="H45" s="4"/>
    </row>
    <row r="46" spans="1:8" x14ac:dyDescent="0.25">
      <c r="A46" s="6" t="s">
        <v>36</v>
      </c>
      <c r="B46" s="3">
        <v>29</v>
      </c>
      <c r="C46" s="14">
        <v>51227</v>
      </c>
      <c r="D46" s="30">
        <v>55264</v>
      </c>
    </row>
    <row r="47" spans="1:8" ht="15.75" thickBot="1" x14ac:dyDescent="0.3">
      <c r="A47" s="9" t="s">
        <v>37</v>
      </c>
      <c r="B47" s="10">
        <v>30</v>
      </c>
      <c r="C47" s="23">
        <v>130266</v>
      </c>
      <c r="D47" s="33">
        <v>140828</v>
      </c>
    </row>
    <row r="48" spans="1:8" ht="15.75" thickBot="1" x14ac:dyDescent="0.3">
      <c r="A48" s="9"/>
      <c r="B48" s="10"/>
      <c r="C48" s="23">
        <f>SUM(C43:C47)</f>
        <v>1575959</v>
      </c>
      <c r="D48" s="22">
        <f>SUM(D43:D47)</f>
        <v>1116057</v>
      </c>
    </row>
    <row r="49" spans="1:4" ht="15.75" thickBot="1" x14ac:dyDescent="0.3">
      <c r="A49" s="24" t="s">
        <v>76</v>
      </c>
      <c r="B49" s="35"/>
      <c r="C49" s="69">
        <f>C37+C41+C48</f>
        <v>8278888</v>
      </c>
      <c r="D49" s="45">
        <f>D37+D41+D48</f>
        <v>7532877</v>
      </c>
    </row>
    <row r="50" spans="1:4" ht="15.75" thickTop="1" x14ac:dyDescent="0.25">
      <c r="A50" s="12"/>
      <c r="B50" s="3"/>
      <c r="C50" s="14"/>
      <c r="D50" s="30"/>
    </row>
    <row r="51" spans="1:4" x14ac:dyDescent="0.25">
      <c r="A51" s="2"/>
      <c r="B51" s="46"/>
      <c r="C51" s="46"/>
      <c r="D51" s="46"/>
    </row>
    <row r="52" spans="1:4" ht="15.75" thickBot="1" x14ac:dyDescent="0.3">
      <c r="A52" s="2" t="s">
        <v>55</v>
      </c>
      <c r="B52" s="47"/>
      <c r="C52" s="47"/>
      <c r="D52" s="47"/>
    </row>
    <row r="53" spans="1:4" ht="14.45" customHeight="1" x14ac:dyDescent="0.25">
      <c r="A53" s="2"/>
      <c r="B53" s="86" t="s">
        <v>105</v>
      </c>
      <c r="C53" s="86"/>
      <c r="D53" s="86"/>
    </row>
    <row r="54" spans="1:4" x14ac:dyDescent="0.25">
      <c r="A54" s="2" t="s">
        <v>2</v>
      </c>
      <c r="B54" s="46"/>
      <c r="C54" s="46"/>
      <c r="D54" s="21"/>
    </row>
    <row r="55" spans="1:4" x14ac:dyDescent="0.25">
      <c r="A55" s="2" t="s">
        <v>2</v>
      </c>
      <c r="B55" s="46"/>
      <c r="C55" s="46"/>
      <c r="D55" s="21"/>
    </row>
    <row r="56" spans="1:4" ht="15.75" thickBot="1" x14ac:dyDescent="0.3">
      <c r="A56" s="2" t="s">
        <v>15</v>
      </c>
      <c r="B56" s="47"/>
      <c r="C56" s="47"/>
      <c r="D56" s="47"/>
    </row>
    <row r="57" spans="1:4" ht="14.45" customHeight="1" x14ac:dyDescent="0.25">
      <c r="A57" s="2"/>
      <c r="B57" s="86" t="s">
        <v>77</v>
      </c>
      <c r="C57" s="86"/>
      <c r="D57" s="86" t="s">
        <v>16</v>
      </c>
    </row>
    <row r="58" spans="1:4" x14ac:dyDescent="0.25">
      <c r="A58" s="46"/>
      <c r="B58" s="46"/>
      <c r="C58" s="46"/>
      <c r="D58" s="46"/>
    </row>
  </sheetData>
  <mergeCells count="3">
    <mergeCell ref="B1:D1"/>
    <mergeCell ref="B53:D53"/>
    <mergeCell ref="B57:D57"/>
  </mergeCells>
  <pageMargins left="0.7" right="0.7" top="0.75" bottom="0.75" header="0.3" footer="0.3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B6545-22D8-4BE0-B85A-F6D6B3DB74CD}">
  <dimension ref="A1:F27"/>
  <sheetViews>
    <sheetView zoomScale="85" zoomScaleNormal="85" zoomScaleSheetLayoutView="85" workbookViewId="0">
      <selection activeCell="D32" sqref="D32"/>
    </sheetView>
  </sheetViews>
  <sheetFormatPr defaultRowHeight="15" x14ac:dyDescent="0.25"/>
  <cols>
    <col min="1" max="1" width="53.140625" customWidth="1"/>
    <col min="2" max="3" width="18.28515625" customWidth="1"/>
    <col min="4" max="4" width="20.28515625" customWidth="1"/>
    <col min="5" max="5" width="15.85546875" customWidth="1"/>
    <col min="6" max="6" width="16.85546875" customWidth="1"/>
  </cols>
  <sheetData>
    <row r="1" spans="1:6" ht="33" customHeight="1" x14ac:dyDescent="0.25">
      <c r="A1" s="20" t="str">
        <f>'ОПиУ '!A1</f>
        <v xml:space="preserve">ТОО «Bass Gold» </v>
      </c>
      <c r="B1" s="81" t="str">
        <f>ОФП!B1</f>
        <v>Промежуточная сокращённая
консолидированная финансовая отчётность</v>
      </c>
      <c r="C1" s="81"/>
      <c r="D1" s="81"/>
      <c r="E1" s="81"/>
      <c r="F1" s="81"/>
    </row>
    <row r="2" spans="1:6" ht="45.6" customHeight="1" x14ac:dyDescent="0.25">
      <c r="A2" s="66" t="s">
        <v>100</v>
      </c>
    </row>
    <row r="3" spans="1:6" ht="27.75" customHeight="1" x14ac:dyDescent="0.25">
      <c r="A3" s="1" t="str">
        <f>ОФП!A3</f>
        <v>За период, закончившийся 31 марта 2025 года</v>
      </c>
    </row>
    <row r="4" spans="1:6" ht="57.75" thickBot="1" x14ac:dyDescent="0.3">
      <c r="A4" s="17" t="s">
        <v>0</v>
      </c>
      <c r="B4" s="5" t="s">
        <v>28</v>
      </c>
      <c r="C4" s="5" t="s">
        <v>118</v>
      </c>
      <c r="D4" s="5" t="s">
        <v>29</v>
      </c>
      <c r="E4" s="5" t="s">
        <v>78</v>
      </c>
      <c r="F4" s="36" t="s">
        <v>40</v>
      </c>
    </row>
    <row r="5" spans="1:6" x14ac:dyDescent="0.25">
      <c r="A5" s="6" t="s">
        <v>2</v>
      </c>
      <c r="B5" s="6"/>
      <c r="C5" s="6"/>
      <c r="D5" s="6"/>
      <c r="E5" s="28"/>
      <c r="F5" s="6"/>
    </row>
    <row r="6" spans="1:6" ht="15.75" thickBot="1" x14ac:dyDescent="0.3">
      <c r="A6" s="9" t="s">
        <v>115</v>
      </c>
      <c r="B6" s="33">
        <v>316328</v>
      </c>
      <c r="C6" s="33"/>
      <c r="D6" s="33">
        <v>770857</v>
      </c>
      <c r="E6" s="11">
        <v>-11</v>
      </c>
      <c r="F6" s="33">
        <f>SUM(B6:E6)</f>
        <v>1087174</v>
      </c>
    </row>
    <row r="7" spans="1:6" ht="15.75" thickBot="1" x14ac:dyDescent="0.3">
      <c r="A7" s="70" t="s">
        <v>38</v>
      </c>
      <c r="B7" s="59" t="s">
        <v>11</v>
      </c>
      <c r="C7" s="59"/>
      <c r="D7" s="32">
        <v>-256354</v>
      </c>
      <c r="E7" s="65">
        <v>-43</v>
      </c>
      <c r="F7" s="33">
        <f t="shared" ref="F7:F10" si="0">SUM(B7:E7)</f>
        <v>-256397</v>
      </c>
    </row>
    <row r="8" spans="1:6" ht="15.75" thickBot="1" x14ac:dyDescent="0.3">
      <c r="A8" s="9" t="s">
        <v>14</v>
      </c>
      <c r="B8" s="27" t="s">
        <v>11</v>
      </c>
      <c r="C8" s="27"/>
      <c r="D8" s="27" t="s">
        <v>11</v>
      </c>
      <c r="E8" s="11" t="s">
        <v>11</v>
      </c>
      <c r="F8" s="33">
        <f t="shared" si="0"/>
        <v>0</v>
      </c>
    </row>
    <row r="9" spans="1:6" ht="15.75" thickBot="1" x14ac:dyDescent="0.3">
      <c r="A9" s="9" t="s">
        <v>79</v>
      </c>
      <c r="B9" s="27" t="s">
        <v>11</v>
      </c>
      <c r="C9" s="27"/>
      <c r="D9" s="33">
        <f>SUM(D7:D8)</f>
        <v>-256354</v>
      </c>
      <c r="E9" s="33">
        <f>SUM(E7:E8)</f>
        <v>-43</v>
      </c>
      <c r="F9" s="33">
        <f t="shared" si="0"/>
        <v>-256397</v>
      </c>
    </row>
    <row r="10" spans="1:6" ht="15.75" thickBot="1" x14ac:dyDescent="0.3">
      <c r="A10" s="9" t="s">
        <v>116</v>
      </c>
      <c r="B10" s="33">
        <v>316328</v>
      </c>
      <c r="C10" s="33"/>
      <c r="D10" s="33">
        <f>D6+D9</f>
        <v>514503</v>
      </c>
      <c r="E10" s="33">
        <f>E6+E9</f>
        <v>-54</v>
      </c>
      <c r="F10" s="33">
        <f t="shared" si="0"/>
        <v>830777</v>
      </c>
    </row>
    <row r="11" spans="1:6" x14ac:dyDescent="0.25">
      <c r="A11" s="6"/>
      <c r="B11" s="26"/>
      <c r="C11" s="26"/>
      <c r="D11" s="26"/>
      <c r="E11" s="8"/>
      <c r="F11" s="26"/>
    </row>
    <row r="12" spans="1:6" ht="15.75" thickBot="1" x14ac:dyDescent="0.3">
      <c r="A12" s="49" t="s">
        <v>117</v>
      </c>
      <c r="B12" s="37">
        <v>316328</v>
      </c>
      <c r="C12" s="37">
        <v>-1944000</v>
      </c>
      <c r="D12" s="37">
        <v>-2289789</v>
      </c>
      <c r="E12" s="5" t="s">
        <v>11</v>
      </c>
      <c r="F12" s="37">
        <f>SUM(B12:E12)</f>
        <v>-3917461</v>
      </c>
    </row>
    <row r="13" spans="1:6" ht="15.75" thickBot="1" x14ac:dyDescent="0.3">
      <c r="A13" s="43" t="s">
        <v>38</v>
      </c>
      <c r="B13" s="64" t="s">
        <v>11</v>
      </c>
      <c r="C13" s="64"/>
      <c r="D13" s="62">
        <v>698184</v>
      </c>
      <c r="E13" s="58"/>
      <c r="F13" s="62">
        <f t="shared" ref="F13:F17" si="1">SUM(B13:E13)</f>
        <v>698184</v>
      </c>
    </row>
    <row r="14" spans="1:6" ht="15.75" thickBot="1" x14ac:dyDescent="0.3">
      <c r="A14" s="25" t="s">
        <v>14</v>
      </c>
      <c r="B14" s="36" t="s">
        <v>11</v>
      </c>
      <c r="C14" s="36"/>
      <c r="D14" s="36" t="s">
        <v>11</v>
      </c>
      <c r="E14" s="5" t="s">
        <v>11</v>
      </c>
      <c r="F14" s="37" t="s">
        <v>11</v>
      </c>
    </row>
    <row r="15" spans="1:6" ht="15.75" thickBot="1" x14ac:dyDescent="0.3">
      <c r="A15" s="12" t="s">
        <v>39</v>
      </c>
      <c r="B15" s="38"/>
      <c r="C15" s="38"/>
      <c r="D15" s="39">
        <f>SUM(D13:D14)</f>
        <v>698184</v>
      </c>
      <c r="E15" s="39" t="s">
        <v>11</v>
      </c>
      <c r="F15" s="37">
        <f t="shared" si="1"/>
        <v>698184</v>
      </c>
    </row>
    <row r="16" spans="1:6" ht="15.75" thickBot="1" x14ac:dyDescent="0.3">
      <c r="A16" s="15" t="s">
        <v>80</v>
      </c>
      <c r="B16" s="42" t="s">
        <v>2</v>
      </c>
      <c r="C16" s="42"/>
      <c r="D16" s="42" t="s">
        <v>11</v>
      </c>
      <c r="E16" s="61" t="s">
        <v>11</v>
      </c>
      <c r="F16" s="37">
        <f t="shared" si="1"/>
        <v>0</v>
      </c>
    </row>
    <row r="17" spans="1:6" ht="15.75" thickBot="1" x14ac:dyDescent="0.3">
      <c r="A17" s="43" t="s">
        <v>119</v>
      </c>
      <c r="B17" s="62">
        <v>316328</v>
      </c>
      <c r="C17" s="62">
        <v>-1944000</v>
      </c>
      <c r="D17" s="62">
        <f>D12+D15</f>
        <v>-1591605</v>
      </c>
      <c r="E17" s="62" t="s">
        <v>11</v>
      </c>
      <c r="F17" s="37">
        <f>SUM(B17:E17)</f>
        <v>-3219277</v>
      </c>
    </row>
    <row r="18" spans="1:6" x14ac:dyDescent="0.25">
      <c r="A18" s="12"/>
      <c r="B18" s="39"/>
      <c r="C18" s="39"/>
      <c r="D18" s="39"/>
      <c r="E18" s="39"/>
    </row>
    <row r="19" spans="1:6" x14ac:dyDescent="0.25">
      <c r="A19" s="46"/>
      <c r="B19" s="46"/>
      <c r="C19" s="46"/>
      <c r="D19" s="46"/>
      <c r="E19" s="46"/>
    </row>
    <row r="20" spans="1:6" ht="15.75" thickBot="1" x14ac:dyDescent="0.3">
      <c r="A20" s="2" t="s">
        <v>55</v>
      </c>
      <c r="D20" s="47"/>
      <c r="E20" s="47"/>
      <c r="F20" s="47"/>
    </row>
    <row r="21" spans="1:6" x14ac:dyDescent="0.25">
      <c r="A21" s="2"/>
      <c r="D21" s="67"/>
      <c r="E21" s="67" t="s">
        <v>105</v>
      </c>
    </row>
    <row r="22" spans="1:6" x14ac:dyDescent="0.25">
      <c r="A22" s="2"/>
      <c r="B22" s="46"/>
      <c r="C22" s="46"/>
      <c r="D22" s="46"/>
      <c r="E22" s="21"/>
    </row>
    <row r="23" spans="1:6" x14ac:dyDescent="0.25">
      <c r="A23" s="2" t="s">
        <v>2</v>
      </c>
      <c r="B23" s="46"/>
      <c r="C23" s="46"/>
      <c r="D23" s="46"/>
      <c r="E23" s="21"/>
    </row>
    <row r="24" spans="1:6" ht="15.75" thickBot="1" x14ac:dyDescent="0.3">
      <c r="A24" s="2" t="s">
        <v>2</v>
      </c>
      <c r="D24" s="47"/>
      <c r="E24" s="47"/>
      <c r="F24" s="47"/>
    </row>
    <row r="25" spans="1:6" x14ac:dyDescent="0.25">
      <c r="A25" s="2" t="s">
        <v>15</v>
      </c>
      <c r="D25" s="67"/>
      <c r="E25" s="67" t="s">
        <v>77</v>
      </c>
    </row>
    <row r="26" spans="1:6" x14ac:dyDescent="0.25">
      <c r="A26" s="2"/>
      <c r="B26" s="46"/>
      <c r="C26" s="46"/>
      <c r="D26" s="46"/>
      <c r="E26" s="46"/>
    </row>
    <row r="27" spans="1:6" x14ac:dyDescent="0.25">
      <c r="A27" s="46"/>
      <c r="B27" s="46"/>
      <c r="C27" s="46"/>
      <c r="D27" s="46"/>
      <c r="E27" s="46"/>
    </row>
  </sheetData>
  <mergeCells count="1">
    <mergeCell ref="B1:F1"/>
  </mergeCells>
  <pageMargins left="0.7" right="0.7" top="0.75" bottom="0.75" header="0.3" footer="0.3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19E56-D6A5-45EC-ACCC-E184F1B07E8B}">
  <dimension ref="A1:H452"/>
  <sheetViews>
    <sheetView tabSelected="1" view="pageBreakPreview" topLeftCell="A10" zoomScale="85" zoomScaleNormal="100" zoomScaleSheetLayoutView="85" workbookViewId="0">
      <selection activeCell="K26" sqref="K26"/>
    </sheetView>
  </sheetViews>
  <sheetFormatPr defaultRowHeight="15" x14ac:dyDescent="0.25"/>
  <cols>
    <col min="1" max="1" width="69.85546875" customWidth="1"/>
    <col min="2" max="2" width="8.7109375" customWidth="1"/>
    <col min="3" max="3" width="17.85546875" customWidth="1"/>
    <col min="4" max="4" width="17.140625" customWidth="1"/>
    <col min="5" max="6" width="9.5703125" bestFit="1" customWidth="1"/>
    <col min="8" max="8" width="16.140625" customWidth="1"/>
  </cols>
  <sheetData>
    <row r="1" spans="1:8" ht="33" customHeight="1" x14ac:dyDescent="0.25">
      <c r="A1" s="20" t="str">
        <f>ОИСК!A1</f>
        <v xml:space="preserve">ТОО «Bass Gold» </v>
      </c>
      <c r="B1" s="81" t="str">
        <f>ОИСК!B1</f>
        <v>Промежуточная сокращённая
консолидированная финансовая отчётность</v>
      </c>
      <c r="C1" s="81"/>
      <c r="D1" s="81"/>
    </row>
    <row r="2" spans="1:8" ht="47.45" customHeight="1" x14ac:dyDescent="0.25">
      <c r="A2" s="66" t="s">
        <v>101</v>
      </c>
    </row>
    <row r="3" spans="1:8" ht="27.75" customHeight="1" x14ac:dyDescent="0.25">
      <c r="A3" s="1" t="str">
        <f>ОИСК!A3</f>
        <v>За период, закончившийся 31 марта 2025 года</v>
      </c>
    </row>
    <row r="4" spans="1:8" ht="28.15" customHeight="1" thickBot="1" x14ac:dyDescent="0.3">
      <c r="A4" s="17" t="s">
        <v>0</v>
      </c>
      <c r="B4" s="10" t="s">
        <v>1</v>
      </c>
      <c r="C4" s="5" t="s">
        <v>121</v>
      </c>
      <c r="D4" s="11" t="s">
        <v>120</v>
      </c>
    </row>
    <row r="5" spans="1:8" ht="15.75" thickBot="1" x14ac:dyDescent="0.3">
      <c r="A5" s="25" t="s">
        <v>81</v>
      </c>
      <c r="B5" s="63"/>
      <c r="C5" s="36"/>
      <c r="D5" s="11"/>
      <c r="G5" s="77"/>
      <c r="H5" s="78"/>
    </row>
    <row r="6" spans="1:8" x14ac:dyDescent="0.25">
      <c r="A6" s="6" t="s">
        <v>82</v>
      </c>
      <c r="B6" s="3"/>
      <c r="C6" s="39">
        <v>1954713</v>
      </c>
      <c r="D6" s="13">
        <v>831606</v>
      </c>
      <c r="E6" s="50"/>
      <c r="F6" s="50"/>
      <c r="G6" s="77"/>
      <c r="H6" s="79"/>
    </row>
    <row r="7" spans="1:8" x14ac:dyDescent="0.25">
      <c r="A7" s="6" t="s">
        <v>83</v>
      </c>
      <c r="B7" s="3"/>
      <c r="C7" s="39">
        <v>67185</v>
      </c>
      <c r="D7" s="13">
        <v>1796</v>
      </c>
      <c r="E7" s="50"/>
      <c r="F7" s="50"/>
      <c r="G7" s="77"/>
      <c r="H7" s="78"/>
    </row>
    <row r="8" spans="1:8" x14ac:dyDescent="0.25">
      <c r="A8" s="6" t="s">
        <v>42</v>
      </c>
      <c r="B8" s="3"/>
      <c r="C8" s="39">
        <v>913</v>
      </c>
      <c r="D8" s="13" t="s">
        <v>11</v>
      </c>
      <c r="E8" s="50"/>
      <c r="F8" s="50"/>
      <c r="G8" s="77"/>
      <c r="H8" s="78"/>
    </row>
    <row r="9" spans="1:8" x14ac:dyDescent="0.25">
      <c r="A9" s="6" t="s">
        <v>84</v>
      </c>
      <c r="B9" s="3"/>
      <c r="C9" s="39">
        <v>-872861</v>
      </c>
      <c r="D9" s="13">
        <v>-588289</v>
      </c>
      <c r="G9" s="77"/>
      <c r="H9" s="79"/>
    </row>
    <row r="10" spans="1:8" x14ac:dyDescent="0.25">
      <c r="A10" s="6" t="s">
        <v>43</v>
      </c>
      <c r="B10" s="3"/>
      <c r="C10" s="39">
        <v>-318288</v>
      </c>
      <c r="D10" s="13">
        <v>-221911</v>
      </c>
      <c r="E10" s="50"/>
      <c r="G10" s="77"/>
      <c r="H10" s="78"/>
    </row>
    <row r="11" spans="1:8" x14ac:dyDescent="0.25">
      <c r="A11" s="6" t="s">
        <v>85</v>
      </c>
      <c r="B11" s="3"/>
      <c r="C11" s="39">
        <v>-275203</v>
      </c>
      <c r="D11" s="13">
        <v>-129983</v>
      </c>
      <c r="E11" s="50"/>
      <c r="F11" s="50"/>
      <c r="G11" s="77"/>
      <c r="H11" s="79"/>
    </row>
    <row r="12" spans="1:8" x14ac:dyDescent="0.25">
      <c r="A12" s="6" t="s">
        <v>86</v>
      </c>
      <c r="B12" s="3"/>
      <c r="C12" s="39">
        <v>-5945</v>
      </c>
      <c r="D12" s="13">
        <v>-22378</v>
      </c>
      <c r="E12" s="50"/>
      <c r="F12" s="50"/>
      <c r="G12" s="77"/>
      <c r="H12" s="79"/>
    </row>
    <row r="13" spans="1:8" x14ac:dyDescent="0.25">
      <c r="A13" s="6" t="s">
        <v>44</v>
      </c>
      <c r="B13" s="3"/>
      <c r="C13" s="39">
        <v>-242066</v>
      </c>
      <c r="D13" s="13">
        <v>-151844</v>
      </c>
      <c r="E13" s="50"/>
      <c r="F13" s="50"/>
      <c r="G13" s="77"/>
      <c r="H13" s="79"/>
    </row>
    <row r="14" spans="1:8" ht="15.75" thickBot="1" x14ac:dyDescent="0.3">
      <c r="A14" s="9" t="s">
        <v>45</v>
      </c>
      <c r="B14" s="10"/>
      <c r="C14" s="37">
        <v>-284700</v>
      </c>
      <c r="D14" s="22">
        <v>-820</v>
      </c>
      <c r="F14" s="50"/>
      <c r="G14" s="77"/>
      <c r="H14" s="79"/>
    </row>
    <row r="15" spans="1:8" ht="15.75" thickBot="1" x14ac:dyDescent="0.3">
      <c r="A15" s="12" t="s">
        <v>41</v>
      </c>
      <c r="B15" s="3"/>
      <c r="C15" s="39">
        <f>SUM(C6:C14)</f>
        <v>23748</v>
      </c>
      <c r="D15" s="30">
        <f>SUM(D6:D14)</f>
        <v>-281823</v>
      </c>
      <c r="E15" s="50"/>
      <c r="G15" s="77"/>
      <c r="H15" s="78"/>
    </row>
    <row r="16" spans="1:8" ht="15.75" thickBot="1" x14ac:dyDescent="0.3">
      <c r="A16" s="43" t="s">
        <v>87</v>
      </c>
      <c r="B16" s="34"/>
      <c r="C16" s="64"/>
      <c r="D16" s="65"/>
      <c r="E16" s="50"/>
      <c r="F16" s="50"/>
      <c r="G16" s="77"/>
      <c r="H16" s="79"/>
    </row>
    <row r="17" spans="1:8" x14ac:dyDescent="0.25">
      <c r="A17" s="6" t="s">
        <v>103</v>
      </c>
      <c r="B17" s="3"/>
      <c r="C17" s="39">
        <v>325000</v>
      </c>
      <c r="D17" s="13" t="s">
        <v>11</v>
      </c>
      <c r="E17" s="50"/>
      <c r="F17" s="50"/>
      <c r="G17" s="77"/>
      <c r="H17" s="79"/>
    </row>
    <row r="18" spans="1:8" x14ac:dyDescent="0.25">
      <c r="A18" s="6" t="s">
        <v>47</v>
      </c>
      <c r="B18" s="7"/>
      <c r="C18" s="39">
        <v>100</v>
      </c>
      <c r="D18" s="13">
        <v>2298500</v>
      </c>
      <c r="E18" s="50"/>
      <c r="F18" s="50"/>
      <c r="G18" s="77"/>
      <c r="H18" s="79"/>
    </row>
    <row r="19" spans="1:8" x14ac:dyDescent="0.25">
      <c r="A19" s="6" t="s">
        <v>88</v>
      </c>
      <c r="B19" s="3"/>
      <c r="C19" s="39"/>
      <c r="D19" s="13"/>
      <c r="E19" s="50"/>
      <c r="F19" s="50"/>
      <c r="G19" s="77"/>
      <c r="H19" s="78"/>
    </row>
    <row r="20" spans="1:8" x14ac:dyDescent="0.25">
      <c r="A20" s="6" t="s">
        <v>89</v>
      </c>
      <c r="B20" s="7"/>
      <c r="C20" s="39">
        <v>-24000</v>
      </c>
      <c r="D20" s="13">
        <v>-9151</v>
      </c>
      <c r="E20" s="50"/>
      <c r="F20" s="50"/>
      <c r="G20" s="77"/>
      <c r="H20" s="79"/>
    </row>
    <row r="21" spans="1:8" x14ac:dyDescent="0.25">
      <c r="A21" s="6" t="s">
        <v>90</v>
      </c>
      <c r="B21" s="7"/>
      <c r="C21" s="39">
        <v>-12821</v>
      </c>
      <c r="D21" s="13">
        <v>-194205</v>
      </c>
      <c r="E21" s="50"/>
      <c r="F21" s="50"/>
      <c r="G21" s="77"/>
      <c r="H21" s="78"/>
    </row>
    <row r="22" spans="1:8" x14ac:dyDescent="0.25">
      <c r="A22" s="6" t="s">
        <v>91</v>
      </c>
      <c r="B22" s="7"/>
      <c r="C22" s="39" t="s">
        <v>11</v>
      </c>
      <c r="D22" s="13">
        <v>-114403</v>
      </c>
      <c r="E22" s="50"/>
      <c r="F22" s="50"/>
      <c r="G22" s="77"/>
      <c r="H22" s="78"/>
    </row>
    <row r="23" spans="1:8" x14ac:dyDescent="0.25">
      <c r="A23" s="6" t="s">
        <v>92</v>
      </c>
      <c r="B23" s="7"/>
      <c r="C23" s="39">
        <v>-11129</v>
      </c>
      <c r="D23" s="8" t="s">
        <v>11</v>
      </c>
      <c r="E23" s="50"/>
      <c r="G23" s="77"/>
      <c r="H23" s="78"/>
    </row>
    <row r="24" spans="1:8" x14ac:dyDescent="0.25">
      <c r="A24" s="6" t="s">
        <v>48</v>
      </c>
      <c r="B24" s="3"/>
      <c r="C24" s="39">
        <v>-10240</v>
      </c>
      <c r="D24" s="13">
        <v>-2578000</v>
      </c>
      <c r="E24" s="50"/>
      <c r="F24" s="50"/>
      <c r="G24" s="77"/>
      <c r="H24" s="78"/>
    </row>
    <row r="25" spans="1:8" x14ac:dyDescent="0.25">
      <c r="A25" s="6" t="s">
        <v>104</v>
      </c>
      <c r="B25" s="3"/>
      <c r="C25" s="39">
        <v>-383180</v>
      </c>
      <c r="D25" s="13" t="s">
        <v>11</v>
      </c>
      <c r="E25" s="50"/>
      <c r="F25" s="50"/>
      <c r="G25" s="77"/>
      <c r="H25" s="78"/>
    </row>
    <row r="26" spans="1:8" x14ac:dyDescent="0.25">
      <c r="A26" s="88" t="s">
        <v>46</v>
      </c>
      <c r="B26" s="89"/>
      <c r="C26" s="90">
        <f>SUM(C17:C25)</f>
        <v>-116270</v>
      </c>
      <c r="D26" s="91">
        <f>SUM(D17:D25)</f>
        <v>-597259</v>
      </c>
      <c r="E26" s="50"/>
      <c r="F26" s="50"/>
      <c r="G26" s="77"/>
      <c r="H26" s="78"/>
    </row>
    <row r="27" spans="1:8" ht="15.75" thickBot="1" x14ac:dyDescent="0.3">
      <c r="A27" s="25" t="s">
        <v>93</v>
      </c>
      <c r="B27" s="76"/>
      <c r="C27" s="36"/>
      <c r="D27" s="11"/>
      <c r="G27" s="77"/>
      <c r="H27" s="78"/>
    </row>
    <row r="28" spans="1:8" x14ac:dyDescent="0.25">
      <c r="A28" s="6" t="s">
        <v>50</v>
      </c>
      <c r="B28" s="7"/>
      <c r="C28" s="39">
        <v>297749</v>
      </c>
      <c r="D28" s="13" t="s">
        <v>11</v>
      </c>
      <c r="E28" s="50"/>
      <c r="F28" s="50"/>
      <c r="G28" s="77"/>
      <c r="H28" s="78"/>
    </row>
    <row r="29" spans="1:8" x14ac:dyDescent="0.25">
      <c r="A29" s="6" t="s">
        <v>56</v>
      </c>
      <c r="B29" s="7"/>
      <c r="C29" s="39">
        <v>370736</v>
      </c>
      <c r="D29" s="13">
        <v>1093762</v>
      </c>
      <c r="E29" s="50"/>
      <c r="G29" s="77"/>
      <c r="H29" s="79"/>
    </row>
    <row r="30" spans="1:8" x14ac:dyDescent="0.25">
      <c r="A30" s="6" t="s">
        <v>42</v>
      </c>
      <c r="B30" s="7"/>
      <c r="C30" s="39">
        <v>5512423</v>
      </c>
      <c r="D30" s="13" t="s">
        <v>11</v>
      </c>
      <c r="E30" s="50"/>
      <c r="G30" s="77"/>
      <c r="H30" s="79"/>
    </row>
    <row r="31" spans="1:8" x14ac:dyDescent="0.25">
      <c r="A31" s="6" t="s">
        <v>51</v>
      </c>
      <c r="B31" s="7"/>
      <c r="C31" s="39">
        <v>-279578</v>
      </c>
      <c r="D31" s="8" t="s">
        <v>94</v>
      </c>
      <c r="E31" s="50"/>
      <c r="G31" s="77"/>
      <c r="H31" s="78"/>
    </row>
    <row r="32" spans="1:8" x14ac:dyDescent="0.25">
      <c r="A32" s="6" t="s">
        <v>95</v>
      </c>
      <c r="B32" s="7"/>
      <c r="C32" s="39">
        <v>-198500</v>
      </c>
      <c r="D32" s="13">
        <v>-210248</v>
      </c>
      <c r="E32" s="50"/>
      <c r="F32" s="50"/>
      <c r="G32" s="77"/>
      <c r="H32" s="78"/>
    </row>
    <row r="33" spans="1:8" ht="15.75" thickBot="1" x14ac:dyDescent="0.3">
      <c r="A33" s="9" t="s">
        <v>122</v>
      </c>
      <c r="B33" s="40"/>
      <c r="C33" s="37">
        <v>-5527997</v>
      </c>
      <c r="D33" s="11" t="s">
        <v>11</v>
      </c>
      <c r="E33" s="50"/>
      <c r="F33" s="50"/>
      <c r="G33" s="77"/>
      <c r="H33" s="79"/>
    </row>
    <row r="34" spans="1:8" ht="15.75" thickBot="1" x14ac:dyDescent="0.3">
      <c r="A34" s="25" t="s">
        <v>49</v>
      </c>
      <c r="B34" s="40"/>
      <c r="C34" s="37">
        <f>SUM(C28:C33)</f>
        <v>174833</v>
      </c>
      <c r="D34" s="33">
        <f>SUM(D28:D33)</f>
        <v>883514</v>
      </c>
      <c r="E34" s="50"/>
      <c r="F34" s="50"/>
      <c r="G34" s="77"/>
      <c r="H34" s="78"/>
    </row>
    <row r="35" spans="1:8" ht="15.75" thickBot="1" x14ac:dyDescent="0.3">
      <c r="A35" s="25" t="s">
        <v>52</v>
      </c>
      <c r="B35" s="40"/>
      <c r="C35" s="37">
        <f>C15+C26+C34</f>
        <v>82311</v>
      </c>
      <c r="D35" s="33">
        <f>D15+D26+D34</f>
        <v>4432</v>
      </c>
      <c r="E35" s="50"/>
      <c r="G35" s="77"/>
      <c r="H35" s="78"/>
    </row>
    <row r="36" spans="1:8" x14ac:dyDescent="0.25">
      <c r="A36" s="6" t="s">
        <v>96</v>
      </c>
      <c r="B36" s="3"/>
      <c r="C36" s="39">
        <v>-1203</v>
      </c>
      <c r="D36" s="8">
        <v>-1365</v>
      </c>
      <c r="E36" s="50"/>
      <c r="F36" s="50"/>
      <c r="G36" s="77"/>
      <c r="H36" s="79"/>
    </row>
    <row r="37" spans="1:8" x14ac:dyDescent="0.25">
      <c r="A37" s="6" t="s">
        <v>97</v>
      </c>
      <c r="B37" s="3"/>
      <c r="C37" s="38">
        <v>-427</v>
      </c>
      <c r="D37" s="8" t="s">
        <v>11</v>
      </c>
      <c r="F37" s="50"/>
      <c r="G37" s="77"/>
      <c r="H37" s="79"/>
    </row>
    <row r="38" spans="1:8" x14ac:dyDescent="0.25">
      <c r="A38" s="6" t="s">
        <v>53</v>
      </c>
      <c r="B38" s="7"/>
      <c r="C38" s="39">
        <v>65854</v>
      </c>
      <c r="D38" s="13">
        <v>137728</v>
      </c>
      <c r="F38" s="50"/>
      <c r="G38" s="77"/>
      <c r="H38" s="79"/>
    </row>
    <row r="39" spans="1:8" ht="15.75" thickBot="1" x14ac:dyDescent="0.3">
      <c r="A39" s="44" t="s">
        <v>54</v>
      </c>
      <c r="B39" s="35">
        <v>21</v>
      </c>
      <c r="C39" s="41">
        <f>SUM(C35:C38)</f>
        <v>146535</v>
      </c>
      <c r="D39" s="71">
        <f>SUM(D35:D38)</f>
        <v>140795</v>
      </c>
      <c r="E39" s="50"/>
      <c r="G39" s="77"/>
      <c r="H39" s="79"/>
    </row>
    <row r="40" spans="1:8" ht="15.75" thickTop="1" x14ac:dyDescent="0.25">
      <c r="A40" s="6"/>
      <c r="B40" s="3"/>
      <c r="C40" s="39"/>
      <c r="D40" s="13"/>
      <c r="G40" s="77"/>
      <c r="H40" s="79"/>
    </row>
    <row r="41" spans="1:8" x14ac:dyDescent="0.25">
      <c r="G41" s="77"/>
      <c r="H41" s="80"/>
    </row>
    <row r="42" spans="1:8" ht="15.75" thickBot="1" x14ac:dyDescent="0.3">
      <c r="A42" s="2" t="s">
        <v>55</v>
      </c>
      <c r="B42" s="47"/>
      <c r="C42" s="47"/>
      <c r="D42" s="47"/>
      <c r="G42" s="77"/>
      <c r="H42" s="77"/>
    </row>
    <row r="43" spans="1:8" x14ac:dyDescent="0.25">
      <c r="A43" s="2"/>
      <c r="B43" s="86" t="s">
        <v>105</v>
      </c>
      <c r="C43" s="86"/>
      <c r="D43" s="86"/>
      <c r="G43" s="77"/>
      <c r="H43" s="77"/>
    </row>
    <row r="44" spans="1:8" x14ac:dyDescent="0.25">
      <c r="A44" s="2" t="s">
        <v>2</v>
      </c>
      <c r="B44" s="46"/>
      <c r="C44" s="46"/>
      <c r="D44" s="21"/>
      <c r="G44" s="77"/>
      <c r="H44" s="77"/>
    </row>
    <row r="45" spans="1:8" x14ac:dyDescent="0.25">
      <c r="A45" s="2" t="s">
        <v>2</v>
      </c>
      <c r="B45" s="46"/>
      <c r="C45" s="46"/>
      <c r="D45" s="21"/>
      <c r="G45" s="77"/>
      <c r="H45" s="77"/>
    </row>
    <row r="46" spans="1:8" ht="15.75" thickBot="1" x14ac:dyDescent="0.3">
      <c r="A46" s="2" t="s">
        <v>15</v>
      </c>
      <c r="B46" s="47"/>
      <c r="C46" s="47"/>
      <c r="D46" s="47"/>
      <c r="G46" s="77"/>
      <c r="H46" s="77"/>
    </row>
    <row r="47" spans="1:8" ht="14.45" customHeight="1" x14ac:dyDescent="0.25">
      <c r="A47" s="2"/>
      <c r="B47" s="86" t="s">
        <v>77</v>
      </c>
      <c r="C47" s="86"/>
      <c r="D47" s="86" t="s">
        <v>16</v>
      </c>
      <c r="G47" s="77"/>
      <c r="H47" s="77"/>
    </row>
    <row r="48" spans="1:8" x14ac:dyDescent="0.25">
      <c r="A48" s="46"/>
      <c r="B48" s="46"/>
      <c r="C48" s="46"/>
      <c r="D48" s="46"/>
      <c r="G48" s="77"/>
      <c r="H48" s="77"/>
    </row>
    <row r="49" spans="7:8" x14ac:dyDescent="0.25">
      <c r="G49" s="77"/>
      <c r="H49" s="77"/>
    </row>
    <row r="50" spans="7:8" x14ac:dyDescent="0.25">
      <c r="G50" s="77"/>
      <c r="H50" s="77"/>
    </row>
    <row r="51" spans="7:8" x14ac:dyDescent="0.25">
      <c r="G51" s="77"/>
      <c r="H51" s="77"/>
    </row>
    <row r="52" spans="7:8" x14ac:dyDescent="0.25">
      <c r="G52" s="77"/>
      <c r="H52" s="77"/>
    </row>
    <row r="452" spans="5:6" x14ac:dyDescent="0.25">
      <c r="E452" t="s">
        <v>57</v>
      </c>
      <c r="F452" s="50">
        <v>121418</v>
      </c>
    </row>
  </sheetData>
  <mergeCells count="3">
    <mergeCell ref="B1:D1"/>
    <mergeCell ref="B43:D43"/>
    <mergeCell ref="B47:D47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18</vt:i4>
      </vt:variant>
    </vt:vector>
  </HeadingPairs>
  <TitlesOfParts>
    <vt:vector size="22" baseType="lpstr">
      <vt:lpstr>ОПиУ </vt:lpstr>
      <vt:lpstr>ОФП</vt:lpstr>
      <vt:lpstr>ОИСК</vt:lpstr>
      <vt:lpstr>ДДС</vt:lpstr>
      <vt:lpstr>ДДС!_Hlk69145231</vt:lpstr>
      <vt:lpstr>ОИСК!_Hlk69145231</vt:lpstr>
      <vt:lpstr>'ОПиУ '!_Hlk69145231</vt:lpstr>
      <vt:lpstr>ОФП!_Hlk69145231</vt:lpstr>
      <vt:lpstr>ДДС!_Hlk69145240</vt:lpstr>
      <vt:lpstr>ОИСК!_Hlk69145240</vt:lpstr>
      <vt:lpstr>'ОПиУ '!_Hlk69145240</vt:lpstr>
      <vt:lpstr>ОФП!_Hlk69145240</vt:lpstr>
      <vt:lpstr>ОФП!_Hlk79016189</vt:lpstr>
      <vt:lpstr>ДДС!_Hlk93054748</vt:lpstr>
      <vt:lpstr>ОИСК!_Hlk93054748</vt:lpstr>
      <vt:lpstr>'ОПиУ '!_Hlk93054748</vt:lpstr>
      <vt:lpstr>ОФП!_Hlk93054748</vt:lpstr>
      <vt:lpstr>ДДС!OLE_LINK2</vt:lpstr>
      <vt:lpstr>ДДС!Область_печати</vt:lpstr>
      <vt:lpstr>ОИСК!Область_печати</vt:lpstr>
      <vt:lpstr>'ОПиУ '!Область_печати</vt:lpstr>
      <vt:lpstr>ОФП!Область_печати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BassHolding</cp:lastModifiedBy>
  <cp:lastPrinted>2023-08-14T11:55:50Z</cp:lastPrinted>
  <dcterms:created xsi:type="dcterms:W3CDTF">2015-06-05T18:19:34Z</dcterms:created>
  <dcterms:modified xsi:type="dcterms:W3CDTF">2025-05-12T10:02:01Z</dcterms:modified>
</cp:coreProperties>
</file>