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maral.Bekmuratova\Documents\KASE Бекмуратова Акмарал\2025\"/>
    </mc:Choice>
  </mc:AlternateContent>
  <bookViews>
    <workbookView xWindow="0" yWindow="0" windowWidth="4872" windowHeight="5952"/>
  </bookViews>
  <sheets>
    <sheet name="Ф1" sheetId="1" r:id="rId1"/>
    <sheet name="Ф2" sheetId="5" r:id="rId2"/>
    <sheet name="Ф3" sheetId="6" r:id="rId3"/>
    <sheet name="Ф4" sheetId="7" r:id="rId4"/>
  </sheets>
  <definedNames>
    <definedName name="_Hlk96520020" localSheetId="1">Ф2!$C$13</definedName>
    <definedName name="_xlnm.Print_Area" localSheetId="0">Ф1!$A$1:$D$42</definedName>
    <definedName name="_xlnm.Print_Area" localSheetId="1">Ф2!$A$1:$D$41</definedName>
    <definedName name="_xlnm.Print_Area" localSheetId="2">Ф3!$A$1:$C$53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7" l="1"/>
  <c r="G20" i="7" s="1"/>
  <c r="G15" i="7" l="1"/>
  <c r="G16" i="7"/>
  <c r="G17" i="7"/>
  <c r="G18" i="7"/>
  <c r="G19" i="7"/>
  <c r="G11" i="7"/>
  <c r="G10" i="7"/>
  <c r="B44" i="6" l="1"/>
  <c r="B36" i="6"/>
  <c r="D20" i="7" l="1"/>
  <c r="D23" i="7" s="1"/>
  <c r="F23" i="7"/>
  <c r="G23" i="7" s="1"/>
  <c r="D15" i="7" l="1"/>
  <c r="G9" i="7" l="1"/>
  <c r="C12" i="5" l="1"/>
  <c r="F12" i="7" l="1"/>
  <c r="C34" i="5" l="1"/>
  <c r="C14" i="5"/>
  <c r="C27" i="5" s="1"/>
  <c r="C29" i="5" l="1"/>
  <c r="C35" i="5" s="1"/>
  <c r="C19" i="6" l="1"/>
  <c r="B19" i="6"/>
  <c r="G21" i="7" l="1"/>
  <c r="E12" i="7" l="1"/>
  <c r="E15" i="7" s="1"/>
  <c r="D12" i="7"/>
  <c r="C12" i="7"/>
  <c r="C15" i="7" s="1"/>
  <c r="B12" i="7"/>
  <c r="B15" i="7" s="1"/>
  <c r="G14" i="7"/>
  <c r="G13" i="7"/>
  <c r="C44" i="6"/>
  <c r="C36" i="6"/>
  <c r="C29" i="6"/>
  <c r="D34" i="5"/>
  <c r="D12" i="5"/>
  <c r="D29" i="5" l="1"/>
  <c r="D35" i="5" s="1"/>
  <c r="D14" i="5"/>
  <c r="D27" i="5" s="1"/>
  <c r="G12" i="7"/>
  <c r="F15" i="7"/>
  <c r="C47" i="6"/>
  <c r="C49" i="6" s="1"/>
  <c r="E23" i="7" l="1"/>
  <c r="C23" i="7"/>
  <c r="B23" i="7"/>
  <c r="B29" i="6"/>
  <c r="B47" i="6" s="1"/>
  <c r="B49" i="6" l="1"/>
  <c r="D34" i="1"/>
  <c r="C34" i="1"/>
  <c r="D27" i="1"/>
  <c r="C27" i="1"/>
  <c r="D19" i="1"/>
  <c r="C19" i="1"/>
  <c r="C35" i="1" l="1"/>
  <c r="D35" i="1"/>
</calcChain>
</file>

<file path=xl/sharedStrings.xml><?xml version="1.0" encoding="utf-8"?>
<sst xmlns="http://schemas.openxmlformats.org/spreadsheetml/2006/main" count="161" uniqueCount="136">
  <si>
    <t>(в тысячах казахстанских тенге)</t>
  </si>
  <si>
    <t>Активы</t>
  </si>
  <si>
    <t>Денежные средства и их эквиваленты</t>
  </si>
  <si>
    <t>Средства в финансовых учреждениях</t>
  </si>
  <si>
    <t>Дебиторская задолженность по программам субсидирования</t>
  </si>
  <si>
    <t>Кредиты и авансы клиентам</t>
  </si>
  <si>
    <t>Инвестиции в долговые ценные бумаги</t>
  </si>
  <si>
    <t>Основные средства</t>
  </si>
  <si>
    <t>Нематериальные активы</t>
  </si>
  <si>
    <t>Предоплата текущих обязательств по налогу на прибыль</t>
  </si>
  <si>
    <t>Долгосрочные активы для продажи</t>
  </si>
  <si>
    <t>Прочие активы</t>
  </si>
  <si>
    <t>Обязательства</t>
  </si>
  <si>
    <t xml:space="preserve">Заемные средства </t>
  </si>
  <si>
    <t>Выпущенные долговые ценные бумаги</t>
  </si>
  <si>
    <t>Обязательства по программам субсидирования</t>
  </si>
  <si>
    <t>Доходы будущих периодов и резервы по обязательствам кредитного характера</t>
  </si>
  <si>
    <t>Прочие обязательства</t>
  </si>
  <si>
    <t>Итого обязательства</t>
  </si>
  <si>
    <t>СОБСТВЕННЫЙ КАПИТАЛ</t>
  </si>
  <si>
    <t>Акционерный капитал</t>
  </si>
  <si>
    <t>Дополнительно оплаченный капитал</t>
  </si>
  <si>
    <t>Прочие резервы</t>
  </si>
  <si>
    <t>Нераспределенная прибыль</t>
  </si>
  <si>
    <t>ИТОГО СОБСТВЕННЫЙ КАПИТАЛ</t>
  </si>
  <si>
    <t>ИТОГО ОБЯЗАТЕЛЬСТВА И КАПИТАЛ</t>
  </si>
  <si>
    <t>Итого активы</t>
  </si>
  <si>
    <t>Прочие аналогичные доходы</t>
  </si>
  <si>
    <t>Процентные расходы</t>
  </si>
  <si>
    <t>Чистые процентные доходы после создания резерва под обесценение кредитного портфеля</t>
  </si>
  <si>
    <t>Чистые комиссионные доходы</t>
  </si>
  <si>
    <t>Расходы по реализации программ Фонда</t>
  </si>
  <si>
    <t>Общие и административные расходы</t>
  </si>
  <si>
    <t>Прибыль до налогообложения</t>
  </si>
  <si>
    <t>Расходы по налогу на прибыль</t>
  </si>
  <si>
    <t xml:space="preserve">Прибыль за период </t>
  </si>
  <si>
    <t>Прочий совокупный доход:</t>
  </si>
  <si>
    <t>- расходы за вычетом доходов за период</t>
  </si>
  <si>
    <t>Прочий совокупный расход</t>
  </si>
  <si>
    <t xml:space="preserve">Итого совокупный доход за период </t>
  </si>
  <si>
    <t>Фонд переоценки ценных бумаг, оцениваемых по справедливой стоимости через прочий совокупный доход</t>
  </si>
  <si>
    <t>Прочие</t>
  </si>
  <si>
    <t>резервы</t>
  </si>
  <si>
    <t>Нераспределенная прибыль/</t>
  </si>
  <si>
    <t>(убыток)</t>
  </si>
  <si>
    <t>Итого</t>
  </si>
  <si>
    <t>Денежные средства от операционной деятельности</t>
  </si>
  <si>
    <t xml:space="preserve">Проценты полученные </t>
  </si>
  <si>
    <t>Проценты уплаченные</t>
  </si>
  <si>
    <t>Комиссии полученные</t>
  </si>
  <si>
    <t>Комиссии уплаченные</t>
  </si>
  <si>
    <t xml:space="preserve">Поступления от прочей операционной деятельности </t>
  </si>
  <si>
    <t>Чистый (прирост)/снижение по:</t>
  </si>
  <si>
    <t>Чистый прирост/(снижение) по:</t>
  </si>
  <si>
    <t>Денежные средства от инвестиционной деятельности</t>
  </si>
  <si>
    <t>Приобретение инвестиционных ценных бумаг</t>
  </si>
  <si>
    <t>Поступления от реализации и погашения инвестиционных ценных бумаг</t>
  </si>
  <si>
    <t>Приобретение основных средств</t>
  </si>
  <si>
    <t>Приобретение нематериальных активов</t>
  </si>
  <si>
    <t>Денежные средства от финансовой деятельности:</t>
  </si>
  <si>
    <t>Погашение заемных средств</t>
  </si>
  <si>
    <t>Взносы в капитал от акционеров</t>
  </si>
  <si>
    <t>Выплаченные дивиденды</t>
  </si>
  <si>
    <t>Влияние изменений обменного курса на денежные средства и их эквиваленты</t>
  </si>
  <si>
    <t>Влияние изменений резерва под обесценение на денежные средства и их эквиваленты</t>
  </si>
  <si>
    <t xml:space="preserve">Денежные средства и их эквиваленты на начало периода </t>
  </si>
  <si>
    <t xml:space="preserve">Денежные средства и их эквиваленты на конец периода </t>
  </si>
  <si>
    <t>Отчет о прибыли или убытке и прочем совокупном доходе</t>
  </si>
  <si>
    <t>Наименование Компании:</t>
  </si>
  <si>
    <t>"АО Фонд развития предпринимательства "Даму"</t>
  </si>
  <si>
    <t>Форма № 1_Ф1 - МСФО</t>
  </si>
  <si>
    <t>Отчет о финансовом положении (по МСФО)</t>
  </si>
  <si>
    <t>Прочий совокупный доход</t>
  </si>
  <si>
    <t xml:space="preserve">Взносы в капитал </t>
  </si>
  <si>
    <t>Взносы в капитал</t>
  </si>
  <si>
    <t>Форма № 1_Ф2 - МСФО</t>
  </si>
  <si>
    <t>Форма № 1_Ф4 - МСФО</t>
  </si>
  <si>
    <t>Отчет о движении денежных средств за период (прямой метод) - по МСФО</t>
  </si>
  <si>
    <t>Форма № 1_Ф3 - МСФО</t>
  </si>
  <si>
    <t>Отчет об изменениях в капитале</t>
  </si>
  <si>
    <t>Поступление от выпущенных долговых ценных бумаг</t>
  </si>
  <si>
    <t>Фонд переоценки инвестиционных ценных бумаг оцениваемых по справедливой стоимости через прочий совокупный доход</t>
  </si>
  <si>
    <t>Обесценение долговых ценных бумаг</t>
  </si>
  <si>
    <t>Чистые прочие операционные доходы/расходы</t>
  </si>
  <si>
    <t>Три месяцев закончившиеся</t>
  </si>
  <si>
    <t>Процентные доходы полученные рассчитанные по методу эффективной процентной ставки</t>
  </si>
  <si>
    <t>Доходы за вычетом расходов от прекращения признания финансовых активов оцениваемых по амортизированной стоимости</t>
  </si>
  <si>
    <t>Чистый убыток, возникающий при первоначальном признании финансовых инструментов по ставкам ниже рыночных</t>
  </si>
  <si>
    <t>Затраты по оплате труда уплаченные</t>
  </si>
  <si>
    <t xml:space="preserve">Общие и административные расходы уплаченные </t>
  </si>
  <si>
    <t>Денежные средства полученные от операционной деятельности до изменений в операционных активах и обязательствах</t>
  </si>
  <si>
    <t>Чистые денежные средства полученные от операционной деятельности</t>
  </si>
  <si>
    <t xml:space="preserve">Выручка от выбытия активов предназначенных для продажи </t>
  </si>
  <si>
    <t>Наименование Компании: "АО Фонд развития предпринимательства "Даму"</t>
  </si>
  <si>
    <t>Прим.</t>
  </si>
  <si>
    <t>Балансовая стоимость одной простой акции (тенге)</t>
  </si>
  <si>
    <t>Статьи, которые впоследствии могут быть переклассифицированы в составе прибылей или убытков:</t>
  </si>
  <si>
    <t>Инвестиции в долговые ценные бумаги, оцениваемые по справедливой стоимости через прочий совокупный доход:</t>
  </si>
  <si>
    <t>Чистые процентные доходы</t>
  </si>
  <si>
    <t>Восстановление/ (Создание) оценочного резерва под кредитные убытки по кредитам и авансам клиентов и средствам в финансовых учреждениях</t>
  </si>
  <si>
    <t>Восстановление резерва/ Отчисления в резерв под обесценение прочих активов</t>
  </si>
  <si>
    <t>Восстановление резерва/ (отчисления в резерв) по обязательствам кредитного характера</t>
  </si>
  <si>
    <t xml:space="preserve"> - средствам в финансовых учреждениях </t>
  </si>
  <si>
    <t xml:space="preserve"> - кредитам и авансам клиентам</t>
  </si>
  <si>
    <t xml:space="preserve"> - прочим активам</t>
  </si>
  <si>
    <t xml:space="preserve"> - прочим финансовым активам</t>
  </si>
  <si>
    <t xml:space="preserve"> - прочим финансовым обязательствам (обязательства по прграммам субсидирования)</t>
  </si>
  <si>
    <t xml:space="preserve"> - прочим обязательствам</t>
  </si>
  <si>
    <t xml:space="preserve">Получение заемных средств </t>
  </si>
  <si>
    <t>Погашение долгосрочной аренды</t>
  </si>
  <si>
    <t xml:space="preserve">Чистые денежные средства, использованные в финансовой деятельности </t>
  </si>
  <si>
    <t>(Чистое снижение)/ чистый прирост денежных средств и их эквивалентов</t>
  </si>
  <si>
    <t>Чистые денежные средства, использованные в инвестиционной деятельности</t>
  </si>
  <si>
    <t xml:space="preserve">Дивиденды объявленные </t>
  </si>
  <si>
    <t>Отложенное налоговое обязательство</t>
  </si>
  <si>
    <t>Доходы за вычетом расходов по операциям с иностранной валютой</t>
  </si>
  <si>
    <t>Уплаченный налог на прибыль</t>
  </si>
  <si>
    <t>Главный бухгалтер __________________________________Бекмуратова А.Т.</t>
  </si>
  <si>
    <t>31 марта 2024 г. (неаудировано)</t>
  </si>
  <si>
    <t>Итого совокупный доход за три месяцев, закончившихся 31 марта 2024 года (неаудировано)</t>
  </si>
  <si>
    <t>Остаток на 31 марта 2024 года (неаудировано)</t>
  </si>
  <si>
    <t>Отложенный налоговый актив</t>
  </si>
  <si>
    <t>Период за который составляется отчетность (с нарастающим итогом): с 1 января 2025 г. по 31 марта 2025 г.</t>
  </si>
  <si>
    <t>31 марта 2025 г. (неаудировано)</t>
  </si>
  <si>
    <t>Скорректированный остаток на 1 января 2024 года</t>
  </si>
  <si>
    <t>Остаток на 1 января 2025 года</t>
  </si>
  <si>
    <t>Итого совокупный доход за три месяцев, закончившихся 31 марта 2025 года (неаудировано)</t>
  </si>
  <si>
    <t>Остаток на 31 марта 2025 года (неаудировано)</t>
  </si>
  <si>
    <t>Период, за который составляется отчетность (с нарастающим итогом): с 1 января 2025 г. по 31 марта 2025 г.</t>
  </si>
  <si>
    <t>31 марта 2025 г.</t>
  </si>
  <si>
    <t>31 декабря 2024 г.</t>
  </si>
  <si>
    <t>- дебиторской задолженности по финансовой аренде</t>
  </si>
  <si>
    <t xml:space="preserve">Доходы за вычетом расходов/(расходы за вычетом доходов)  от долговых ценных бумаг оцениваемых по справедливой стоимости через прибыль или убыток </t>
  </si>
  <si>
    <t>Доходы за вычетом расходов/(расходы за вычетом доходов) от переоценки иностранной валюты</t>
  </si>
  <si>
    <t>Дисконт по займу</t>
  </si>
  <si>
    <t>Заместитель Председателя Правления ____________________Мустафин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</si>
</sst>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_(* #,##0_);_(* \(#,##0\);_(* &quot;-&quot;??_);_(@_)"/>
  </numFmts>
  <fonts count="15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2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4" fontId="2" fillId="0" borderId="0" xfId="0" applyNumberFormat="1" applyFont="1" applyAlignment="1">
      <alignment vertical="top"/>
    </xf>
    <xf numFmtId="0" fontId="5" fillId="0" borderId="0" xfId="0" applyFont="1" applyFill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4" fontId="3" fillId="0" borderId="0" xfId="0" applyNumberFormat="1" applyFont="1" applyFill="1" applyAlignment="1">
      <alignment horizontal="left" vertical="top"/>
    </xf>
    <xf numFmtId="4" fontId="2" fillId="0" borderId="0" xfId="0" applyNumberFormat="1" applyFont="1" applyFill="1" applyAlignment="1">
      <alignment vertical="top"/>
    </xf>
    <xf numFmtId="0" fontId="3" fillId="0" borderId="0" xfId="0" applyFont="1" applyAlignment="1">
      <alignment vertical="top"/>
    </xf>
    <xf numFmtId="3" fontId="3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horizontal="left" vertical="top"/>
    </xf>
    <xf numFmtId="0" fontId="3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Fill="1" applyAlignment="1"/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4" fontId="3" fillId="0" borderId="0" xfId="0" applyNumberFormat="1" applyFont="1" applyFill="1" applyAlignment="1">
      <alignment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1" fillId="0" borderId="3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3" fillId="0" borderId="0" xfId="1" applyFont="1" applyFill="1"/>
    <xf numFmtId="0" fontId="2" fillId="0" borderId="0" xfId="0" applyFont="1" applyFill="1" applyAlignment="1">
      <alignment vertical="center" wrapText="1"/>
    </xf>
    <xf numFmtId="4" fontId="14" fillId="0" borderId="0" xfId="0" applyNumberFormat="1" applyFont="1" applyBorder="1" applyAlignment="1">
      <alignment horizontal="right" vertical="top" wrapText="1"/>
    </xf>
    <xf numFmtId="0" fontId="2" fillId="2" borderId="0" xfId="0" applyFont="1" applyFill="1" applyAlignment="1">
      <alignment vertical="top"/>
    </xf>
    <xf numFmtId="3" fontId="2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3" fontId="10" fillId="2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top" wrapText="1"/>
    </xf>
    <xf numFmtId="3" fontId="11" fillId="2" borderId="1" xfId="0" applyNumberFormat="1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vertical="top"/>
    </xf>
    <xf numFmtId="3" fontId="9" fillId="2" borderId="1" xfId="0" applyNumberFormat="1" applyFont="1" applyFill="1" applyBorder="1" applyAlignment="1">
      <alignment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/>
    </xf>
    <xf numFmtId="4" fontId="9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 3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1"/>
  <sheetViews>
    <sheetView tabSelected="1" view="pageBreakPreview" topLeftCell="A13" zoomScaleNormal="100" zoomScaleSheetLayoutView="100" workbookViewId="0">
      <selection activeCell="C34" sqref="C34"/>
    </sheetView>
  </sheetViews>
  <sheetFormatPr defaultColWidth="9.109375" defaultRowHeight="10.199999999999999" x14ac:dyDescent="0.3"/>
  <cols>
    <col min="1" max="1" width="34.6640625" style="1" customWidth="1"/>
    <col min="2" max="2" width="8.6640625" style="1" customWidth="1"/>
    <col min="3" max="3" width="18.5546875" style="3" customWidth="1"/>
    <col min="4" max="4" width="16.109375" style="1" customWidth="1"/>
    <col min="5" max="5" width="10.109375" style="1" customWidth="1"/>
    <col min="6" max="16384" width="9.109375" style="1"/>
  </cols>
  <sheetData>
    <row r="1" spans="1:5" x14ac:dyDescent="0.3">
      <c r="A1" s="2" t="s">
        <v>68</v>
      </c>
      <c r="B1" s="16" t="s">
        <v>69</v>
      </c>
      <c r="C1" s="16"/>
      <c r="E1" s="24"/>
    </row>
    <row r="2" spans="1:5" x14ac:dyDescent="0.3">
      <c r="A2" s="2" t="s">
        <v>122</v>
      </c>
      <c r="B2" s="2"/>
      <c r="C2" s="17"/>
      <c r="D2" s="25"/>
      <c r="E2" s="24"/>
    </row>
    <row r="4" spans="1:5" x14ac:dyDescent="0.3">
      <c r="A4" s="4" t="s">
        <v>70</v>
      </c>
      <c r="B4" s="4"/>
    </row>
    <row r="5" spans="1:5" ht="12.6" thickBot="1" x14ac:dyDescent="0.35">
      <c r="A5" s="36" t="s">
        <v>71</v>
      </c>
      <c r="B5" s="36"/>
    </row>
    <row r="6" spans="1:5" x14ac:dyDescent="0.3">
      <c r="A6" s="38" t="s">
        <v>0</v>
      </c>
      <c r="B6" s="43" t="s">
        <v>94</v>
      </c>
      <c r="C6" s="39" t="s">
        <v>129</v>
      </c>
      <c r="D6" s="39" t="s">
        <v>130</v>
      </c>
    </row>
    <row r="7" spans="1:5" x14ac:dyDescent="0.3">
      <c r="A7" s="26" t="s">
        <v>1</v>
      </c>
      <c r="B7" s="26"/>
      <c r="C7" s="27"/>
      <c r="D7" s="28"/>
    </row>
    <row r="8" spans="1:5" x14ac:dyDescent="0.3">
      <c r="A8" s="11" t="s">
        <v>2</v>
      </c>
      <c r="B8" s="11">
        <v>4</v>
      </c>
      <c r="C8" s="50">
        <v>133261172</v>
      </c>
      <c r="D8" s="50">
        <v>124564933</v>
      </c>
    </row>
    <row r="9" spans="1:5" x14ac:dyDescent="0.3">
      <c r="A9" s="11" t="s">
        <v>3</v>
      </c>
      <c r="B9" s="11">
        <v>5</v>
      </c>
      <c r="C9" s="50">
        <v>274839986</v>
      </c>
      <c r="D9" s="50">
        <v>293768064</v>
      </c>
    </row>
    <row r="10" spans="1:5" ht="20.399999999999999" x14ac:dyDescent="0.3">
      <c r="A10" s="11" t="s">
        <v>4</v>
      </c>
      <c r="B10" s="11"/>
      <c r="C10" s="72">
        <v>337109</v>
      </c>
      <c r="D10" s="50">
        <v>55643</v>
      </c>
    </row>
    <row r="11" spans="1:5" x14ac:dyDescent="0.3">
      <c r="A11" s="11" t="s">
        <v>5</v>
      </c>
      <c r="B11" s="11">
        <v>6</v>
      </c>
      <c r="C11" s="72">
        <v>576254</v>
      </c>
      <c r="D11" s="50">
        <v>668723</v>
      </c>
    </row>
    <row r="12" spans="1:5" x14ac:dyDescent="0.3">
      <c r="A12" s="11" t="s">
        <v>6</v>
      </c>
      <c r="B12" s="11">
        <v>7</v>
      </c>
      <c r="C12" s="72">
        <v>3913566</v>
      </c>
      <c r="D12" s="50">
        <v>7503801</v>
      </c>
    </row>
    <row r="13" spans="1:5" x14ac:dyDescent="0.3">
      <c r="A13" s="11" t="s">
        <v>7</v>
      </c>
      <c r="B13" s="11"/>
      <c r="C13" s="72">
        <v>2396753</v>
      </c>
      <c r="D13" s="50">
        <v>2495709</v>
      </c>
    </row>
    <row r="14" spans="1:5" x14ac:dyDescent="0.3">
      <c r="A14" s="11" t="s">
        <v>8</v>
      </c>
      <c r="B14" s="11"/>
      <c r="C14" s="72">
        <v>211325</v>
      </c>
      <c r="D14" s="50">
        <v>229715</v>
      </c>
    </row>
    <row r="15" spans="1:5" ht="20.399999999999999" x14ac:dyDescent="0.3">
      <c r="A15" s="11" t="s">
        <v>9</v>
      </c>
      <c r="B15" s="11"/>
      <c r="C15" s="72">
        <v>5075483</v>
      </c>
      <c r="D15" s="50">
        <v>4591763</v>
      </c>
    </row>
    <row r="16" spans="1:5" x14ac:dyDescent="0.3">
      <c r="A16" s="11" t="s">
        <v>121</v>
      </c>
      <c r="B16" s="11"/>
      <c r="C16" s="72">
        <v>2439458</v>
      </c>
      <c r="D16" s="50">
        <v>2439458</v>
      </c>
    </row>
    <row r="17" spans="1:4" x14ac:dyDescent="0.3">
      <c r="A17" s="11" t="s">
        <v>10</v>
      </c>
      <c r="B17" s="11"/>
      <c r="C17" s="50">
        <v>131295</v>
      </c>
      <c r="D17" s="50">
        <v>131295</v>
      </c>
    </row>
    <row r="18" spans="1:4" x14ac:dyDescent="0.3">
      <c r="A18" s="11" t="s">
        <v>11</v>
      </c>
      <c r="B18" s="11">
        <v>8</v>
      </c>
      <c r="C18" s="50">
        <v>10155395</v>
      </c>
      <c r="D18" s="50">
        <v>464724</v>
      </c>
    </row>
    <row r="19" spans="1:4" x14ac:dyDescent="0.3">
      <c r="A19" s="10" t="s">
        <v>26</v>
      </c>
      <c r="B19" s="10"/>
      <c r="C19" s="19">
        <f>SUM(C8:C18)</f>
        <v>433337796</v>
      </c>
      <c r="D19" s="19">
        <f>SUM(D8:D18)</f>
        <v>436913828</v>
      </c>
    </row>
    <row r="20" spans="1:4" x14ac:dyDescent="0.3">
      <c r="A20" s="10" t="s">
        <v>12</v>
      </c>
      <c r="B20" s="10"/>
      <c r="C20" s="21"/>
      <c r="D20" s="21"/>
    </row>
    <row r="21" spans="1:4" ht="13.95" customHeight="1" x14ac:dyDescent="0.3">
      <c r="A21" s="11" t="s">
        <v>13</v>
      </c>
      <c r="B21" s="11">
        <v>9</v>
      </c>
      <c r="C21" s="50">
        <v>146084578</v>
      </c>
      <c r="D21" s="50">
        <v>154845019</v>
      </c>
    </row>
    <row r="22" spans="1:4" x14ac:dyDescent="0.3">
      <c r="A22" s="11" t="s">
        <v>14</v>
      </c>
      <c r="B22" s="11"/>
      <c r="C22" s="50">
        <v>1005289</v>
      </c>
      <c r="D22" s="50">
        <v>1035039</v>
      </c>
    </row>
    <row r="23" spans="1:4" x14ac:dyDescent="0.3">
      <c r="A23" s="11" t="s">
        <v>15</v>
      </c>
      <c r="B23" s="11">
        <v>10</v>
      </c>
      <c r="C23" s="50">
        <v>13096197</v>
      </c>
      <c r="D23" s="50">
        <v>10970035</v>
      </c>
    </row>
    <row r="24" spans="1:4" x14ac:dyDescent="0.3">
      <c r="A24" s="47" t="s">
        <v>114</v>
      </c>
      <c r="B24" s="11"/>
      <c r="C24" s="50"/>
      <c r="D24" s="50"/>
    </row>
    <row r="25" spans="1:4" ht="20.399999999999999" x14ac:dyDescent="0.3">
      <c r="A25" s="11" t="s">
        <v>16</v>
      </c>
      <c r="B25" s="11">
        <v>11</v>
      </c>
      <c r="C25" s="50">
        <v>74108058</v>
      </c>
      <c r="D25" s="50">
        <v>69844640</v>
      </c>
    </row>
    <row r="26" spans="1:4" x14ac:dyDescent="0.3">
      <c r="A26" s="11" t="s">
        <v>17</v>
      </c>
      <c r="B26" s="11">
        <v>12</v>
      </c>
      <c r="C26" s="50">
        <v>1348081</v>
      </c>
      <c r="D26" s="50">
        <v>1724479</v>
      </c>
    </row>
    <row r="27" spans="1:4" x14ac:dyDescent="0.3">
      <c r="A27" s="10" t="s">
        <v>18</v>
      </c>
      <c r="B27" s="10"/>
      <c r="C27" s="19">
        <f>SUM(C21:C26)</f>
        <v>235642203</v>
      </c>
      <c r="D27" s="19">
        <f>SUM(D21:D26)</f>
        <v>238419212</v>
      </c>
    </row>
    <row r="28" spans="1:4" x14ac:dyDescent="0.3">
      <c r="A28" s="10" t="s">
        <v>19</v>
      </c>
      <c r="B28" s="10"/>
      <c r="C28" s="21"/>
      <c r="D28" s="21"/>
    </row>
    <row r="29" spans="1:4" x14ac:dyDescent="0.3">
      <c r="A29" s="11" t="s">
        <v>20</v>
      </c>
      <c r="B29" s="11">
        <v>13</v>
      </c>
      <c r="C29" s="50">
        <v>102920273</v>
      </c>
      <c r="D29" s="50">
        <v>102920273</v>
      </c>
    </row>
    <row r="30" spans="1:4" x14ac:dyDescent="0.3">
      <c r="A30" s="11" t="s">
        <v>21</v>
      </c>
      <c r="B30" s="11"/>
      <c r="C30" s="50">
        <v>8648785</v>
      </c>
      <c r="D30" s="50">
        <v>8648785</v>
      </c>
    </row>
    <row r="31" spans="1:4" ht="30.6" x14ac:dyDescent="0.3">
      <c r="A31" s="11" t="s">
        <v>81</v>
      </c>
      <c r="B31" s="11"/>
      <c r="C31" s="50">
        <v>-216960</v>
      </c>
      <c r="D31" s="50">
        <v>-254287</v>
      </c>
    </row>
    <row r="32" spans="1:4" x14ac:dyDescent="0.3">
      <c r="A32" s="11" t="s">
        <v>22</v>
      </c>
      <c r="B32" s="11"/>
      <c r="C32" s="50">
        <v>316430</v>
      </c>
      <c r="D32" s="50">
        <v>316430</v>
      </c>
    </row>
    <row r="33" spans="1:4" x14ac:dyDescent="0.3">
      <c r="A33" s="11" t="s">
        <v>23</v>
      </c>
      <c r="B33" s="11"/>
      <c r="C33" s="50">
        <v>86027065</v>
      </c>
      <c r="D33" s="50">
        <v>86863415</v>
      </c>
    </row>
    <row r="34" spans="1:4" x14ac:dyDescent="0.3">
      <c r="A34" s="10" t="s">
        <v>24</v>
      </c>
      <c r="B34" s="10"/>
      <c r="C34" s="19">
        <f>SUM(C29:C33)</f>
        <v>197695593</v>
      </c>
      <c r="D34" s="19">
        <f>SUM(D29:D33)</f>
        <v>198494616</v>
      </c>
    </row>
    <row r="35" spans="1:4" x14ac:dyDescent="0.3">
      <c r="A35" s="10" t="s">
        <v>25</v>
      </c>
      <c r="B35" s="10"/>
      <c r="C35" s="19">
        <f>C27+C34</f>
        <v>433337796</v>
      </c>
      <c r="D35" s="19">
        <f>D27+D34</f>
        <v>436913828</v>
      </c>
    </row>
    <row r="36" spans="1:4" ht="20.399999999999999" x14ac:dyDescent="0.3">
      <c r="A36" s="10" t="s">
        <v>95</v>
      </c>
      <c r="B36" s="10">
        <v>14</v>
      </c>
      <c r="C36" s="51">
        <v>7113.4115867225419</v>
      </c>
      <c r="D36" s="51">
        <v>7141.53</v>
      </c>
    </row>
    <row r="37" spans="1:4" x14ac:dyDescent="0.3">
      <c r="A37" s="44"/>
      <c r="B37" s="44"/>
      <c r="C37" s="45"/>
      <c r="D37" s="48"/>
    </row>
    <row r="38" spans="1:4" ht="15.6" customHeight="1" x14ac:dyDescent="0.3"/>
    <row r="39" spans="1:4" x14ac:dyDescent="0.2">
      <c r="A39" s="46" t="s">
        <v>135</v>
      </c>
      <c r="B39" s="15"/>
    </row>
    <row r="41" spans="1:4" x14ac:dyDescent="0.3">
      <c r="A41" s="15" t="s">
        <v>117</v>
      </c>
      <c r="B41" s="15"/>
    </row>
  </sheetData>
  <protectedRanges>
    <protectedRange sqref="C16" name="F1"/>
  </protectedRange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42"/>
  <sheetViews>
    <sheetView view="pageBreakPreview" topLeftCell="A16" zoomScaleNormal="100" zoomScaleSheetLayoutView="100" workbookViewId="0">
      <selection activeCell="D34" sqref="D34"/>
    </sheetView>
  </sheetViews>
  <sheetFormatPr defaultColWidth="9.109375" defaultRowHeight="10.199999999999999" x14ac:dyDescent="0.3"/>
  <cols>
    <col min="1" max="1" width="39.44140625" style="1" customWidth="1"/>
    <col min="2" max="2" width="7.88671875" style="1" customWidth="1"/>
    <col min="3" max="3" width="16.109375" style="3" customWidth="1"/>
    <col min="4" max="4" width="15.6640625" style="3" customWidth="1"/>
    <col min="5" max="16384" width="9.109375" style="1"/>
  </cols>
  <sheetData>
    <row r="1" spans="1:7" x14ac:dyDescent="0.3">
      <c r="A1" s="2" t="s">
        <v>68</v>
      </c>
      <c r="B1" s="16" t="s">
        <v>69</v>
      </c>
      <c r="C1" s="16"/>
    </row>
    <row r="2" spans="1:7" x14ac:dyDescent="0.2">
      <c r="A2" s="31" t="s">
        <v>122</v>
      </c>
      <c r="B2" s="31"/>
    </row>
    <row r="4" spans="1:7" x14ac:dyDescent="0.3">
      <c r="A4" s="4" t="s">
        <v>75</v>
      </c>
      <c r="B4" s="4"/>
    </row>
    <row r="5" spans="1:7" ht="12" x14ac:dyDescent="0.3">
      <c r="A5" s="36" t="s">
        <v>67</v>
      </c>
      <c r="B5" s="36"/>
    </row>
    <row r="7" spans="1:7" x14ac:dyDescent="0.3">
      <c r="A7" s="74" t="s">
        <v>0</v>
      </c>
      <c r="B7" s="75" t="s">
        <v>94</v>
      </c>
      <c r="C7" s="73" t="s">
        <v>84</v>
      </c>
      <c r="D7" s="73"/>
    </row>
    <row r="8" spans="1:7" ht="20.399999999999999" x14ac:dyDescent="0.3">
      <c r="A8" s="74"/>
      <c r="B8" s="76"/>
      <c r="C8" s="12" t="s">
        <v>123</v>
      </c>
      <c r="D8" s="12" t="s">
        <v>118</v>
      </c>
    </row>
    <row r="9" spans="1:7" ht="20.399999999999999" x14ac:dyDescent="0.3">
      <c r="A9" s="11" t="s">
        <v>85</v>
      </c>
      <c r="B9" s="11">
        <v>16</v>
      </c>
      <c r="C9" s="52">
        <v>10196771</v>
      </c>
      <c r="D9" s="53">
        <v>9017945</v>
      </c>
    </row>
    <row r="10" spans="1:7" x14ac:dyDescent="0.3">
      <c r="A10" s="11" t="s">
        <v>27</v>
      </c>
      <c r="B10" s="11">
        <v>16</v>
      </c>
      <c r="C10" s="53">
        <v>1734</v>
      </c>
      <c r="D10" s="53">
        <v>1673</v>
      </c>
      <c r="G10" s="22"/>
    </row>
    <row r="11" spans="1:7" x14ac:dyDescent="0.3">
      <c r="A11" s="11" t="s">
        <v>28</v>
      </c>
      <c r="B11" s="11">
        <v>16</v>
      </c>
      <c r="C11" s="53">
        <v>-2621488</v>
      </c>
      <c r="D11" s="53">
        <v>-1857199</v>
      </c>
    </row>
    <row r="12" spans="1:7" x14ac:dyDescent="0.3">
      <c r="A12" s="10" t="s">
        <v>98</v>
      </c>
      <c r="B12" s="10"/>
      <c r="C12" s="54">
        <f>SUM(C9:C11)</f>
        <v>7577017</v>
      </c>
      <c r="D12" s="54">
        <f>SUM(D9:D11)</f>
        <v>7162419</v>
      </c>
    </row>
    <row r="13" spans="1:7" ht="30.6" x14ac:dyDescent="0.3">
      <c r="A13" s="11" t="s">
        <v>99</v>
      </c>
      <c r="B13" s="11"/>
      <c r="C13" s="53">
        <v>-1006446</v>
      </c>
      <c r="D13" s="53">
        <v>-69434</v>
      </c>
    </row>
    <row r="14" spans="1:7" ht="20.399999999999999" x14ac:dyDescent="0.3">
      <c r="A14" s="10" t="s">
        <v>29</v>
      </c>
      <c r="B14" s="10"/>
      <c r="C14" s="54">
        <f>SUM(C12:C13)</f>
        <v>6570571</v>
      </c>
      <c r="D14" s="54">
        <f>SUM(D12:D13)</f>
        <v>7092985</v>
      </c>
    </row>
    <row r="15" spans="1:7" x14ac:dyDescent="0.3">
      <c r="A15" s="11" t="s">
        <v>30</v>
      </c>
      <c r="B15" s="11">
        <v>17</v>
      </c>
      <c r="C15" s="53">
        <v>9645310</v>
      </c>
      <c r="D15" s="53">
        <v>6878538</v>
      </c>
    </row>
    <row r="16" spans="1:7" s="23" customFormat="1" ht="30.6" x14ac:dyDescent="0.2">
      <c r="A16" s="41" t="s">
        <v>86</v>
      </c>
      <c r="B16" s="41">
        <v>18</v>
      </c>
      <c r="C16" s="53">
        <v>55954</v>
      </c>
      <c r="D16" s="53">
        <v>125813</v>
      </c>
    </row>
    <row r="17" spans="1:4" s="23" customFormat="1" ht="30.6" x14ac:dyDescent="0.2">
      <c r="A17" s="41" t="s">
        <v>132</v>
      </c>
      <c r="B17" s="41"/>
      <c r="C17" s="53">
        <v>-7713</v>
      </c>
      <c r="D17" s="53">
        <v>3091</v>
      </c>
    </row>
    <row r="18" spans="1:4" s="23" customFormat="1" ht="20.399999999999999" x14ac:dyDescent="0.2">
      <c r="A18" s="41" t="s">
        <v>115</v>
      </c>
      <c r="B18" s="41"/>
      <c r="C18" s="53"/>
      <c r="D18" s="53"/>
    </row>
    <row r="19" spans="1:4" s="23" customFormat="1" ht="20.399999999999999" x14ac:dyDescent="0.3">
      <c r="A19" s="11" t="s">
        <v>133</v>
      </c>
      <c r="B19" s="11"/>
      <c r="C19" s="53">
        <v>-138588</v>
      </c>
      <c r="D19" s="53">
        <v>-50917</v>
      </c>
    </row>
    <row r="20" spans="1:4" ht="30.6" x14ac:dyDescent="0.2">
      <c r="A20" s="41" t="s">
        <v>87</v>
      </c>
      <c r="B20" s="41"/>
      <c r="C20" s="53">
        <v>0</v>
      </c>
      <c r="D20" s="53">
        <v>0</v>
      </c>
    </row>
    <row r="21" spans="1:4" x14ac:dyDescent="0.2">
      <c r="A21" s="42" t="s">
        <v>82</v>
      </c>
      <c r="B21" s="42"/>
      <c r="C21" s="53"/>
      <c r="D21" s="53">
        <v>200</v>
      </c>
    </row>
    <row r="22" spans="1:4" ht="20.399999999999999" x14ac:dyDescent="0.3">
      <c r="A22" s="11" t="s">
        <v>100</v>
      </c>
      <c r="B22" s="11"/>
      <c r="C22" s="53">
        <v>-184</v>
      </c>
      <c r="D22" s="53">
        <v>-58080</v>
      </c>
    </row>
    <row r="23" spans="1:4" ht="20.399999999999999" x14ac:dyDescent="0.3">
      <c r="A23" s="11" t="s">
        <v>101</v>
      </c>
      <c r="B23" s="11">
        <v>19</v>
      </c>
      <c r="C23" s="53">
        <v>-2272846</v>
      </c>
      <c r="D23" s="53">
        <v>936130</v>
      </c>
    </row>
    <row r="24" spans="1:4" x14ac:dyDescent="0.2">
      <c r="A24" s="42" t="s">
        <v>83</v>
      </c>
      <c r="B24" s="42"/>
      <c r="C24" s="53">
        <v>19682</v>
      </c>
      <c r="D24" s="53">
        <v>41444</v>
      </c>
    </row>
    <row r="25" spans="1:4" x14ac:dyDescent="0.3">
      <c r="A25" s="11" t="s">
        <v>31</v>
      </c>
      <c r="B25" s="11"/>
      <c r="C25" s="53">
        <v>-497801</v>
      </c>
      <c r="D25" s="53">
        <v>-514668</v>
      </c>
    </row>
    <row r="26" spans="1:4" x14ac:dyDescent="0.3">
      <c r="A26" s="11" t="s">
        <v>32</v>
      </c>
      <c r="B26" s="11"/>
      <c r="C26" s="53">
        <v>-1948514</v>
      </c>
      <c r="D26" s="53">
        <v>-1796420</v>
      </c>
    </row>
    <row r="27" spans="1:4" x14ac:dyDescent="0.3">
      <c r="A27" s="10" t="s">
        <v>33</v>
      </c>
      <c r="B27" s="10"/>
      <c r="C27" s="54">
        <f>SUM(C14:C26)</f>
        <v>11425871</v>
      </c>
      <c r="D27" s="54">
        <f>SUM(D14:D26)</f>
        <v>12658116</v>
      </c>
    </row>
    <row r="28" spans="1:4" x14ac:dyDescent="0.3">
      <c r="A28" s="11" t="s">
        <v>34</v>
      </c>
      <c r="B28" s="11"/>
      <c r="C28" s="55">
        <v>-2209854</v>
      </c>
      <c r="D28" s="55"/>
    </row>
    <row r="29" spans="1:4" x14ac:dyDescent="0.3">
      <c r="A29" s="10" t="s">
        <v>35</v>
      </c>
      <c r="B29" s="10"/>
      <c r="C29" s="54">
        <f>SUM(C27:C28)</f>
        <v>9216017</v>
      </c>
      <c r="D29" s="54">
        <f>SUM(D27:D28)</f>
        <v>12658116</v>
      </c>
    </row>
    <row r="30" spans="1:4" x14ac:dyDescent="0.3">
      <c r="A30" s="10" t="s">
        <v>36</v>
      </c>
      <c r="B30" s="10"/>
      <c r="C30" s="54"/>
      <c r="D30" s="54"/>
    </row>
    <row r="31" spans="1:4" ht="30.6" x14ac:dyDescent="0.3">
      <c r="A31" s="40" t="s">
        <v>96</v>
      </c>
      <c r="B31" s="10"/>
      <c r="C31" s="54"/>
      <c r="D31" s="54"/>
    </row>
    <row r="32" spans="1:4" ht="30.6" x14ac:dyDescent="0.3">
      <c r="A32" s="11" t="s">
        <v>97</v>
      </c>
      <c r="B32" s="11"/>
      <c r="C32" s="55"/>
      <c r="D32" s="55"/>
    </row>
    <row r="33" spans="1:4" x14ac:dyDescent="0.3">
      <c r="A33" s="13" t="s">
        <v>37</v>
      </c>
      <c r="B33" s="13"/>
      <c r="C33" s="53">
        <v>37327</v>
      </c>
      <c r="D33" s="53">
        <v>28364</v>
      </c>
    </row>
    <row r="34" spans="1:4" x14ac:dyDescent="0.3">
      <c r="A34" s="10" t="s">
        <v>38</v>
      </c>
      <c r="B34" s="10"/>
      <c r="C34" s="54">
        <f>SUM(C33)</f>
        <v>37327</v>
      </c>
      <c r="D34" s="54">
        <f>SUM(D33)</f>
        <v>28364</v>
      </c>
    </row>
    <row r="35" spans="1:4" x14ac:dyDescent="0.3">
      <c r="A35" s="30" t="s">
        <v>39</v>
      </c>
      <c r="B35" s="30"/>
      <c r="C35" s="20">
        <f>C29+C34</f>
        <v>9253344</v>
      </c>
      <c r="D35" s="54">
        <f>D29+D34</f>
        <v>12686480</v>
      </c>
    </row>
    <row r="37" spans="1:4" x14ac:dyDescent="0.2">
      <c r="A37" s="46" t="s">
        <v>135</v>
      </c>
      <c r="B37" s="15"/>
    </row>
    <row r="39" spans="1:4" x14ac:dyDescent="0.3">
      <c r="A39" s="15" t="s">
        <v>117</v>
      </c>
      <c r="B39" s="15"/>
    </row>
    <row r="42" spans="1:4" x14ac:dyDescent="0.3">
      <c r="A42" s="15"/>
      <c r="B42" s="15"/>
    </row>
  </sheetData>
  <mergeCells count="3">
    <mergeCell ref="C7:D7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53"/>
  <sheetViews>
    <sheetView view="pageBreakPreview" topLeftCell="A28" zoomScaleNormal="100" zoomScaleSheetLayoutView="100" workbookViewId="0">
      <selection activeCell="B42" sqref="B42"/>
    </sheetView>
  </sheetViews>
  <sheetFormatPr defaultColWidth="9.109375" defaultRowHeight="10.199999999999999" x14ac:dyDescent="0.3"/>
  <cols>
    <col min="1" max="1" width="39.33203125" style="1" customWidth="1"/>
    <col min="2" max="2" width="23" style="3" customWidth="1"/>
    <col min="3" max="3" width="24.33203125" style="1" customWidth="1"/>
    <col min="4" max="16384" width="9.109375" style="1"/>
  </cols>
  <sheetData>
    <row r="1" spans="1:3" x14ac:dyDescent="0.3">
      <c r="A1" s="2" t="s">
        <v>93</v>
      </c>
      <c r="B1" s="34"/>
      <c r="C1" s="34"/>
    </row>
    <row r="2" spans="1:3" x14ac:dyDescent="0.3">
      <c r="A2" s="2"/>
      <c r="B2" s="34"/>
      <c r="C2" s="34"/>
    </row>
    <row r="3" spans="1:3" ht="13.2" customHeight="1" x14ac:dyDescent="0.2">
      <c r="A3" s="31" t="s">
        <v>122</v>
      </c>
    </row>
    <row r="5" spans="1:3" x14ac:dyDescent="0.3">
      <c r="A5" s="4" t="s">
        <v>76</v>
      </c>
      <c r="B5" s="5"/>
      <c r="C5" s="6"/>
    </row>
    <row r="6" spans="1:3" ht="12" x14ac:dyDescent="0.3">
      <c r="A6" s="78" t="s">
        <v>77</v>
      </c>
      <c r="B6" s="78"/>
      <c r="C6" s="78"/>
    </row>
    <row r="7" spans="1:3" x14ac:dyDescent="0.3">
      <c r="A7" s="7"/>
      <c r="B7" s="77"/>
      <c r="C7" s="77"/>
    </row>
    <row r="8" spans="1:3" ht="12" x14ac:dyDescent="0.3">
      <c r="A8" s="7"/>
      <c r="B8" s="79" t="s">
        <v>84</v>
      </c>
      <c r="C8" s="79"/>
    </row>
    <row r="9" spans="1:3" ht="24" x14ac:dyDescent="0.3">
      <c r="A9" s="8" t="s">
        <v>0</v>
      </c>
      <c r="B9" s="35" t="s">
        <v>123</v>
      </c>
      <c r="C9" s="35" t="s">
        <v>118</v>
      </c>
    </row>
    <row r="10" spans="1:3" ht="20.399999999999999" x14ac:dyDescent="0.3">
      <c r="A10" s="10" t="s">
        <v>46</v>
      </c>
      <c r="B10" s="32"/>
      <c r="C10" s="33"/>
    </row>
    <row r="11" spans="1:3" ht="11.4" x14ac:dyDescent="0.3">
      <c r="A11" s="11" t="s">
        <v>47</v>
      </c>
      <c r="B11" s="64">
        <v>4628440</v>
      </c>
      <c r="C11" s="64">
        <v>5080950</v>
      </c>
    </row>
    <row r="12" spans="1:3" ht="11.4" x14ac:dyDescent="0.3">
      <c r="A12" s="11" t="s">
        <v>48</v>
      </c>
      <c r="B12" s="64">
        <v>-102244</v>
      </c>
      <c r="C12" s="64">
        <v>-110809</v>
      </c>
    </row>
    <row r="13" spans="1:3" ht="11.4" x14ac:dyDescent="0.3">
      <c r="A13" s="11" t="s">
        <v>49</v>
      </c>
      <c r="B13" s="64">
        <v>3406197</v>
      </c>
      <c r="C13" s="64">
        <v>15651996</v>
      </c>
    </row>
    <row r="14" spans="1:3" ht="11.4" x14ac:dyDescent="0.3">
      <c r="A14" s="11" t="s">
        <v>50</v>
      </c>
      <c r="B14" s="64">
        <v>-23456</v>
      </c>
      <c r="C14" s="64">
        <v>-18670</v>
      </c>
    </row>
    <row r="15" spans="1:3" ht="11.4" x14ac:dyDescent="0.3">
      <c r="A15" s="11" t="s">
        <v>51</v>
      </c>
      <c r="B15" s="64">
        <v>16193</v>
      </c>
      <c r="C15" s="64">
        <v>88703</v>
      </c>
    </row>
    <row r="16" spans="1:3" ht="11.4" x14ac:dyDescent="0.3">
      <c r="A16" s="11" t="s">
        <v>88</v>
      </c>
      <c r="B16" s="64">
        <v>-1424303</v>
      </c>
      <c r="C16" s="64">
        <v>-1298955</v>
      </c>
    </row>
    <row r="17" spans="1:3" ht="11.4" x14ac:dyDescent="0.3">
      <c r="A17" s="11" t="s">
        <v>89</v>
      </c>
      <c r="B17" s="64">
        <v>-1458472</v>
      </c>
      <c r="C17" s="64">
        <v>-927400</v>
      </c>
    </row>
    <row r="18" spans="1:3" ht="11.4" x14ac:dyDescent="0.3">
      <c r="A18" s="11" t="s">
        <v>116</v>
      </c>
      <c r="B18" s="64">
        <v>-2209854</v>
      </c>
      <c r="C18" s="64"/>
    </row>
    <row r="19" spans="1:3" ht="30.6" x14ac:dyDescent="0.3">
      <c r="A19" s="10" t="s">
        <v>90</v>
      </c>
      <c r="B19" s="65">
        <f>SUM(B11:B18)</f>
        <v>2832501</v>
      </c>
      <c r="C19" s="65">
        <f>SUM(C11:C18)</f>
        <v>18465815</v>
      </c>
    </row>
    <row r="20" spans="1:3" ht="11.4" x14ac:dyDescent="0.3">
      <c r="A20" s="8" t="s">
        <v>52</v>
      </c>
      <c r="B20" s="66"/>
      <c r="C20" s="66"/>
    </row>
    <row r="21" spans="1:3" ht="11.4" x14ac:dyDescent="0.3">
      <c r="A21" s="11" t="s">
        <v>102</v>
      </c>
      <c r="B21" s="67">
        <v>2732273</v>
      </c>
      <c r="C21" s="67">
        <v>-6593865.5379699981</v>
      </c>
    </row>
    <row r="22" spans="1:3" ht="11.4" x14ac:dyDescent="0.3">
      <c r="A22" s="11" t="s">
        <v>103</v>
      </c>
      <c r="B22" s="67">
        <v>457565</v>
      </c>
      <c r="C22" s="67">
        <v>-114678</v>
      </c>
    </row>
    <row r="23" spans="1:3" ht="11.4" x14ac:dyDescent="0.3">
      <c r="A23" s="11" t="s">
        <v>131</v>
      </c>
      <c r="B23" s="67">
        <v>522</v>
      </c>
      <c r="C23" s="67"/>
    </row>
    <row r="24" spans="1:3" ht="11.4" x14ac:dyDescent="0.3">
      <c r="A24" s="11" t="s">
        <v>105</v>
      </c>
      <c r="B24" s="67">
        <v>-2340363</v>
      </c>
      <c r="C24" s="67">
        <v>-3786832</v>
      </c>
    </row>
    <row r="25" spans="1:3" ht="11.4" x14ac:dyDescent="0.3">
      <c r="A25" s="11" t="s">
        <v>104</v>
      </c>
      <c r="B25" s="67">
        <v>1048</v>
      </c>
      <c r="C25" s="67"/>
    </row>
    <row r="26" spans="1:3" ht="11.4" x14ac:dyDescent="0.3">
      <c r="A26" s="8" t="s">
        <v>53</v>
      </c>
      <c r="B26" s="68"/>
      <c r="C26" s="66"/>
    </row>
    <row r="27" spans="1:3" ht="20.399999999999999" x14ac:dyDescent="0.3">
      <c r="A27" s="11" t="s">
        <v>106</v>
      </c>
      <c r="B27" s="67">
        <v>1970661</v>
      </c>
      <c r="C27" s="67">
        <v>82627572</v>
      </c>
    </row>
    <row r="28" spans="1:3" ht="11.4" x14ac:dyDescent="0.3">
      <c r="A28" s="13" t="s">
        <v>107</v>
      </c>
      <c r="B28" s="67">
        <v>24954</v>
      </c>
      <c r="C28" s="67">
        <v>166604</v>
      </c>
    </row>
    <row r="29" spans="1:3" ht="20.399999999999999" x14ac:dyDescent="0.3">
      <c r="A29" s="10" t="s">
        <v>91</v>
      </c>
      <c r="B29" s="69">
        <f>SUM(B19:B28)</f>
        <v>5679161</v>
      </c>
      <c r="C29" s="69">
        <f>SUM(C19:C28)</f>
        <v>90764615.462029994</v>
      </c>
    </row>
    <row r="30" spans="1:3" ht="20.399999999999999" x14ac:dyDescent="0.3">
      <c r="A30" s="10" t="s">
        <v>54</v>
      </c>
      <c r="B30" s="69"/>
      <c r="C30" s="65"/>
    </row>
    <row r="31" spans="1:3" ht="11.4" x14ac:dyDescent="0.3">
      <c r="A31" s="11" t="s">
        <v>55</v>
      </c>
      <c r="B31" s="67">
        <v>0</v>
      </c>
      <c r="C31" s="67">
        <v>-3075000</v>
      </c>
    </row>
    <row r="32" spans="1:3" ht="20.399999999999999" x14ac:dyDescent="0.3">
      <c r="A32" s="11" t="s">
        <v>56</v>
      </c>
      <c r="B32" s="67">
        <v>5265201</v>
      </c>
      <c r="C32" s="67">
        <v>1363816</v>
      </c>
    </row>
    <row r="33" spans="1:3" ht="11.4" x14ac:dyDescent="0.3">
      <c r="A33" s="11" t="s">
        <v>57</v>
      </c>
      <c r="B33" s="67">
        <v>0</v>
      </c>
      <c r="C33" s="67">
        <v>-6668</v>
      </c>
    </row>
    <row r="34" spans="1:3" ht="11.4" x14ac:dyDescent="0.3">
      <c r="A34" s="11" t="s">
        <v>58</v>
      </c>
      <c r="B34" s="67"/>
      <c r="C34" s="67"/>
    </row>
    <row r="35" spans="1:3" ht="20.399999999999999" x14ac:dyDescent="0.3">
      <c r="A35" s="11" t="s">
        <v>92</v>
      </c>
      <c r="B35" s="67">
        <v>0</v>
      </c>
      <c r="C35" s="67">
        <v>200</v>
      </c>
    </row>
    <row r="36" spans="1:3" ht="20.399999999999999" x14ac:dyDescent="0.3">
      <c r="A36" s="10" t="s">
        <v>112</v>
      </c>
      <c r="B36" s="65">
        <f>SUM(B31:B35)</f>
        <v>5265201</v>
      </c>
      <c r="C36" s="65">
        <f>SUM(C31:C35)</f>
        <v>-1717652</v>
      </c>
    </row>
    <row r="37" spans="1:3" ht="12" x14ac:dyDescent="0.3">
      <c r="A37" s="10" t="s">
        <v>59</v>
      </c>
      <c r="B37" s="69"/>
      <c r="C37" s="65"/>
    </row>
    <row r="38" spans="1:3" ht="16.5" customHeight="1" x14ac:dyDescent="0.3">
      <c r="A38" s="14" t="s">
        <v>108</v>
      </c>
      <c r="B38" s="67">
        <v>0</v>
      </c>
      <c r="C38" s="67">
        <v>325000</v>
      </c>
    </row>
    <row r="39" spans="1:3" ht="16.5" customHeight="1" x14ac:dyDescent="0.3">
      <c r="A39" s="14" t="s">
        <v>60</v>
      </c>
      <c r="B39" s="67">
        <v>-2188861</v>
      </c>
      <c r="C39" s="67">
        <v>-1043001</v>
      </c>
    </row>
    <row r="40" spans="1:3" ht="11.4" x14ac:dyDescent="0.3">
      <c r="A40" s="29" t="s">
        <v>80</v>
      </c>
      <c r="B40" s="70"/>
      <c r="C40" s="70"/>
    </row>
    <row r="41" spans="1:3" ht="11.4" x14ac:dyDescent="0.3">
      <c r="A41" s="11" t="s">
        <v>109</v>
      </c>
      <c r="B41" s="67">
        <v>-59090</v>
      </c>
      <c r="C41" s="67">
        <v>-49105</v>
      </c>
    </row>
    <row r="42" spans="1:3" ht="11.4" x14ac:dyDescent="0.3">
      <c r="A42" s="14" t="s">
        <v>61</v>
      </c>
      <c r="B42" s="67">
        <v>0</v>
      </c>
      <c r="C42" s="67">
        <v>0</v>
      </c>
    </row>
    <row r="43" spans="1:3" ht="11.4" x14ac:dyDescent="0.3">
      <c r="A43" s="14" t="s">
        <v>62</v>
      </c>
      <c r="B43" s="67">
        <v>0</v>
      </c>
      <c r="C43" s="67">
        <v>0</v>
      </c>
    </row>
    <row r="44" spans="1:3" ht="20.399999999999999" x14ac:dyDescent="0.3">
      <c r="A44" s="10" t="s">
        <v>110</v>
      </c>
      <c r="B44" s="65">
        <f>SUM(B38:B41)</f>
        <v>-2247951</v>
      </c>
      <c r="C44" s="65">
        <f>SUM(C38:C41)</f>
        <v>-767106</v>
      </c>
    </row>
    <row r="45" spans="1:3" ht="20.399999999999999" x14ac:dyDescent="0.3">
      <c r="A45" s="10" t="s">
        <v>63</v>
      </c>
      <c r="B45" s="67">
        <v>-274</v>
      </c>
      <c r="C45" s="67">
        <v>-120</v>
      </c>
    </row>
    <row r="46" spans="1:3" ht="20.399999999999999" x14ac:dyDescent="0.3">
      <c r="A46" s="10" t="s">
        <v>64</v>
      </c>
      <c r="B46" s="67">
        <v>102</v>
      </c>
      <c r="C46" s="67">
        <v>11011</v>
      </c>
    </row>
    <row r="47" spans="1:3" ht="20.399999999999999" x14ac:dyDescent="0.3">
      <c r="A47" s="10" t="s">
        <v>111</v>
      </c>
      <c r="B47" s="65">
        <f>SUM(B29)+B36+B44+B45+B46</f>
        <v>8696239</v>
      </c>
      <c r="C47" s="65">
        <f>SUM(C29)+C36+C44+C45+C46</f>
        <v>88290748.462029994</v>
      </c>
    </row>
    <row r="48" spans="1:3" ht="20.399999999999999" x14ac:dyDescent="0.3">
      <c r="A48" s="11" t="s">
        <v>65</v>
      </c>
      <c r="B48" s="67">
        <v>124564933</v>
      </c>
      <c r="C48" s="67">
        <v>124974982</v>
      </c>
    </row>
    <row r="49" spans="1:3" ht="20.399999999999999" x14ac:dyDescent="0.3">
      <c r="A49" s="10" t="s">
        <v>66</v>
      </c>
      <c r="B49" s="65">
        <f>SUM(B47:B48)</f>
        <v>133261172</v>
      </c>
      <c r="C49" s="65">
        <f>SUM(C47:C48)</f>
        <v>213265730.46202999</v>
      </c>
    </row>
    <row r="51" spans="1:3" x14ac:dyDescent="0.2">
      <c r="A51" s="46" t="s">
        <v>135</v>
      </c>
    </row>
    <row r="53" spans="1:3" x14ac:dyDescent="0.3">
      <c r="A53" s="15" t="s">
        <v>117</v>
      </c>
    </row>
  </sheetData>
  <mergeCells count="3">
    <mergeCell ref="B7:C7"/>
    <mergeCell ref="A6:C6"/>
    <mergeCell ref="B8:C8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27"/>
  <sheetViews>
    <sheetView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14" sqref="F14"/>
    </sheetView>
  </sheetViews>
  <sheetFormatPr defaultColWidth="9.109375" defaultRowHeight="21" customHeight="1" x14ac:dyDescent="0.3"/>
  <cols>
    <col min="1" max="1" width="41.5546875" style="1" customWidth="1"/>
    <col min="2" max="2" width="12.6640625" style="1" customWidth="1"/>
    <col min="3" max="3" width="13.109375" style="1" customWidth="1"/>
    <col min="4" max="5" width="14.5546875" style="1" customWidth="1"/>
    <col min="6" max="6" width="18" style="1" customWidth="1"/>
    <col min="7" max="7" width="14.5546875" style="1" customWidth="1"/>
    <col min="8" max="16384" width="9.109375" style="1"/>
  </cols>
  <sheetData>
    <row r="1" spans="1:7" ht="21" customHeight="1" x14ac:dyDescent="0.3">
      <c r="A1" s="2" t="s">
        <v>68</v>
      </c>
      <c r="B1" s="16" t="s">
        <v>69</v>
      </c>
    </row>
    <row r="2" spans="1:7" ht="16.2" customHeight="1" x14ac:dyDescent="0.3">
      <c r="A2" s="2" t="s">
        <v>128</v>
      </c>
      <c r="B2" s="17"/>
    </row>
    <row r="3" spans="1:7" ht="10.199999999999999" customHeight="1" x14ac:dyDescent="0.3"/>
    <row r="4" spans="1:7" ht="15" customHeight="1" x14ac:dyDescent="0.3">
      <c r="A4" s="18" t="s">
        <v>78</v>
      </c>
    </row>
    <row r="5" spans="1:7" ht="15" customHeight="1" x14ac:dyDescent="0.3">
      <c r="A5" s="37" t="s">
        <v>79</v>
      </c>
    </row>
    <row r="6" spans="1:7" ht="7.95" customHeight="1" x14ac:dyDescent="0.3"/>
    <row r="7" spans="1:7" ht="21" customHeight="1" x14ac:dyDescent="0.3">
      <c r="A7" s="80" t="s">
        <v>0</v>
      </c>
      <c r="B7" s="81" t="s">
        <v>20</v>
      </c>
      <c r="C7" s="81" t="s">
        <v>21</v>
      </c>
      <c r="D7" s="81" t="s">
        <v>40</v>
      </c>
      <c r="E7" s="9" t="s">
        <v>41</v>
      </c>
      <c r="F7" s="9" t="s">
        <v>43</v>
      </c>
      <c r="G7" s="81" t="s">
        <v>45</v>
      </c>
    </row>
    <row r="8" spans="1:7" ht="83.25" customHeight="1" x14ac:dyDescent="0.3">
      <c r="A8" s="80"/>
      <c r="B8" s="81"/>
      <c r="C8" s="81"/>
      <c r="D8" s="81"/>
      <c r="E8" s="9" t="s">
        <v>42</v>
      </c>
      <c r="F8" s="9" t="s">
        <v>44</v>
      </c>
      <c r="G8" s="81"/>
    </row>
    <row r="9" spans="1:7" s="49" customFormat="1" ht="10.199999999999999" x14ac:dyDescent="0.3">
      <c r="A9" s="56" t="s">
        <v>124</v>
      </c>
      <c r="B9" s="57">
        <v>102920273</v>
      </c>
      <c r="C9" s="57">
        <v>10735627</v>
      </c>
      <c r="D9" s="54">
        <v>-363647</v>
      </c>
      <c r="E9" s="57">
        <v>316430</v>
      </c>
      <c r="F9" s="54">
        <v>86963526</v>
      </c>
      <c r="G9" s="54">
        <f>SUM(B9:F9)</f>
        <v>200572209</v>
      </c>
    </row>
    <row r="10" spans="1:7" ht="10.199999999999999" x14ac:dyDescent="0.3">
      <c r="A10" s="58" t="s">
        <v>35</v>
      </c>
      <c r="B10" s="55"/>
      <c r="C10" s="54"/>
      <c r="D10" s="59"/>
      <c r="E10" s="59"/>
      <c r="F10" s="60">
        <v>12658116</v>
      </c>
      <c r="G10" s="54">
        <f>SUM(B10:F10)</f>
        <v>12658116</v>
      </c>
    </row>
    <row r="11" spans="1:7" ht="10.199999999999999" x14ac:dyDescent="0.3">
      <c r="A11" s="58" t="s">
        <v>72</v>
      </c>
      <c r="B11" s="55"/>
      <c r="C11" s="54"/>
      <c r="D11" s="60">
        <v>28364</v>
      </c>
      <c r="E11" s="59"/>
      <c r="F11" s="59"/>
      <c r="G11" s="54">
        <f>SUM(B11:F11)</f>
        <v>28364</v>
      </c>
    </row>
    <row r="12" spans="1:7" ht="21" customHeight="1" x14ac:dyDescent="0.3">
      <c r="A12" s="56" t="s">
        <v>119</v>
      </c>
      <c r="B12" s="57">
        <f>SUM(B10:B11)</f>
        <v>0</v>
      </c>
      <c r="C12" s="57">
        <f t="shared" ref="C12:E12" si="0">SUM(C10:C11)</f>
        <v>0</v>
      </c>
      <c r="D12" s="57">
        <f t="shared" si="0"/>
        <v>28364</v>
      </c>
      <c r="E12" s="57">
        <f t="shared" si="0"/>
        <v>0</v>
      </c>
      <c r="F12" s="57">
        <f>SUM(F10:F11)</f>
        <v>12658116</v>
      </c>
      <c r="G12" s="54">
        <f t="shared" ref="G12:G14" si="1">SUM(B12:F12)</f>
        <v>12686480</v>
      </c>
    </row>
    <row r="13" spans="1:7" ht="10.199999999999999" x14ac:dyDescent="0.3">
      <c r="A13" s="58" t="s">
        <v>73</v>
      </c>
      <c r="B13" s="59"/>
      <c r="C13" s="57"/>
      <c r="D13" s="57"/>
      <c r="E13" s="59"/>
      <c r="F13" s="57"/>
      <c r="G13" s="54">
        <f t="shared" si="1"/>
        <v>0</v>
      </c>
    </row>
    <row r="14" spans="1:7" ht="10.199999999999999" x14ac:dyDescent="0.3">
      <c r="A14" s="58" t="s">
        <v>113</v>
      </c>
      <c r="B14" s="59"/>
      <c r="C14" s="57"/>
      <c r="D14" s="57"/>
      <c r="E14" s="59"/>
      <c r="F14" s="61"/>
      <c r="G14" s="54">
        <f t="shared" si="1"/>
        <v>0</v>
      </c>
    </row>
    <row r="15" spans="1:7" ht="10.199999999999999" x14ac:dyDescent="0.3">
      <c r="A15" s="56" t="s">
        <v>120</v>
      </c>
      <c r="B15" s="57">
        <f>SUM(B9)+B12+B13+B14</f>
        <v>102920273</v>
      </c>
      <c r="C15" s="57">
        <f t="shared" ref="C15:F15" si="2">SUM(C9)+C12+C13+C14</f>
        <v>10735627</v>
      </c>
      <c r="D15" s="57">
        <f>SUM(D9)+D12+D13+D14</f>
        <v>-335283</v>
      </c>
      <c r="E15" s="57">
        <f>SUM(E9)+E12+E13+E14</f>
        <v>316430</v>
      </c>
      <c r="F15" s="57">
        <f t="shared" si="2"/>
        <v>99621642</v>
      </c>
      <c r="G15" s="54">
        <f t="shared" ref="G15:G20" si="3">SUM(B15:F15)</f>
        <v>213258689</v>
      </c>
    </row>
    <row r="16" spans="1:7" ht="10.199999999999999" x14ac:dyDescent="0.3">
      <c r="A16" s="56" t="s">
        <v>125</v>
      </c>
      <c r="B16" s="54">
        <v>102920273</v>
      </c>
      <c r="C16" s="54">
        <v>8648785.3393300008</v>
      </c>
      <c r="D16" s="54">
        <v>-254287.24442999999</v>
      </c>
      <c r="E16" s="57">
        <v>316430</v>
      </c>
      <c r="F16" s="54">
        <v>86863415</v>
      </c>
      <c r="G16" s="54">
        <f t="shared" si="3"/>
        <v>198494616.09490001</v>
      </c>
    </row>
    <row r="17" spans="1:7" ht="10.199999999999999" x14ac:dyDescent="0.3">
      <c r="A17" s="58" t="s">
        <v>35</v>
      </c>
      <c r="B17" s="59"/>
      <c r="C17" s="57"/>
      <c r="D17" s="55"/>
      <c r="E17" s="59"/>
      <c r="F17" s="71">
        <v>9216017</v>
      </c>
      <c r="G17" s="20">
        <f t="shared" si="3"/>
        <v>9216017</v>
      </c>
    </row>
    <row r="18" spans="1:7" ht="10.199999999999999" x14ac:dyDescent="0.3">
      <c r="A18" s="58" t="s">
        <v>38</v>
      </c>
      <c r="B18" s="59"/>
      <c r="C18" s="57"/>
      <c r="D18" s="55">
        <v>37327</v>
      </c>
      <c r="E18" s="59"/>
      <c r="F18" s="55"/>
      <c r="G18" s="20">
        <f t="shared" si="3"/>
        <v>37327</v>
      </c>
    </row>
    <row r="19" spans="1:7" ht="10.199999999999999" x14ac:dyDescent="0.3">
      <c r="A19" s="62" t="s">
        <v>134</v>
      </c>
      <c r="B19" s="59"/>
      <c r="C19" s="57"/>
      <c r="D19" s="55"/>
      <c r="E19" s="59"/>
      <c r="F19" s="53">
        <v>-10052367</v>
      </c>
      <c r="G19" s="20">
        <f t="shared" si="3"/>
        <v>-10052367</v>
      </c>
    </row>
    <row r="20" spans="1:7" ht="21" customHeight="1" x14ac:dyDescent="0.3">
      <c r="A20" s="63" t="s">
        <v>126</v>
      </c>
      <c r="B20" s="57">
        <v>0</v>
      </c>
      <c r="C20" s="57">
        <v>0</v>
      </c>
      <c r="D20" s="54">
        <f>SUM(D17:D19)</f>
        <v>37327</v>
      </c>
      <c r="E20" s="57">
        <v>0</v>
      </c>
      <c r="F20" s="54">
        <f>SUM(F17:F19)</f>
        <v>-836350</v>
      </c>
      <c r="G20" s="20">
        <f t="shared" si="3"/>
        <v>-799023</v>
      </c>
    </row>
    <row r="21" spans="1:7" ht="10.199999999999999" x14ac:dyDescent="0.3">
      <c r="A21" s="58" t="s">
        <v>74</v>
      </c>
      <c r="B21" s="59"/>
      <c r="C21" s="57"/>
      <c r="D21" s="54"/>
      <c r="E21" s="59"/>
      <c r="F21" s="54"/>
      <c r="G21" s="54">
        <f t="shared" ref="G21" si="4">SUM(B21:F22)</f>
        <v>0</v>
      </c>
    </row>
    <row r="22" spans="1:7" ht="10.199999999999999" x14ac:dyDescent="0.3">
      <c r="A22" s="11" t="s">
        <v>113</v>
      </c>
      <c r="B22" s="21"/>
      <c r="C22" s="19"/>
      <c r="D22" s="20"/>
      <c r="E22" s="21"/>
      <c r="F22" s="20"/>
      <c r="G22" s="20"/>
    </row>
    <row r="23" spans="1:7" ht="10.199999999999999" x14ac:dyDescent="0.3">
      <c r="A23" s="10" t="s">
        <v>127</v>
      </c>
      <c r="B23" s="19">
        <f>SUM(B16)+B20+B21+B22</f>
        <v>102920273</v>
      </c>
      <c r="C23" s="19">
        <f>SUM(C16)+C20+C21+C22</f>
        <v>8648785.3393300008</v>
      </c>
      <c r="D23" s="19">
        <f>SUM(D16)+D20+D21+D22</f>
        <v>-216960.24442999999</v>
      </c>
      <c r="E23" s="19">
        <f>SUM(E16)+E20+E21+E22</f>
        <v>316430</v>
      </c>
      <c r="F23" s="19">
        <f>SUM(F16)+F20+F21+F22</f>
        <v>86027065</v>
      </c>
      <c r="G23" s="20">
        <f>SUM(B23:F23)</f>
        <v>197695593.09490001</v>
      </c>
    </row>
    <row r="25" spans="1:7" ht="16.95" customHeight="1" x14ac:dyDescent="0.2">
      <c r="A25" s="46" t="s">
        <v>135</v>
      </c>
    </row>
    <row r="26" spans="1:7" ht="12" customHeight="1" x14ac:dyDescent="0.3">
      <c r="A26" s="18"/>
    </row>
    <row r="27" spans="1:7" ht="17.399999999999999" customHeight="1" x14ac:dyDescent="0.3">
      <c r="A27" s="15" t="s">
        <v>117</v>
      </c>
    </row>
  </sheetData>
  <protectedRanges>
    <protectedRange sqref="F14" name="Range1_1"/>
  </protectedRanges>
  <mergeCells count="5">
    <mergeCell ref="A7:A8"/>
    <mergeCell ref="B7:B8"/>
    <mergeCell ref="C7:C8"/>
    <mergeCell ref="D7:D8"/>
    <mergeCell ref="G7:G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Ф2!_Hlk96520020</vt:lpstr>
      <vt:lpstr>Ф1!Область_печати</vt:lpstr>
      <vt:lpstr>Ф2!Область_печати</vt:lpstr>
      <vt:lpstr>Ф3!Область_печати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Назгуль Есенхановна Смагулова</dc:creator>
  <cp:lastModifiedBy>Акмарал Тогызбаевна Бекмуратова</cp:lastModifiedBy>
  <cp:lastPrinted>2025-05-05T11:49:43Z</cp:lastPrinted>
  <dcterms:created xsi:type="dcterms:W3CDTF">2021-11-05T10:43:38Z</dcterms:created>
  <dcterms:modified xsi:type="dcterms:W3CDTF">2025-05-14T12:00:05Z</dcterms:modified>
</cp:coreProperties>
</file>