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Admin\Desktop\ФИНСОФТ\1 кв фин\Касе\"/>
    </mc:Choice>
  </mc:AlternateContent>
  <xr:revisionPtr revIDLastSave="0" documentId="13_ncr:1_{F349F1B2-26C9-4300-B2E5-98265A21FFF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ОПУ" sheetId="2" r:id="rId1"/>
    <sheet name="Баланс" sheetId="1" r:id="rId2"/>
    <sheet name="Капитал " sheetId="3" r:id="rId3"/>
    <sheet name="ОДДС" sheetId="4" r:id="rId4"/>
  </sheets>
  <definedNames>
    <definedName name="_Hlk35446127" localSheetId="0">ОПУ!$A$1</definedName>
    <definedName name="_Hlk523759641" localSheetId="1">Баланс!#REF!</definedName>
    <definedName name="_Hlk523759728" localSheetId="0">ОПУ!#REF!</definedName>
    <definedName name="_Hlk9584503" localSheetId="0">ОПУ!#REF!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4" l="1"/>
  <c r="B10" i="4"/>
  <c r="E14" i="3"/>
  <c r="D14" i="3"/>
  <c r="D26" i="1"/>
  <c r="C26" i="1"/>
  <c r="C15" i="4"/>
  <c r="D10" i="1"/>
  <c r="B14" i="3" l="1"/>
  <c r="B15" i="4"/>
  <c r="C10" i="4"/>
  <c r="C20" i="4" s="1"/>
  <c r="D25" i="1"/>
  <c r="D19" i="1"/>
  <c r="D9" i="2" l="1"/>
  <c r="C9" i="2" l="1"/>
  <c r="C7" i="2"/>
  <c r="D7" i="2"/>
  <c r="C10" i="2" l="1"/>
  <c r="D13" i="2" l="1"/>
  <c r="C25" i="1" l="1"/>
  <c r="C19" i="1"/>
  <c r="C10" i="1"/>
</calcChain>
</file>

<file path=xl/sharedStrings.xml><?xml version="1.0" encoding="utf-8"?>
<sst xmlns="http://schemas.openxmlformats.org/spreadsheetml/2006/main" count="105" uniqueCount="79">
  <si>
    <t>Денежные средства и их эквиваленты</t>
  </si>
  <si>
    <t>Итого обязательства</t>
  </si>
  <si>
    <t>Уставный капитал</t>
  </si>
  <si>
    <t>Итого капитал</t>
  </si>
  <si>
    <t>Прочие активы</t>
  </si>
  <si>
    <t>ПРОМЕЖУТОЧНЫЙ СОКРАЩЕННЫЙ ОТЧЕТ О ФИНАНСОВОМ ПОЛОЖЕНИИ НА</t>
  </si>
  <si>
    <t xml:space="preserve">  </t>
  </si>
  <si>
    <t>Нераспределенная прибыль</t>
  </si>
  <si>
    <t>-</t>
  </si>
  <si>
    <t>Денежные потоки от операционной деятельности</t>
  </si>
  <si>
    <t>Расходы на персонал уплаченные</t>
  </si>
  <si>
    <t>Налоги, кроме корпоративного подоходного налога и социальных отчислений, уплаченные</t>
  </si>
  <si>
    <t>Денежные потоки от операционной деятельности до изменений в оперционных активах и обязательствах</t>
  </si>
  <si>
    <t>Чистое изменение в денежных средствах</t>
  </si>
  <si>
    <t>Денежные средства на начало отчетного года</t>
  </si>
  <si>
    <t>Денежные средства на конец отчетного года</t>
  </si>
  <si>
    <t>Наименование статьи</t>
  </si>
  <si>
    <t>Прим.</t>
  </si>
  <si>
    <t>Активы</t>
  </si>
  <si>
    <t>Прочая дебиторская задолженность</t>
  </si>
  <si>
    <t>Итого активы</t>
  </si>
  <si>
    <t>Обязательства</t>
  </si>
  <si>
    <t>Собственный капитал</t>
  </si>
  <si>
    <t>Дополнительно оплаченный капитал</t>
  </si>
  <si>
    <t>Итого собственный капитал</t>
  </si>
  <si>
    <t xml:space="preserve">Итого обязательства и собственный капитал </t>
  </si>
  <si>
    <t>Примечания</t>
  </si>
  <si>
    <t>Административные расходы</t>
  </si>
  <si>
    <t>Прибыль/ (убыток) до налогообложения</t>
  </si>
  <si>
    <t>Чистая прибыль/ (убыток) за год</t>
  </si>
  <si>
    <t>Прочий совокупный доход</t>
  </si>
  <si>
    <t>Итого совокупный доход/ (убыток) за год</t>
  </si>
  <si>
    <t>Совокупный доход за год</t>
  </si>
  <si>
    <t>Итого совокупный доход за год</t>
  </si>
  <si>
    <t>тыс.тг</t>
  </si>
  <si>
    <t>Директор</t>
  </si>
  <si>
    <t>Цой Н.Л. ______________________</t>
  </si>
  <si>
    <t xml:space="preserve">Доход от реализации продукции и оказания услуг                    </t>
  </si>
  <si>
    <t>Итого доходы</t>
  </si>
  <si>
    <t>Обязательства по налогам</t>
  </si>
  <si>
    <t>Обязательства по другим обязательным и добровольным платежам</t>
  </si>
  <si>
    <t>Прочая кредиторская задолженность поставщикам и подрядчикам</t>
  </si>
  <si>
    <t>Краткосрочная задолженность по оплате труда</t>
  </si>
  <si>
    <t xml:space="preserve">Краткосрочные авансы полученные                                         </t>
  </si>
  <si>
    <t xml:space="preserve">Прочая кредиторская задолженность </t>
  </si>
  <si>
    <t>ТОО «Finsoft solution»</t>
  </si>
  <si>
    <t>Цой Н.Л.______________________</t>
  </si>
  <si>
    <t>Реализация товаров и слуг</t>
  </si>
  <si>
    <t>Прочие поступления</t>
  </si>
  <si>
    <t>Платежи поставщикам за товары и услуги</t>
  </si>
  <si>
    <t>Прочие выплаты</t>
  </si>
  <si>
    <t>Итого</t>
  </si>
  <si>
    <t>(Убыток)/прибыль за год 2023</t>
  </si>
  <si>
    <t>61 963</t>
  </si>
  <si>
    <t>Взнос в уставной капитал</t>
  </si>
  <si>
    <t>100</t>
  </si>
  <si>
    <t>Главный бухгалтер</t>
  </si>
  <si>
    <t>Андреева Е.А._________________</t>
  </si>
  <si>
    <t>ПРОМЕЖУТОЧНЫЙ СОКРАЩЕННЫЙ ОТЧЕТ О ПРИБЫЛЯХ ИЛИ УБЫТКАХ И ПРОЧЕМ СОВОКУПНОМ ДОХОДЕ ЗА ТРИ МЕСЯЦА ЗАКОНЧИВШИХСЯ 31 марта 2025г.</t>
  </si>
  <si>
    <t xml:space="preserve">Три месяца, закончившихся 31 марта 2025 года </t>
  </si>
  <si>
    <t>(1 730)</t>
  </si>
  <si>
    <t>Прочие расходы</t>
  </si>
  <si>
    <t>Андреева Е.А.__________________</t>
  </si>
  <si>
    <t>31 марта 2025г.</t>
  </si>
  <si>
    <t>31 марта 2025 г</t>
  </si>
  <si>
    <t>31 декабря 2024г.</t>
  </si>
  <si>
    <t>Долгосрочные производные финансовые инструменты</t>
  </si>
  <si>
    <t>ПРОМЕЖУТОЧНЫЙ СОКРАЩЕННЫЙ ОТЧЕТ ОБ ИЗМЕНЕНИЯХ В КАПИТАЛЕ ЗА ТРИ МЕСЯЦА ЗАКОНЧИВШИХСЯ 31 марта 2025г.</t>
  </si>
  <si>
    <t>Сальдо на 01 января 2024г.</t>
  </si>
  <si>
    <t>61963</t>
  </si>
  <si>
    <t>(55 830)</t>
  </si>
  <si>
    <t>Сальдо На 31 декабря 2024 года</t>
  </si>
  <si>
    <t>6 133</t>
  </si>
  <si>
    <t>6 233</t>
  </si>
  <si>
    <t>Сальдо На 01 января 2025г.</t>
  </si>
  <si>
    <t>Остаток на 31 марта 2025г.</t>
  </si>
  <si>
    <t>ПРОМЕЖУТОЧНЫЙ СОКРАЩЕННЫЙ ОТЧЕТ О ДВИЖЕНИИ ДЕНЕЖНЫХ СРЕДСТВ ЗА ТРИ МЕСЯЦА ЗАКОНЧИВШИХСЯ 31 марта 2025г.</t>
  </si>
  <si>
    <t>Влияние изменений курса иностранной валюты на остатки денежных средств в иностранной валюте</t>
  </si>
  <si>
    <t xml:space="preserve">Три месяца, закончившихся 31 марта 2024 года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</si>
</sst>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;\(#,##0\)"/>
    <numFmt numFmtId="165" formatCode="_(* #,##0_);_(* \(#,##0\);_(* &quot;-&quot;_);_(@_)"/>
    <numFmt numFmtId="166" formatCode="_-* #,##0_-;\-* #,##0_-;_-* &quot;-&quot;??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8"/>
      <color rgb="FF212529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0" fillId="0" borderId="0"/>
  </cellStyleXfs>
  <cellXfs count="11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164" fontId="0" fillId="0" borderId="0" xfId="0" applyNumberFormat="1"/>
    <xf numFmtId="0" fontId="1" fillId="0" borderId="0" xfId="0" applyFont="1" applyAlignment="1"/>
    <xf numFmtId="0" fontId="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/>
    <xf numFmtId="0" fontId="8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/>
    </xf>
    <xf numFmtId="165" fontId="8" fillId="0" borderId="0" xfId="0" applyNumberFormat="1" applyFont="1"/>
    <xf numFmtId="0" fontId="9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3" fontId="8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5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164" fontId="5" fillId="2" borderId="0" xfId="0" applyNumberFormat="1" applyFont="1" applyFill="1" applyAlignment="1">
      <alignment horizontal="right" vertical="center" wrapText="1"/>
    </xf>
    <xf numFmtId="3" fontId="5" fillId="2" borderId="0" xfId="0" applyNumberFormat="1" applyFont="1" applyFill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3" fillId="0" borderId="1" xfId="0" applyFont="1" applyBorder="1" applyAlignment="1">
      <alignment horizontal="right" vertical="center" wrapText="1"/>
    </xf>
    <xf numFmtId="166" fontId="5" fillId="2" borderId="0" xfId="1" applyNumberFormat="1" applyFont="1" applyFill="1" applyAlignment="1">
      <alignment horizontal="right" vertical="center" wrapText="1"/>
    </xf>
    <xf numFmtId="165" fontId="5" fillId="2" borderId="0" xfId="0" applyNumberFormat="1" applyFont="1" applyFill="1" applyAlignment="1">
      <alignment horizontal="right" vertical="center" wrapText="1"/>
    </xf>
    <xf numFmtId="165" fontId="5" fillId="2" borderId="0" xfId="0" applyNumberFormat="1" applyFont="1" applyFill="1" applyBorder="1" applyAlignment="1">
      <alignment horizontal="right" vertical="center" wrapText="1"/>
    </xf>
    <xf numFmtId="165" fontId="3" fillId="2" borderId="3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0" fontId="0" fillId="2" borderId="0" xfId="0" applyFill="1"/>
    <xf numFmtId="166" fontId="3" fillId="2" borderId="0" xfId="1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165" fontId="3" fillId="2" borderId="0" xfId="0" applyNumberFormat="1" applyFont="1" applyFill="1" applyAlignment="1">
      <alignment horizontal="right" vertical="center" wrapText="1"/>
    </xf>
    <xf numFmtId="3" fontId="3" fillId="2" borderId="0" xfId="0" applyNumberFormat="1" applyFont="1" applyFill="1" applyAlignment="1">
      <alignment horizontal="right" vertical="center" wrapText="1"/>
    </xf>
    <xf numFmtId="166" fontId="3" fillId="2" borderId="4" xfId="1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166" fontId="3" fillId="2" borderId="6" xfId="1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justify" vertical="center"/>
    </xf>
    <xf numFmtId="49" fontId="3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165" fontId="3" fillId="2" borderId="0" xfId="0" applyNumberFormat="1" applyFont="1" applyFill="1" applyBorder="1" applyAlignment="1">
      <alignment horizontal="right" vertical="center" wrapText="1"/>
    </xf>
    <xf numFmtId="0" fontId="9" fillId="0" borderId="0" xfId="0" applyFont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3" fillId="0" borderId="7" xfId="0" applyFont="1" applyBorder="1" applyAlignment="1">
      <alignment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vertical="center"/>
    </xf>
    <xf numFmtId="49" fontId="3" fillId="0" borderId="11" xfId="0" applyNumberFormat="1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3">
    <cellStyle name="Обычный" xfId="0" builtinId="0"/>
    <cellStyle name="Обычный 2 3" xfId="2" xr:uid="{00000000-0005-0000-0000-000001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22"/>
  <sheetViews>
    <sheetView showGridLines="0" zoomScaleNormal="100" workbookViewId="0">
      <selection activeCell="F19" sqref="F19"/>
    </sheetView>
  </sheetViews>
  <sheetFormatPr defaultRowHeight="15" x14ac:dyDescent="0.25"/>
  <cols>
    <col min="1" max="1" width="47" customWidth="1"/>
    <col min="2" max="2" width="11.7109375" customWidth="1"/>
    <col min="3" max="3" width="20" customWidth="1"/>
    <col min="4" max="4" width="16.28515625" customWidth="1"/>
    <col min="5" max="5" width="17" customWidth="1"/>
  </cols>
  <sheetData>
    <row r="1" spans="1:12" x14ac:dyDescent="0.25">
      <c r="A1" s="3" t="s">
        <v>45</v>
      </c>
    </row>
    <row r="2" spans="1:12" ht="31.5" customHeight="1" x14ac:dyDescent="0.25">
      <c r="A2" s="100" t="s">
        <v>58</v>
      </c>
      <c r="B2" s="100"/>
      <c r="C2" s="100"/>
      <c r="D2" s="100"/>
      <c r="E2" s="100"/>
    </row>
    <row r="3" spans="1:12" x14ac:dyDescent="0.25">
      <c r="A3" s="11"/>
      <c r="D3" s="62" t="s">
        <v>34</v>
      </c>
    </row>
    <row r="4" spans="1:12" ht="17.25" customHeight="1" x14ac:dyDescent="0.25">
      <c r="A4" s="101"/>
      <c r="B4" s="103" t="s">
        <v>26</v>
      </c>
      <c r="C4" s="103" t="s">
        <v>59</v>
      </c>
      <c r="D4" s="105" t="s">
        <v>78</v>
      </c>
    </row>
    <row r="5" spans="1:12" ht="39" customHeight="1" thickBot="1" x14ac:dyDescent="0.3">
      <c r="A5" s="102"/>
      <c r="B5" s="104"/>
      <c r="C5" s="104"/>
      <c r="D5" s="106"/>
    </row>
    <row r="6" spans="1:12" x14ac:dyDescent="0.25">
      <c r="A6" s="37" t="s">
        <v>37</v>
      </c>
      <c r="B6" s="36">
        <v>9</v>
      </c>
      <c r="C6" s="34">
        <v>192800</v>
      </c>
      <c r="D6" s="34">
        <v>39300</v>
      </c>
      <c r="E6" s="6"/>
      <c r="F6" s="6"/>
      <c r="G6" s="6"/>
    </row>
    <row r="7" spans="1:12" s="12" customFormat="1" ht="15.75" thickBot="1" x14ac:dyDescent="0.3">
      <c r="A7" s="41" t="s">
        <v>38</v>
      </c>
      <c r="B7" s="45"/>
      <c r="C7" s="48">
        <f>SUM(C6:C6)</f>
        <v>192800</v>
      </c>
      <c r="D7" s="48">
        <f>SUM(D6:D6)</f>
        <v>39300</v>
      </c>
    </row>
    <row r="8" spans="1:12" x14ac:dyDescent="0.25">
      <c r="A8" s="37" t="s">
        <v>27</v>
      </c>
      <c r="B8" s="36">
        <v>10</v>
      </c>
      <c r="C8" s="34">
        <v>176915</v>
      </c>
      <c r="D8" s="34">
        <v>41030</v>
      </c>
      <c r="E8" s="6"/>
      <c r="F8" s="6"/>
      <c r="G8" s="6"/>
    </row>
    <row r="9" spans="1:12" s="13" customFormat="1" ht="15.75" thickBot="1" x14ac:dyDescent="0.3">
      <c r="A9" s="41" t="s">
        <v>28</v>
      </c>
      <c r="B9" s="40"/>
      <c r="C9" s="48">
        <f>SUM(C8:C8)</f>
        <v>176915</v>
      </c>
      <c r="D9" s="48">
        <f>SUM(D8:D8)</f>
        <v>41030</v>
      </c>
    </row>
    <row r="10" spans="1:12" ht="15.75" thickBot="1" x14ac:dyDescent="0.3">
      <c r="A10" s="41" t="s">
        <v>29</v>
      </c>
      <c r="B10" s="40"/>
      <c r="C10" s="48">
        <f>C7-C9</f>
        <v>15885</v>
      </c>
      <c r="D10" s="79" t="s">
        <v>60</v>
      </c>
      <c r="E10" s="15"/>
      <c r="F10" s="15"/>
      <c r="G10" s="15"/>
      <c r="H10" s="15"/>
      <c r="I10" s="15"/>
      <c r="J10" s="15"/>
      <c r="K10" s="15"/>
      <c r="L10" s="15"/>
    </row>
    <row r="11" spans="1:12" ht="15" customHeight="1" thickBot="1" x14ac:dyDescent="0.3">
      <c r="A11" s="19" t="s">
        <v>30</v>
      </c>
      <c r="B11" s="40"/>
      <c r="C11" s="46">
        <v>4419</v>
      </c>
      <c r="D11" s="80" t="s">
        <v>8</v>
      </c>
      <c r="E11" s="6"/>
      <c r="F11" s="6"/>
      <c r="G11" s="6"/>
    </row>
    <row r="12" spans="1:12" s="15" customFormat="1" ht="15" customHeight="1" thickBot="1" x14ac:dyDescent="0.3">
      <c r="A12" s="19" t="s">
        <v>61</v>
      </c>
      <c r="B12" s="95"/>
      <c r="C12" s="46">
        <v>7208</v>
      </c>
      <c r="D12" s="80"/>
    </row>
    <row r="13" spans="1:12" ht="15.75" thickBot="1" x14ac:dyDescent="0.3">
      <c r="A13" s="41" t="s">
        <v>31</v>
      </c>
      <c r="B13" s="40"/>
      <c r="C13" s="48">
        <v>13096</v>
      </c>
      <c r="D13" s="79" t="str">
        <f>D10</f>
        <v>(1 730)</v>
      </c>
      <c r="E13" s="6"/>
      <c r="F13" s="6"/>
      <c r="G13" s="6"/>
    </row>
    <row r="14" spans="1:12" x14ac:dyDescent="0.25">
      <c r="D14" s="6"/>
      <c r="E14" s="6"/>
      <c r="F14" s="9"/>
      <c r="G14" s="6"/>
    </row>
    <row r="15" spans="1:12" x14ac:dyDescent="0.25">
      <c r="D15" s="6"/>
      <c r="E15" s="6"/>
      <c r="F15" s="6"/>
      <c r="G15" s="6"/>
    </row>
    <row r="16" spans="1:12" x14ac:dyDescent="0.25">
      <c r="D16" s="6"/>
      <c r="E16" s="6"/>
      <c r="F16" s="6"/>
      <c r="G16" s="6"/>
    </row>
    <row r="17" spans="1:12" x14ac:dyDescent="0.25">
      <c r="A17" s="84" t="s">
        <v>35</v>
      </c>
      <c r="D17" s="6"/>
      <c r="E17" s="6"/>
      <c r="F17" s="6"/>
      <c r="G17" s="6"/>
    </row>
    <row r="18" spans="1:12" x14ac:dyDescent="0.25">
      <c r="A18" s="84" t="s">
        <v>36</v>
      </c>
      <c r="D18" s="6"/>
      <c r="E18" s="6"/>
      <c r="F18" s="6"/>
      <c r="G18" s="6"/>
    </row>
    <row r="19" spans="1:12" x14ac:dyDescent="0.25">
      <c r="A19" s="84" t="s">
        <v>56</v>
      </c>
      <c r="D19" s="6"/>
      <c r="E19" s="6"/>
      <c r="F19" s="6"/>
      <c r="G19" s="6"/>
    </row>
    <row r="20" spans="1:12" x14ac:dyDescent="0.25">
      <c r="A20" s="84" t="s">
        <v>62</v>
      </c>
      <c r="D20" s="6"/>
      <c r="E20" s="6"/>
      <c r="F20" s="6"/>
      <c r="G20" s="6"/>
    </row>
    <row r="21" spans="1:12" x14ac:dyDescent="0.25">
      <c r="D21" s="6"/>
      <c r="E21" s="6"/>
      <c r="F21" s="6"/>
      <c r="G21" s="6"/>
    </row>
    <row r="22" spans="1:12" x14ac:dyDescent="0.25">
      <c r="I22" s="6"/>
      <c r="J22" s="6"/>
      <c r="K22" s="6"/>
      <c r="L22" s="6"/>
    </row>
  </sheetData>
  <mergeCells count="5">
    <mergeCell ref="A2:E2"/>
    <mergeCell ref="A4:A5"/>
    <mergeCell ref="B4:B5"/>
    <mergeCell ref="C4:C5"/>
    <mergeCell ref="D4:D5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F32"/>
  <sheetViews>
    <sheetView showGridLines="0" zoomScale="110" zoomScaleNormal="110" workbookViewId="0">
      <selection activeCell="F31" sqref="F31"/>
    </sheetView>
  </sheetViews>
  <sheetFormatPr defaultRowHeight="15" x14ac:dyDescent="0.25"/>
  <cols>
    <col min="1" max="1" width="42.42578125" customWidth="1"/>
    <col min="2" max="2" width="10.7109375" customWidth="1"/>
    <col min="3" max="3" width="14" customWidth="1"/>
    <col min="4" max="4" width="15" bestFit="1" customWidth="1"/>
    <col min="5" max="5" width="14.85546875" customWidth="1"/>
  </cols>
  <sheetData>
    <row r="1" spans="1:6" x14ac:dyDescent="0.25">
      <c r="A1" s="3" t="s">
        <v>45</v>
      </c>
    </row>
    <row r="2" spans="1:6" ht="27.75" customHeight="1" x14ac:dyDescent="0.25">
      <c r="A2" s="107" t="s">
        <v>5</v>
      </c>
      <c r="B2" s="107"/>
      <c r="C2" s="107"/>
      <c r="D2" s="107"/>
      <c r="E2" s="107"/>
      <c r="F2" s="10"/>
    </row>
    <row r="3" spans="1:6" x14ac:dyDescent="0.25">
      <c r="A3" s="11" t="s">
        <v>63</v>
      </c>
    </row>
    <row r="4" spans="1:6" s="15" customFormat="1" x14ac:dyDescent="0.25">
      <c r="A4" s="11"/>
      <c r="D4" s="62" t="s">
        <v>34</v>
      </c>
    </row>
    <row r="5" spans="1:6" ht="15.75" thickBot="1" x14ac:dyDescent="0.3">
      <c r="A5" s="41" t="s">
        <v>16</v>
      </c>
      <c r="B5" s="42" t="s">
        <v>17</v>
      </c>
      <c r="C5" s="16" t="s">
        <v>64</v>
      </c>
      <c r="D5" s="16" t="s">
        <v>65</v>
      </c>
    </row>
    <row r="6" spans="1:6" x14ac:dyDescent="0.25">
      <c r="A6" s="43" t="s">
        <v>18</v>
      </c>
      <c r="B6" s="1"/>
      <c r="C6" s="1"/>
      <c r="D6" s="44"/>
    </row>
    <row r="7" spans="1:6" x14ac:dyDescent="0.25">
      <c r="A7" s="28" t="s">
        <v>0</v>
      </c>
      <c r="B7" s="36">
        <v>4</v>
      </c>
      <c r="C7" s="34">
        <v>5626</v>
      </c>
      <c r="D7" s="34">
        <v>82922</v>
      </c>
    </row>
    <row r="8" spans="1:6" s="12" customFormat="1" x14ac:dyDescent="0.25">
      <c r="A8" s="37" t="s">
        <v>19</v>
      </c>
      <c r="B8" s="36">
        <v>5</v>
      </c>
      <c r="C8" s="34">
        <v>305291</v>
      </c>
      <c r="D8" s="34">
        <v>239729</v>
      </c>
    </row>
    <row r="9" spans="1:6" ht="15.75" thickBot="1" x14ac:dyDescent="0.3">
      <c r="A9" s="19" t="s">
        <v>4</v>
      </c>
      <c r="B9" s="45">
        <v>6</v>
      </c>
      <c r="C9" s="46">
        <v>30612</v>
      </c>
      <c r="D9" s="46">
        <v>28045</v>
      </c>
    </row>
    <row r="10" spans="1:6" s="5" customFormat="1" ht="15.75" thickBot="1" x14ac:dyDescent="0.3">
      <c r="A10" s="41" t="s">
        <v>20</v>
      </c>
      <c r="B10" s="40"/>
      <c r="C10" s="47">
        <f>SUM(C7:C9)</f>
        <v>341529</v>
      </c>
      <c r="D10" s="47">
        <f>D7+D8+D9</f>
        <v>350696</v>
      </c>
    </row>
    <row r="11" spans="1:6" s="7" customFormat="1" x14ac:dyDescent="0.25">
      <c r="A11" s="32"/>
      <c r="B11" s="32"/>
      <c r="C11" s="1"/>
      <c r="D11" s="1"/>
    </row>
    <row r="12" spans="1:6" s="4" customFormat="1" x14ac:dyDescent="0.25">
      <c r="A12" s="31" t="s">
        <v>21</v>
      </c>
      <c r="B12" s="96">
        <v>7</v>
      </c>
      <c r="C12" s="1"/>
      <c r="D12" s="1"/>
    </row>
    <row r="13" spans="1:6" x14ac:dyDescent="0.25">
      <c r="A13" s="37" t="s">
        <v>39</v>
      </c>
      <c r="B13" s="36"/>
      <c r="C13" s="34"/>
      <c r="D13" s="34"/>
    </row>
    <row r="14" spans="1:6" ht="25.5" x14ac:dyDescent="0.25">
      <c r="A14" s="37" t="s">
        <v>40</v>
      </c>
      <c r="B14" s="32"/>
      <c r="C14" s="34"/>
      <c r="D14" s="34"/>
    </row>
    <row r="15" spans="1:6" ht="25.5" x14ac:dyDescent="0.25">
      <c r="A15" s="37" t="s">
        <v>41</v>
      </c>
      <c r="B15" s="36"/>
      <c r="C15" s="34">
        <v>26277</v>
      </c>
      <c r="D15" s="34">
        <v>18895</v>
      </c>
    </row>
    <row r="16" spans="1:6" x14ac:dyDescent="0.25">
      <c r="A16" s="37" t="s">
        <v>42</v>
      </c>
      <c r="B16" s="36"/>
      <c r="C16" s="34">
        <v>-1454</v>
      </c>
      <c r="D16" s="34">
        <v>202</v>
      </c>
    </row>
    <row r="17" spans="1:4" s="7" customFormat="1" x14ac:dyDescent="0.25">
      <c r="A17" s="37" t="s">
        <v>43</v>
      </c>
      <c r="B17" s="36"/>
      <c r="C17" s="34">
        <v>212829</v>
      </c>
      <c r="D17" s="34">
        <v>290752</v>
      </c>
    </row>
    <row r="18" spans="1:4" ht="15.75" thickBot="1" x14ac:dyDescent="0.3">
      <c r="A18" s="19" t="s">
        <v>44</v>
      </c>
      <c r="B18" s="45"/>
      <c r="C18" s="46"/>
      <c r="D18" s="46"/>
    </row>
    <row r="19" spans="1:4" s="14" customFormat="1" ht="15.75" thickBot="1" x14ac:dyDescent="0.3">
      <c r="A19" s="41" t="s">
        <v>1</v>
      </c>
      <c r="B19" s="40"/>
      <c r="C19" s="47">
        <f>SUM(C13:C18)</f>
        <v>237652</v>
      </c>
      <c r="D19" s="47">
        <f>D13+D14+D15+D16+D17+D18</f>
        <v>309849</v>
      </c>
    </row>
    <row r="20" spans="1:4" s="15" customFormat="1" ht="25.5" x14ac:dyDescent="0.25">
      <c r="A20" s="82" t="s">
        <v>66</v>
      </c>
      <c r="B20" s="97"/>
      <c r="C20" s="99">
        <v>84613</v>
      </c>
      <c r="D20" s="98">
        <v>34614</v>
      </c>
    </row>
    <row r="21" spans="1:4" s="4" customFormat="1" x14ac:dyDescent="0.25">
      <c r="A21" s="32"/>
      <c r="B21" s="32"/>
      <c r="C21" s="44"/>
      <c r="D21" s="44"/>
    </row>
    <row r="22" spans="1:4" x14ac:dyDescent="0.25">
      <c r="A22" s="31" t="s">
        <v>22</v>
      </c>
      <c r="B22" s="32"/>
      <c r="C22" s="49"/>
      <c r="D22" s="49"/>
    </row>
    <row r="23" spans="1:4" x14ac:dyDescent="0.25">
      <c r="A23" s="37" t="s">
        <v>2</v>
      </c>
      <c r="B23" s="36">
        <v>8</v>
      </c>
      <c r="C23" s="34">
        <v>100</v>
      </c>
      <c r="D23" s="34">
        <v>100</v>
      </c>
    </row>
    <row r="24" spans="1:4" ht="15.75" thickBot="1" x14ac:dyDescent="0.3">
      <c r="A24" s="19" t="s">
        <v>7</v>
      </c>
      <c r="B24" s="50"/>
      <c r="C24" s="46">
        <v>19164</v>
      </c>
      <c r="D24" s="46">
        <v>6133</v>
      </c>
    </row>
    <row r="25" spans="1:4" ht="15.75" thickBot="1" x14ac:dyDescent="0.3">
      <c r="A25" s="41" t="s">
        <v>24</v>
      </c>
      <c r="B25" s="50"/>
      <c r="C25" s="47">
        <f>SUM(C23:C24)</f>
        <v>19264</v>
      </c>
      <c r="D25" s="47">
        <f>D23+D24</f>
        <v>6233</v>
      </c>
    </row>
    <row r="26" spans="1:4" ht="15.75" thickBot="1" x14ac:dyDescent="0.3">
      <c r="A26" s="41" t="s">
        <v>25</v>
      </c>
      <c r="B26" s="50"/>
      <c r="C26" s="47">
        <f>C25+C19+C20</f>
        <v>341529</v>
      </c>
      <c r="D26" s="47">
        <f>D19+D25+D20</f>
        <v>350696</v>
      </c>
    </row>
    <row r="29" spans="1:4" x14ac:dyDescent="0.25">
      <c r="A29" s="29" t="s">
        <v>35</v>
      </c>
    </row>
    <row r="30" spans="1:4" x14ac:dyDescent="0.25">
      <c r="A30" s="29" t="s">
        <v>46</v>
      </c>
    </row>
    <row r="31" spans="1:4" x14ac:dyDescent="0.25">
      <c r="A31" s="29" t="s">
        <v>56</v>
      </c>
    </row>
    <row r="32" spans="1:4" x14ac:dyDescent="0.25">
      <c r="A32" s="28" t="s">
        <v>57</v>
      </c>
    </row>
  </sheetData>
  <mergeCells count="1">
    <mergeCell ref="A2:E2"/>
  </mergeCells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0"/>
  <sheetViews>
    <sheetView workbookViewId="0">
      <selection activeCell="K17" sqref="K17"/>
    </sheetView>
  </sheetViews>
  <sheetFormatPr defaultRowHeight="15" x14ac:dyDescent="0.25"/>
  <cols>
    <col min="1" max="1" width="41.7109375" style="15" customWidth="1"/>
    <col min="2" max="2" width="17.140625" style="15" customWidth="1"/>
    <col min="3" max="3" width="14.140625" style="15" customWidth="1"/>
    <col min="4" max="4" width="15.85546875" style="15" customWidth="1"/>
    <col min="5" max="5" width="10.140625" style="15" customWidth="1"/>
    <col min="6" max="6" width="0.28515625" style="15" customWidth="1"/>
    <col min="7" max="7" width="0.7109375" style="15" customWidth="1"/>
    <col min="8" max="8" width="13" style="15" hidden="1" customWidth="1"/>
    <col min="9" max="9" width="9.140625" style="15" hidden="1" customWidth="1"/>
    <col min="10" max="16384" width="9.140625" style="15"/>
  </cols>
  <sheetData>
    <row r="1" spans="1:19" x14ac:dyDescent="0.25">
      <c r="A1" s="3" t="s">
        <v>45</v>
      </c>
      <c r="S1" s="15" t="s">
        <v>6</v>
      </c>
    </row>
    <row r="2" spans="1:19" x14ac:dyDescent="0.25">
      <c r="A2" s="108" t="s">
        <v>67</v>
      </c>
      <c r="B2" s="108"/>
      <c r="C2" s="108"/>
      <c r="D2" s="108"/>
      <c r="E2" s="108"/>
      <c r="F2" s="108"/>
      <c r="G2" s="108"/>
      <c r="H2" s="108"/>
      <c r="I2" s="108"/>
    </row>
    <row r="3" spans="1:19" x14ac:dyDescent="0.25">
      <c r="A3" s="108"/>
      <c r="B3" s="108"/>
      <c r="C3" s="108"/>
      <c r="D3" s="108"/>
      <c r="E3" s="108"/>
      <c r="F3" s="108"/>
      <c r="G3" s="108"/>
      <c r="H3" s="108"/>
      <c r="I3" s="108"/>
    </row>
    <row r="4" spans="1:19" x14ac:dyDescent="0.25">
      <c r="A4" s="17"/>
      <c r="B4" s="2"/>
      <c r="C4" s="18"/>
      <c r="D4" s="16"/>
      <c r="E4" s="63" t="s">
        <v>34</v>
      </c>
      <c r="F4" s="16"/>
      <c r="G4" s="18"/>
      <c r="H4" s="16"/>
    </row>
    <row r="5" spans="1:19" ht="51.75" customHeight="1" thickBot="1" x14ac:dyDescent="0.3">
      <c r="A5" s="85"/>
      <c r="B5" s="86" t="s">
        <v>2</v>
      </c>
      <c r="C5" s="86" t="s">
        <v>23</v>
      </c>
      <c r="D5" s="86" t="s">
        <v>7</v>
      </c>
      <c r="E5" s="86" t="s">
        <v>3</v>
      </c>
    </row>
    <row r="6" spans="1:19" ht="15" customHeight="1" thickBot="1" x14ac:dyDescent="0.3">
      <c r="A6" s="92" t="s">
        <v>68</v>
      </c>
      <c r="B6" s="93" t="s">
        <v>55</v>
      </c>
      <c r="C6" s="93"/>
      <c r="D6" s="93" t="s">
        <v>53</v>
      </c>
      <c r="E6" s="94" t="s">
        <v>69</v>
      </c>
    </row>
    <row r="7" spans="1:19" ht="15" customHeight="1" x14ac:dyDescent="0.25">
      <c r="A7" s="88" t="s">
        <v>52</v>
      </c>
      <c r="B7" s="87"/>
      <c r="C7" s="87"/>
      <c r="D7" s="87" t="s">
        <v>70</v>
      </c>
      <c r="E7" s="87" t="s">
        <v>70</v>
      </c>
    </row>
    <row r="8" spans="1:19" ht="15" customHeight="1" x14ac:dyDescent="0.25">
      <c r="A8" s="88" t="s">
        <v>54</v>
      </c>
      <c r="B8" s="87" t="s">
        <v>55</v>
      </c>
      <c r="C8" s="87"/>
      <c r="D8" s="87"/>
      <c r="E8" s="87" t="s">
        <v>55</v>
      </c>
    </row>
    <row r="9" spans="1:19" ht="15" customHeight="1" x14ac:dyDescent="0.25">
      <c r="A9" s="88" t="s">
        <v>71</v>
      </c>
      <c r="B9" s="87" t="s">
        <v>55</v>
      </c>
      <c r="C9" s="87"/>
      <c r="D9" s="87" t="s">
        <v>72</v>
      </c>
      <c r="E9" s="87" t="s">
        <v>73</v>
      </c>
    </row>
    <row r="10" spans="1:19" ht="15" customHeight="1" x14ac:dyDescent="0.25">
      <c r="A10" s="89" t="s">
        <v>74</v>
      </c>
      <c r="B10" s="90">
        <v>100</v>
      </c>
      <c r="C10" s="90"/>
      <c r="D10" s="90">
        <v>6133</v>
      </c>
      <c r="E10" s="91">
        <v>6233</v>
      </c>
    </row>
    <row r="11" spans="1:19" ht="15" customHeight="1" x14ac:dyDescent="0.25">
      <c r="A11" s="33" t="s">
        <v>32</v>
      </c>
      <c r="B11" s="53"/>
      <c r="C11" s="53"/>
      <c r="D11" s="52">
        <v>13031</v>
      </c>
      <c r="E11" s="52">
        <v>13031</v>
      </c>
    </row>
    <row r="12" spans="1:19" ht="15" customHeight="1" thickBot="1" x14ac:dyDescent="0.3">
      <c r="A12" s="33" t="s">
        <v>54</v>
      </c>
      <c r="B12" s="53"/>
      <c r="C12" s="53"/>
      <c r="D12" s="52"/>
      <c r="E12" s="52"/>
    </row>
    <row r="13" spans="1:19" ht="15" customHeight="1" thickBot="1" x14ac:dyDescent="0.3">
      <c r="A13" s="54" t="s">
        <v>33</v>
      </c>
      <c r="B13" s="55"/>
      <c r="C13" s="55"/>
      <c r="D13" s="56">
        <v>13031</v>
      </c>
      <c r="E13" s="56">
        <v>13031</v>
      </c>
    </row>
    <row r="14" spans="1:19" ht="15" customHeight="1" thickBot="1" x14ac:dyDescent="0.3">
      <c r="A14" s="58" t="s">
        <v>75</v>
      </c>
      <c r="B14" s="47">
        <f>B10</f>
        <v>100</v>
      </c>
      <c r="C14" s="47"/>
      <c r="D14" s="47">
        <f>D13+D10</f>
        <v>19164</v>
      </c>
      <c r="E14" s="47">
        <f>E13+E10</f>
        <v>19264</v>
      </c>
    </row>
    <row r="17" spans="1:15" x14ac:dyDescent="0.25">
      <c r="A17" s="29" t="s">
        <v>35</v>
      </c>
    </row>
    <row r="18" spans="1:15" x14ac:dyDescent="0.25">
      <c r="A18" s="29" t="s">
        <v>46</v>
      </c>
    </row>
    <row r="19" spans="1:15" x14ac:dyDescent="0.25">
      <c r="A19" s="29" t="s">
        <v>56</v>
      </c>
    </row>
    <row r="20" spans="1:15" ht="72" customHeight="1" x14ac:dyDescent="0.25">
      <c r="A20" s="28" t="s">
        <v>57</v>
      </c>
      <c r="I20" s="20"/>
      <c r="J20" s="20"/>
      <c r="K20" s="20"/>
      <c r="L20" s="20"/>
      <c r="M20" s="20"/>
      <c r="N20" s="20"/>
      <c r="O20" s="20"/>
    </row>
  </sheetData>
  <mergeCells count="1">
    <mergeCell ref="A2:I3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6"/>
  <sheetViews>
    <sheetView tabSelected="1" topLeftCell="A22" workbookViewId="0">
      <selection activeCell="D14" sqref="D14"/>
    </sheetView>
  </sheetViews>
  <sheetFormatPr defaultColWidth="8.85546875" defaultRowHeight="18" customHeight="1" x14ac:dyDescent="0.2"/>
  <cols>
    <col min="1" max="1" width="57" style="28" customWidth="1"/>
    <col min="2" max="2" width="16.28515625" style="28" customWidth="1"/>
    <col min="3" max="3" width="17" style="39" customWidth="1"/>
    <col min="4" max="4" width="18.28515625" style="38" customWidth="1"/>
    <col min="5" max="5" width="0.140625" style="29" customWidth="1"/>
    <col min="6" max="8" width="16.5703125" style="29" customWidth="1"/>
    <col min="9" max="14" width="16.5703125" style="24" customWidth="1"/>
    <col min="15" max="16384" width="8.85546875" style="24"/>
  </cols>
  <sheetData>
    <row r="1" spans="1:8" ht="18" customHeight="1" x14ac:dyDescent="0.2">
      <c r="A1" s="81" t="s">
        <v>45</v>
      </c>
      <c r="B1" s="21"/>
      <c r="C1" s="22"/>
      <c r="D1" s="23"/>
      <c r="E1" s="24"/>
      <c r="F1" s="24"/>
      <c r="G1" s="24"/>
      <c r="H1" s="24"/>
    </row>
    <row r="2" spans="1:8" ht="18" customHeight="1" x14ac:dyDescent="0.2">
      <c r="A2" s="109" t="s">
        <v>76</v>
      </c>
      <c r="B2" s="109"/>
      <c r="C2" s="109"/>
      <c r="D2" s="109"/>
      <c r="E2" s="25"/>
      <c r="F2" s="24"/>
      <c r="G2" s="24"/>
      <c r="H2" s="24"/>
    </row>
    <row r="3" spans="1:8" ht="18" customHeight="1" x14ac:dyDescent="0.2">
      <c r="A3" s="109"/>
      <c r="B3" s="109"/>
      <c r="C3" s="109"/>
      <c r="D3" s="109"/>
      <c r="E3" s="25"/>
      <c r="F3" s="24"/>
      <c r="G3" s="24"/>
      <c r="H3" s="24"/>
    </row>
    <row r="4" spans="1:8" ht="18" customHeight="1" x14ac:dyDescent="0.2">
      <c r="A4" s="26"/>
      <c r="B4" s="26"/>
      <c r="C4" s="27"/>
      <c r="D4" s="27"/>
      <c r="E4" s="25"/>
      <c r="F4" s="24"/>
      <c r="G4" s="24"/>
      <c r="H4" s="24"/>
    </row>
    <row r="5" spans="1:8" ht="21" customHeight="1" x14ac:dyDescent="0.25">
      <c r="B5"/>
      <c r="C5" s="63" t="s">
        <v>34</v>
      </c>
      <c r="D5"/>
      <c r="E5"/>
      <c r="F5" s="24"/>
      <c r="G5" s="24"/>
      <c r="H5" s="24"/>
    </row>
    <row r="6" spans="1:8" ht="60.75" customHeight="1" thickBot="1" x14ac:dyDescent="0.3">
      <c r="A6" s="50"/>
      <c r="B6" s="51" t="s">
        <v>59</v>
      </c>
      <c r="C6" s="64" t="s">
        <v>78</v>
      </c>
      <c r="D6"/>
      <c r="E6"/>
      <c r="F6" s="24"/>
      <c r="G6" s="24"/>
      <c r="H6" s="24"/>
    </row>
    <row r="7" spans="1:8" ht="18" customHeight="1" x14ac:dyDescent="0.25">
      <c r="A7" s="43" t="s">
        <v>9</v>
      </c>
      <c r="B7" s="1"/>
      <c r="C7" s="1"/>
      <c r="D7"/>
      <c r="E7"/>
      <c r="F7" s="24"/>
      <c r="G7" s="24"/>
      <c r="H7" s="24"/>
    </row>
    <row r="8" spans="1:8" ht="18" customHeight="1" x14ac:dyDescent="0.25">
      <c r="A8" s="37" t="s">
        <v>47</v>
      </c>
      <c r="B8" s="65">
        <v>59800</v>
      </c>
      <c r="C8" s="60">
        <v>94643</v>
      </c>
      <c r="D8"/>
      <c r="E8"/>
      <c r="F8" s="24"/>
      <c r="G8" s="24"/>
      <c r="H8" s="24"/>
    </row>
    <row r="9" spans="1:8" ht="20.25" customHeight="1" x14ac:dyDescent="0.25">
      <c r="A9" s="37" t="s">
        <v>48</v>
      </c>
      <c r="B9" s="65">
        <v>50306</v>
      </c>
      <c r="C9" s="60">
        <v>50950</v>
      </c>
      <c r="D9"/>
      <c r="E9"/>
      <c r="F9" s="24"/>
      <c r="G9" s="24"/>
      <c r="H9" s="24"/>
    </row>
    <row r="10" spans="1:8" ht="20.25" customHeight="1" x14ac:dyDescent="0.25">
      <c r="A10" s="31" t="s">
        <v>51</v>
      </c>
      <c r="B10" s="71">
        <f>B8+B9</f>
        <v>110106</v>
      </c>
      <c r="C10" s="74">
        <f>C8+C9</f>
        <v>145593</v>
      </c>
      <c r="D10" s="15"/>
      <c r="E10" s="15"/>
      <c r="F10" s="24"/>
      <c r="G10" s="24"/>
      <c r="H10" s="24"/>
    </row>
    <row r="11" spans="1:8" ht="25.5" customHeight="1" x14ac:dyDescent="0.25">
      <c r="A11" s="37" t="s">
        <v>49</v>
      </c>
      <c r="B11" s="66">
        <v>-111468</v>
      </c>
      <c r="C11" s="66">
        <v>-18004</v>
      </c>
      <c r="D11"/>
      <c r="E11"/>
      <c r="F11" s="24"/>
      <c r="G11" s="24"/>
      <c r="H11" s="24"/>
    </row>
    <row r="12" spans="1:8" ht="15" x14ac:dyDescent="0.25">
      <c r="A12" s="37" t="s">
        <v>10</v>
      </c>
      <c r="B12" s="66">
        <v>-19989</v>
      </c>
      <c r="C12" s="59">
        <v>-8455</v>
      </c>
      <c r="D12"/>
      <c r="E12"/>
      <c r="F12" s="24"/>
      <c r="G12" s="24"/>
      <c r="H12" s="24"/>
    </row>
    <row r="13" spans="1:8" ht="25.5" x14ac:dyDescent="0.25">
      <c r="A13" s="82" t="s">
        <v>11</v>
      </c>
      <c r="B13" s="67">
        <v>-5246</v>
      </c>
      <c r="C13" s="67">
        <v>-3410</v>
      </c>
      <c r="D13" s="15"/>
      <c r="E13" s="15"/>
      <c r="F13" s="24"/>
      <c r="G13" s="24"/>
      <c r="H13" s="24"/>
    </row>
    <row r="14" spans="1:8" ht="15.75" thickBot="1" x14ac:dyDescent="0.3">
      <c r="A14" s="19" t="s">
        <v>50</v>
      </c>
      <c r="B14" s="67">
        <v>-54466</v>
      </c>
      <c r="C14" s="67">
        <v>-200070</v>
      </c>
      <c r="D14"/>
      <c r="E14"/>
      <c r="F14" s="24"/>
      <c r="G14" s="24"/>
      <c r="H14" s="24"/>
    </row>
    <row r="15" spans="1:8" ht="15.75" thickBot="1" x14ac:dyDescent="0.3">
      <c r="A15" s="41" t="s">
        <v>51</v>
      </c>
      <c r="B15" s="83">
        <f>B11+B12+B13+B14</f>
        <v>-191169</v>
      </c>
      <c r="C15" s="83">
        <f>C11+C12+C13+C14</f>
        <v>-229939</v>
      </c>
      <c r="D15" s="15"/>
      <c r="E15" s="15"/>
      <c r="F15" s="24"/>
      <c r="G15" s="24"/>
      <c r="H15" s="24"/>
    </row>
    <row r="16" spans="1:8" ht="26.25" thickBot="1" x14ac:dyDescent="0.3">
      <c r="A16" s="41" t="s">
        <v>12</v>
      </c>
      <c r="B16" s="68">
        <v>-81064</v>
      </c>
      <c r="C16" s="69">
        <v>-84346</v>
      </c>
      <c r="D16"/>
      <c r="E16"/>
      <c r="F16" s="24"/>
      <c r="G16" s="24"/>
      <c r="H16" s="24"/>
    </row>
    <row r="17" spans="1:8" ht="37.5" customHeight="1" x14ac:dyDescent="0.25">
      <c r="A17" s="37" t="s">
        <v>77</v>
      </c>
      <c r="B17" s="71">
        <v>3768</v>
      </c>
      <c r="C17" s="72"/>
      <c r="D17"/>
      <c r="E17"/>
      <c r="F17" s="24"/>
      <c r="G17" s="24"/>
      <c r="H17" s="24"/>
    </row>
    <row r="18" spans="1:8" ht="18" customHeight="1" x14ac:dyDescent="0.25">
      <c r="A18" s="31" t="s">
        <v>13</v>
      </c>
      <c r="B18" s="73">
        <v>-77296</v>
      </c>
      <c r="C18" s="74">
        <v>-84346</v>
      </c>
      <c r="D18"/>
      <c r="E18"/>
      <c r="F18" s="24"/>
      <c r="G18" s="24"/>
      <c r="H18" s="24"/>
    </row>
    <row r="19" spans="1:8" ht="18" customHeight="1" thickBot="1" x14ac:dyDescent="0.3">
      <c r="A19" s="41" t="s">
        <v>14</v>
      </c>
      <c r="B19" s="75">
        <v>82922</v>
      </c>
      <c r="C19" s="76">
        <v>91229</v>
      </c>
      <c r="D19"/>
      <c r="E19"/>
      <c r="F19" s="24"/>
      <c r="G19" s="24"/>
      <c r="H19" s="24"/>
    </row>
    <row r="20" spans="1:8" ht="18" customHeight="1" thickBot="1" x14ac:dyDescent="0.3">
      <c r="A20" s="61" t="s">
        <v>15</v>
      </c>
      <c r="B20" s="77">
        <f>B16+B19+B17</f>
        <v>5626</v>
      </c>
      <c r="C20" s="69">
        <f>C16+C19</f>
        <v>6883</v>
      </c>
      <c r="D20"/>
      <c r="E20"/>
      <c r="F20" s="24"/>
      <c r="G20" s="24"/>
      <c r="H20" s="24"/>
    </row>
    <row r="21" spans="1:8" ht="18" customHeight="1" x14ac:dyDescent="0.25">
      <c r="A21" s="57"/>
      <c r="B21" s="70"/>
      <c r="C21" s="70"/>
      <c r="D21"/>
      <c r="E21"/>
      <c r="F21" s="24"/>
      <c r="G21" s="24"/>
      <c r="H21" s="24"/>
    </row>
    <row r="22" spans="1:8" ht="18" customHeight="1" x14ac:dyDescent="0.25">
      <c r="A22" s="29"/>
      <c r="B22" s="78"/>
      <c r="C22" s="70"/>
      <c r="D22" s="15"/>
      <c r="E22" s="15"/>
      <c r="F22" s="24"/>
      <c r="G22" s="24"/>
      <c r="H22" s="24"/>
    </row>
    <row r="23" spans="1:8" ht="18" customHeight="1" x14ac:dyDescent="0.25">
      <c r="A23" s="29" t="s">
        <v>35</v>
      </c>
      <c r="B23" s="30"/>
      <c r="C23" s="15"/>
      <c r="D23" s="8"/>
      <c r="E23" s="15"/>
      <c r="F23" s="24"/>
      <c r="G23" s="35"/>
      <c r="H23" s="24"/>
    </row>
    <row r="24" spans="1:8" ht="18" customHeight="1" x14ac:dyDescent="0.2">
      <c r="A24" s="29" t="s">
        <v>46</v>
      </c>
      <c r="B24" s="29"/>
      <c r="C24" s="29"/>
      <c r="D24" s="29"/>
      <c r="E24" s="24"/>
      <c r="F24" s="24"/>
      <c r="G24" s="24"/>
      <c r="H24" s="24"/>
    </row>
    <row r="25" spans="1:8" ht="18" customHeight="1" x14ac:dyDescent="0.2">
      <c r="A25" s="29" t="s">
        <v>56</v>
      </c>
      <c r="B25" s="29"/>
      <c r="C25" s="29"/>
      <c r="D25" s="29"/>
      <c r="E25" s="24"/>
      <c r="F25" s="24"/>
      <c r="G25" s="24"/>
      <c r="H25" s="24"/>
    </row>
    <row r="26" spans="1:8" ht="18" customHeight="1" x14ac:dyDescent="0.2">
      <c r="A26" s="28" t="s">
        <v>57</v>
      </c>
    </row>
  </sheetData>
  <mergeCells count="1">
    <mergeCell ref="A2:D3"/>
  </mergeCells>
  <pageMargins left="0.7" right="0.7" top="0.75" bottom="0.75" header="0.3" footer="0.3"/>
  <pageSetup paperSize="9" scale="6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ОПУ</vt:lpstr>
      <vt:lpstr>Баланс</vt:lpstr>
      <vt:lpstr>Капитал </vt:lpstr>
      <vt:lpstr>ОДДС</vt:lpstr>
      <vt:lpstr>ОПУ!_Hlk35446127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 Arkhipova</dc:creator>
  <cp:lastModifiedBy>YEKaterina</cp:lastModifiedBy>
  <cp:lastPrinted>2024-10-09T04:39:21Z</cp:lastPrinted>
  <dcterms:created xsi:type="dcterms:W3CDTF">2020-11-17T11:18:59Z</dcterms:created>
  <dcterms:modified xsi:type="dcterms:W3CDTF">2025-05-14T07:47:03Z</dcterms:modified>
</cp:coreProperties>
</file>