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ina.turapova\Документы без Autosave\Audit\2025\1Q25\FS\"/>
    </mc:Choice>
  </mc:AlternateContent>
  <xr:revisionPtr revIDLastSave="0" documentId="13_ncr:1_{30731F6C-CA4A-448A-8506-5253B460746C}" xr6:coauthVersionLast="47" xr6:coauthVersionMax="47" xr10:uidLastSave="{00000000-0000-0000-0000-000000000000}"/>
  <bookViews>
    <workbookView xWindow="24" yWindow="36" windowWidth="23016" windowHeight="12324" activeTab="3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ОФП!$E$20</definedName>
    <definedName name="_xlnm.Print_Area" localSheetId="3">ДДС!$A$1:$E$56</definedName>
    <definedName name="_xlnm.Print_Area" localSheetId="0">ОПиУ!$A$1:$E$37</definedName>
    <definedName name="_xlnm.Print_Area" localSheetId="4">'отчет об изм. в капитале'!$A$1:$K$43</definedName>
    <definedName name="ReportName1" localSheetId="0">ОПиУ!#REF!</definedName>
    <definedName name="Text" localSheetId="0">ОПиУ!$A$5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0" l="1"/>
  <c r="C49" i="10"/>
  <c r="K26" i="11" l="1"/>
  <c r="I26" i="11"/>
  <c r="L20" i="11" l="1"/>
  <c r="I9" i="11"/>
  <c r="E13" i="11"/>
  <c r="E20" i="8" l="1"/>
  <c r="C20" i="8" l="1"/>
  <c r="C23" i="11"/>
  <c r="E16" i="11" l="1"/>
  <c r="I17" i="11" l="1"/>
  <c r="K16" i="11" l="1"/>
  <c r="G16" i="11"/>
  <c r="G17" i="11" s="1"/>
  <c r="E17" i="11"/>
  <c r="K17" i="11" l="1"/>
  <c r="G33" i="11"/>
  <c r="G34" i="11" s="1"/>
  <c r="E33" i="11" l="1"/>
  <c r="E34" i="11" s="1"/>
  <c r="K33" i="11"/>
  <c r="I34" i="11" l="1"/>
  <c r="I35" i="11" s="1"/>
  <c r="K34" i="11" l="1"/>
  <c r="K35" i="11" s="1"/>
</calcChain>
</file>

<file path=xl/sharedStrings.xml><?xml version="1.0" encoding="utf-8"?>
<sst xmlns="http://schemas.openxmlformats.org/spreadsheetml/2006/main" count="249" uniqueCount="127">
  <si>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</si>
  <si>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</si>
  <si>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</si>
  <si>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</si>
  <si>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</si>
  <si>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</si>
  <si>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</si>
  <si>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</si>
  <si>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</si>
  <si>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</si>
  <si>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</si>
  <si>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</si>
  <si>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</si>
  <si>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</si>
  <si>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</si>
  <si>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</si>
  <si>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</si>
  <si>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</si>
  <si>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</si>
  <si>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</si>
  <si>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</si>
  <si>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</si>
  <si>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</si>
  <si>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</si>
  <si>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</si>
  <si>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</si>
  <si>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</si>
  <si>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</si>
  <si>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</si>
  <si>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</si>
  <si>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</si>
  <si>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</si>
  <si>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</si>
  <si>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</si>
  <si>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</si>
  <si>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</si>
  <si>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</si>
  <si>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</si>
  <si>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</si>
  <si>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</si>
  <si>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</si>
  <si>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</si>
  <si>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</si>
  <si>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</si>
  <si>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</si>
  <si>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</si>
  <si>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</si>
  <si>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</si>
  <si>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</si>
  <si>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</si>
  <si>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</si>
  <si>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</si>
  <si>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</si>
  <si>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</si>
  <si>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</si>
  <si>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</si>
  <si>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</si>
  <si>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</si>
  <si>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</si>
  <si>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</si>
  <si>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</si>
  <si>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</si>
  <si>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</si>
  <si>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</si>
  <si>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</si>
  <si>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</si>
  <si>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</si>
  <si>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</si>
  <si>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</si>
  <si>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</si>
  <si>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</si>
  <si>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</si>
  <si>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по обязательствам по аренде</t>
  </si>
  <si>
    <t>Влияние изменений ожидаемых кредитных убытков на величину денежных средств и их эквивалентов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</si>
  <si>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</si>
  <si>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</si>
  <si>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</si>
  <si>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</si>
  <si>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</si>
  <si>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</si>
  <si>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</si>
  <si>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</si>
  <si>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</si>
  <si>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</si>
  <si>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Убытки от обесценения</t>
  </si>
  <si>
    <t>Примечание</t>
  </si>
  <si>
    <t>Чистое (уменьшение)/увеличение денежных средств и их эквивалентов</t>
  </si>
  <si>
    <t>АО "Home Credit Bank"</t>
  </si>
  <si>
    <t xml:space="preserve">Чистые (выплаты) от операций с иностранной валютой </t>
  </si>
  <si>
    <t>Гаухар Масангалиева</t>
  </si>
  <si>
    <t>Главный бухгалтер</t>
  </si>
  <si>
    <t xml:space="preserve">Балансовая стоимость одной акции, в тенге </t>
  </si>
  <si>
    <t>Остаток на 1 января 2024 года</t>
  </si>
  <si>
    <t>Денежные средства и их эквиваленты по состоянию на конец периода</t>
  </si>
  <si>
    <t>Прибыль на акцию, в тенге (базовая и разводненная)</t>
  </si>
  <si>
    <t>Чистое (использование)/поступление денежных средств в финансовой деятельности</t>
  </si>
  <si>
    <t xml:space="preserve">-   </t>
  </si>
  <si>
    <t>Дивиденды, полученные</t>
  </si>
  <si>
    <t>Финансовые активы, отражаемые в составе прочего совокупного дохода</t>
  </si>
  <si>
    <t>Чистое (использование) /поступление денежных средств от операционной деятельности до уплаты налога на прибыль</t>
  </si>
  <si>
    <t>Общий совокупный доход за период (неаудировано)</t>
  </si>
  <si>
    <t>Резерв изменений справедливой стоимости (долговые инструменты) (неаудировано)</t>
  </si>
  <si>
    <t>Прибыль за период (неаудировано)</t>
  </si>
  <si>
    <t>Прочий совокупный доход за период (неаудировано)</t>
  </si>
  <si>
    <t>- Чистое изменение справедливой стоимости (неаудировано)</t>
  </si>
  <si>
    <t>- Чистое изменение ожидаемых кредитных убытков (неаудировано)</t>
  </si>
  <si>
    <t xml:space="preserve">Итого прочий совокупный доход за период (неаудировано) </t>
  </si>
  <si>
    <t>-Чистое изменение справедливой стоимости (неаудировано)</t>
  </si>
  <si>
    <t>(Неаудировано)</t>
  </si>
  <si>
    <t>ПРОМЕЖУТОЧНЫЙ СОКРАЩЕННЫЙ ОТЧЕТ О ПРИБЫЛИ ИЛИ УБЫТКЕ И ПРОЧЕМ СОВОКУПНОМ ДОХОДЕ ЗА ПЕРИОД, ЗАКОНЧИВШИЙСЯ 31 МАРТА 2025 ГОДА</t>
  </si>
  <si>
    <t xml:space="preserve">31 марта 2025 г.  </t>
  </si>
  <si>
    <t>Три месяца, закончившихся</t>
  </si>
  <si>
    <t xml:space="preserve">31 марта 2024 г.  </t>
  </si>
  <si>
    <t>ПРОМЕЖУТОЧНЫЙ СОКРАЩЕННЫЙ ОТЧЕТ ОБ ИЗМЕНЕНИЯХ В КАПИТАЛЕ ЗА ПЕРИОД, ЗАКОНЧИВШИЙСЯ 31 МАРТА 2025 ГОДА</t>
  </si>
  <si>
    <t>Остаток на 31 марта 2025 года (неаудировано)</t>
  </si>
  <si>
    <t>Остаток на 1 января 2025 года</t>
  </si>
  <si>
    <t>ПРОМЕЖУТОЧНЫЙ СОКРАЩЕННЫЙ ОТЧЕТ О ДВИЖЕНИИ ДЕНЕЖНЫХ СРЕДСТВ ЗА ПЕРИОД, 
ЗАКОНЧИВШИЙСЯ 31 МАРТА 2025 ГОДА</t>
  </si>
  <si>
    <t xml:space="preserve">31 марта
2025 г.  </t>
  </si>
  <si>
    <t xml:space="preserve">31 марта
2024 г.  </t>
  </si>
  <si>
    <t>2024 г.</t>
  </si>
  <si>
    <t>И.о. Председателя Правления</t>
  </si>
  <si>
    <t>-Хеджирование денежных потоков – эффективная часть изменений в справедливой стоимости (неаудировано)</t>
  </si>
  <si>
    <t>Объявление и выплата дивидендов (Примечание 16(б)) (неаудировано)</t>
  </si>
  <si>
    <t>Остаток на 31 марта 2024 года  (неаудировано)</t>
  </si>
  <si>
    <t xml:space="preserve">Зденек Фоукал </t>
  </si>
  <si>
    <t>ПРОМЕЖУТОЧНЫЙ СОКРАЩЕННЫЙ ОТЧЕТ О ФИНАНСОВОМ ПОЛОЖЕНИИ
 ПО СОСТОЯНИЮ НА 31 МАРТА 2025 ГОДА</t>
  </si>
  <si>
    <t>(Неаудировано) 
Три месяца, закончившихся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</si>
</sst>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  <numFmt numFmtId="272" formatCode="_-* #,##0_-;\-* #,##0_-;_-* &quot;-&quot;??_-;_-@_-"/>
    <numFmt numFmtId="273" formatCode="_(* #,##0_);_(* \(#,##0\);_(* &quot;-&quot;??_);_(@_)"/>
  </numFmts>
  <fonts count="19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7">
    <xf numFmtId="0" fontId="0" fillId="0" borderId="0" xfId="0"/>
    <xf numFmtId="0" fontId="0" fillId="76" borderId="0" xfId="0" applyFill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272" fontId="185" fillId="0" borderId="0" xfId="1690" applyNumberFormat="1" applyFont="1" applyFill="1" applyAlignment="1">
      <alignment vertical="center" wrapText="1"/>
    </xf>
    <xf numFmtId="0" fontId="0" fillId="0" borderId="0" xfId="0" applyAlignment="1">
      <alignment wrapText="1"/>
    </xf>
    <xf numFmtId="0" fontId="186" fillId="0" borderId="0" xfId="0" applyFont="1" applyAlignment="1">
      <alignment horizontal="right" vertical="center" wrapText="1"/>
    </xf>
    <xf numFmtId="0" fontId="186" fillId="0" borderId="12" xfId="0" applyFont="1" applyBorder="1" applyAlignment="1">
      <alignment horizontal="right" vertical="center" wrapText="1"/>
    </xf>
    <xf numFmtId="0" fontId="185" fillId="0" borderId="0" xfId="0" applyFont="1" applyAlignment="1">
      <alignment vertical="center" wrapText="1"/>
    </xf>
    <xf numFmtId="3" fontId="185" fillId="0" borderId="0" xfId="0" applyNumberFormat="1" applyFont="1" applyAlignment="1">
      <alignment horizontal="right" vertical="center" wrapText="1"/>
    </xf>
    <xf numFmtId="0" fontId="185" fillId="0" borderId="0" xfId="0" applyFont="1" applyAlignment="1">
      <alignment horizontal="right" vertical="center" wrapText="1"/>
    </xf>
    <xf numFmtId="271" fontId="185" fillId="0" borderId="0" xfId="1690" applyNumberFormat="1" applyFont="1" applyFill="1" applyAlignment="1">
      <alignment horizontal="right" vertical="center" wrapText="1"/>
    </xf>
    <xf numFmtId="273" fontId="23" fillId="0" borderId="0" xfId="0" applyNumberFormat="1" applyFont="1"/>
    <xf numFmtId="0" fontId="186" fillId="0" borderId="0" xfId="0" applyFont="1" applyAlignment="1">
      <alignment vertical="center" wrapText="1"/>
    </xf>
    <xf numFmtId="3" fontId="186" fillId="0" borderId="14" xfId="0" applyNumberFormat="1" applyFont="1" applyBorder="1" applyAlignment="1">
      <alignment horizontal="right" vertical="center" wrapText="1"/>
    </xf>
    <xf numFmtId="271" fontId="186" fillId="0" borderId="0" xfId="1690" applyNumberFormat="1" applyFont="1" applyFill="1" applyAlignment="1">
      <alignment horizontal="right" vertical="center" wrapText="1"/>
    </xf>
    <xf numFmtId="273" fontId="23" fillId="0" borderId="0" xfId="0" applyNumberFormat="1" applyFont="1" applyAlignment="1">
      <alignment horizontal="right"/>
    </xf>
    <xf numFmtId="3" fontId="185" fillId="0" borderId="10" xfId="0" applyNumberFormat="1" applyFont="1" applyBorder="1" applyAlignment="1">
      <alignment horizontal="right" vertical="center" wrapText="1"/>
    </xf>
    <xf numFmtId="3" fontId="186" fillId="0" borderId="0" xfId="0" applyNumberFormat="1" applyFont="1" applyAlignment="1">
      <alignment horizontal="right" vertical="center" wrapText="1"/>
    </xf>
    <xf numFmtId="3" fontId="186" fillId="0" borderId="12" xfId="0" applyNumberFormat="1" applyFont="1" applyBorder="1" applyAlignment="1">
      <alignment horizontal="right" vertical="center" wrapText="1"/>
    </xf>
    <xf numFmtId="271" fontId="185" fillId="0" borderId="0" xfId="1690" applyNumberFormat="1" applyFont="1" applyFill="1" applyAlignment="1">
      <alignment vertical="center" wrapText="1"/>
    </xf>
    <xf numFmtId="0" fontId="187" fillId="0" borderId="0" xfId="0" applyFont="1" applyAlignment="1">
      <alignment vertical="center" wrapText="1"/>
    </xf>
    <xf numFmtId="0" fontId="185" fillId="0" borderId="0" xfId="0" applyFont="1" applyAlignment="1">
      <alignment horizontal="left" vertical="center" wrapText="1"/>
    </xf>
    <xf numFmtId="0" fontId="186" fillId="0" borderId="0" xfId="0" applyFont="1" applyAlignment="1">
      <alignment horizontal="justify" vertical="center" wrapText="1"/>
    </xf>
    <xf numFmtId="0" fontId="25" fillId="0" borderId="0" xfId="0" applyFont="1"/>
    <xf numFmtId="3" fontId="24" fillId="0" borderId="16" xfId="0" applyNumberFormat="1" applyFont="1" applyBorder="1" applyAlignment="1">
      <alignment horizontal="right" vertical="center" wrapText="1"/>
    </xf>
    <xf numFmtId="0" fontId="190" fillId="0" borderId="0" xfId="0" applyFont="1" applyAlignment="1">
      <alignment vertical="center" wrapText="1"/>
    </xf>
    <xf numFmtId="0" fontId="190" fillId="0" borderId="0" xfId="0" applyFont="1" applyAlignment="1">
      <alignment horizontal="left" vertical="center" wrapText="1"/>
    </xf>
    <xf numFmtId="271" fontId="0" fillId="0" borderId="0" xfId="0" applyNumberForma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12" xfId="0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3" fontId="24" fillId="0" borderId="0" xfId="0" applyNumberFormat="1" applyFont="1" applyAlignment="1">
      <alignment horizontal="right" vertical="center" wrapText="1"/>
    </xf>
    <xf numFmtId="3" fontId="192" fillId="0" borderId="0" xfId="0" applyNumberFormat="1" applyFont="1" applyAlignment="1">
      <alignment horizontal="right" vertical="center" wrapText="1"/>
    </xf>
    <xf numFmtId="3" fontId="192" fillId="0" borderId="12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3" fontId="193" fillId="0" borderId="16" xfId="0" applyNumberFormat="1" applyFont="1" applyBorder="1" applyAlignment="1">
      <alignment horizontal="right" vertical="center" wrapText="1"/>
    </xf>
    <xf numFmtId="271" fontId="24" fillId="0" borderId="0" xfId="1690" applyNumberFormat="1" applyFont="1" applyFill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3" fontId="192" fillId="0" borderId="0" xfId="0" applyNumberFormat="1" applyFont="1" applyAlignment="1">
      <alignment vertical="center" wrapText="1"/>
    </xf>
    <xf numFmtId="272" fontId="24" fillId="0" borderId="0" xfId="1690" applyNumberFormat="1" applyFont="1" applyFill="1" applyAlignment="1">
      <alignment vertical="center" wrapText="1"/>
    </xf>
    <xf numFmtId="3" fontId="192" fillId="0" borderId="12" xfId="0" applyNumberFormat="1" applyFont="1" applyBorder="1" applyAlignment="1">
      <alignment vertical="center" wrapText="1"/>
    </xf>
    <xf numFmtId="3" fontId="25" fillId="0" borderId="24" xfId="0" applyNumberFormat="1" applyFont="1" applyBorder="1" applyAlignment="1">
      <alignment horizontal="right" vertical="center" wrapText="1"/>
    </xf>
    <xf numFmtId="3" fontId="193" fillId="0" borderId="24" xfId="0" applyNumberFormat="1" applyFont="1" applyBorder="1" applyAlignment="1">
      <alignment horizontal="right" vertical="center" wrapText="1"/>
    </xf>
    <xf numFmtId="3" fontId="25" fillId="0" borderId="43" xfId="0" applyNumberFormat="1" applyFont="1" applyBorder="1" applyAlignment="1">
      <alignment horizontal="right" vertical="center" wrapText="1"/>
    </xf>
    <xf numFmtId="271" fontId="25" fillId="0" borderId="0" xfId="1690" applyNumberFormat="1" applyFont="1" applyFill="1" applyAlignment="1">
      <alignment vertical="center" wrapText="1"/>
    </xf>
    <xf numFmtId="3" fontId="192" fillId="0" borderId="16" xfId="0" applyNumberFormat="1" applyFont="1" applyBorder="1" applyAlignment="1">
      <alignment horizontal="right" vertical="center" wrapText="1"/>
    </xf>
    <xf numFmtId="272" fontId="24" fillId="0" borderId="0" xfId="1690" applyNumberFormat="1" applyFont="1" applyFill="1" applyBorder="1" applyAlignment="1">
      <alignment vertical="center" wrapText="1"/>
    </xf>
    <xf numFmtId="0" fontId="190" fillId="0" borderId="0" xfId="0" applyFont="1" applyAlignment="1">
      <alignment horizontal="center" vertical="center" wrapText="1"/>
    </xf>
    <xf numFmtId="271" fontId="186" fillId="0" borderId="0" xfId="1690" applyNumberFormat="1" applyFont="1" applyFill="1" applyAlignment="1">
      <alignment horizontal="center" vertical="center" wrapText="1"/>
    </xf>
    <xf numFmtId="271" fontId="186" fillId="0" borderId="12" xfId="1690" applyNumberFormat="1" applyFont="1" applyFill="1" applyBorder="1" applyAlignment="1">
      <alignment horizontal="center" vertical="center" wrapText="1"/>
    </xf>
    <xf numFmtId="273" fontId="194" fillId="0" borderId="0" xfId="0" applyNumberFormat="1" applyFont="1" applyAlignment="1">
      <alignment horizontal="right"/>
    </xf>
    <xf numFmtId="271" fontId="186" fillId="0" borderId="0" xfId="1690" applyNumberFormat="1" applyFont="1" applyFill="1" applyAlignment="1">
      <alignment vertical="center" wrapText="1"/>
    </xf>
    <xf numFmtId="273" fontId="194" fillId="0" borderId="12" xfId="0" applyNumberFormat="1" applyFont="1" applyBorder="1" applyAlignment="1">
      <alignment horizontal="right"/>
    </xf>
    <xf numFmtId="3" fontId="185" fillId="0" borderId="12" xfId="0" applyNumberFormat="1" applyFont="1" applyBorder="1" applyAlignment="1">
      <alignment horizontal="right" vertical="center" wrapText="1"/>
    </xf>
    <xf numFmtId="271" fontId="24" fillId="0" borderId="0" xfId="1690" applyNumberFormat="1" applyFont="1" applyFill="1" applyAlignment="1">
      <alignment horizontal="right" vertical="center" wrapText="1"/>
    </xf>
    <xf numFmtId="0" fontId="185" fillId="0" borderId="12" xfId="0" applyFont="1" applyBorder="1" applyAlignment="1">
      <alignment horizontal="right" vertical="center" wrapText="1"/>
    </xf>
    <xf numFmtId="273" fontId="195" fillId="0" borderId="0" xfId="0" applyNumberFormat="1" applyFont="1" applyAlignment="1">
      <alignment horizontal="right"/>
    </xf>
    <xf numFmtId="271" fontId="25" fillId="0" borderId="0" xfId="1690" applyNumberFormat="1" applyFont="1" applyFill="1" applyAlignment="1">
      <alignment horizontal="right" vertical="center" wrapText="1"/>
    </xf>
    <xf numFmtId="271" fontId="0" fillId="0" borderId="0" xfId="1690" applyNumberFormat="1" applyFont="1" applyFill="1"/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271" fontId="25" fillId="0" borderId="0" xfId="1690" applyNumberFormat="1" applyFont="1" applyFill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 wrapText="1"/>
    </xf>
    <xf numFmtId="271" fontId="24" fillId="0" borderId="0" xfId="1690" applyNumberFormat="1" applyFont="1" applyFill="1" applyAlignment="1">
      <alignment horizontal="right" vertical="center"/>
    </xf>
    <xf numFmtId="271" fontId="24" fillId="0" borderId="0" xfId="1690" applyNumberFormat="1" applyFont="1" applyFill="1" applyBorder="1" applyAlignment="1">
      <alignment horizontal="right" vertical="center" wrapText="1"/>
    </xf>
    <xf numFmtId="0" fontId="18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/>
    </xf>
    <xf numFmtId="271" fontId="24" fillId="0" borderId="12" xfId="1690" applyNumberFormat="1" applyFont="1" applyFill="1" applyBorder="1" applyAlignment="1">
      <alignment horizontal="right" vertical="center"/>
    </xf>
    <xf numFmtId="271" fontId="25" fillId="0" borderId="12" xfId="1690" applyNumberFormat="1" applyFont="1" applyFill="1" applyBorder="1" applyAlignment="1">
      <alignment horizontal="right" vertical="center"/>
    </xf>
    <xf numFmtId="271" fontId="25" fillId="0" borderId="12" xfId="1690" applyNumberFormat="1" applyFont="1" applyFill="1" applyBorder="1" applyAlignment="1">
      <alignment horizontal="right" vertical="center" wrapText="1"/>
    </xf>
    <xf numFmtId="273" fontId="191" fillId="0" borderId="0" xfId="0" applyNumberFormat="1" applyFont="1" applyAlignment="1">
      <alignment horizontal="right" vertical="center"/>
    </xf>
    <xf numFmtId="271" fontId="24" fillId="0" borderId="0" xfId="1690" applyNumberFormat="1" applyFont="1" applyFill="1" applyAlignment="1">
      <alignment horizontal="right" wrapText="1"/>
    </xf>
    <xf numFmtId="271" fontId="24" fillId="0" borderId="0" xfId="1690" applyNumberFormat="1" applyFont="1" applyFill="1" applyBorder="1" applyAlignment="1">
      <alignment horizontal="right" vertical="center"/>
    </xf>
    <xf numFmtId="273" fontId="23" fillId="0" borderId="0" xfId="0" applyNumberFormat="1" applyFont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/>
    </xf>
    <xf numFmtId="273" fontId="194" fillId="0" borderId="10" xfId="0" applyNumberFormat="1" applyFont="1" applyBorder="1" applyAlignment="1">
      <alignment horizontal="right"/>
    </xf>
    <xf numFmtId="273" fontId="195" fillId="0" borderId="14" xfId="0" applyNumberFormat="1" applyFont="1" applyBorder="1" applyAlignment="1">
      <alignment horizontal="right"/>
    </xf>
    <xf numFmtId="0" fontId="196" fillId="0" borderId="0" xfId="0" applyFont="1"/>
    <xf numFmtId="3" fontId="185" fillId="0" borderId="16" xfId="0" applyNumberFormat="1" applyFont="1" applyBorder="1" applyAlignment="1">
      <alignment horizontal="right" vertical="center" wrapText="1"/>
    </xf>
    <xf numFmtId="271" fontId="196" fillId="0" borderId="0" xfId="1690" applyNumberFormat="1" applyFont="1" applyFill="1"/>
    <xf numFmtId="271" fontId="25" fillId="0" borderId="0" xfId="1690" applyNumberFormat="1" applyFont="1" applyFill="1" applyAlignment="1">
      <alignment horizontal="right"/>
    </xf>
    <xf numFmtId="271" fontId="25" fillId="0" borderId="0" xfId="1690" applyNumberFormat="1" applyFont="1" applyFill="1" applyAlignment="1">
      <alignment horizontal="right" wrapText="1"/>
    </xf>
    <xf numFmtId="3" fontId="24" fillId="0" borderId="12" xfId="0" applyNumberFormat="1" applyFont="1" applyBorder="1" applyAlignment="1">
      <alignment vertical="center" wrapText="1"/>
    </xf>
    <xf numFmtId="3" fontId="24" fillId="0" borderId="12" xfId="0" applyNumberFormat="1" applyFont="1" applyBorder="1" applyAlignment="1">
      <alignment horizontal="right" vertical="center" wrapText="1"/>
    </xf>
    <xf numFmtId="3" fontId="25" fillId="0" borderId="16" xfId="0" applyNumberFormat="1" applyFont="1" applyBorder="1" applyAlignment="1">
      <alignment horizontal="right" vertical="center" wrapText="1"/>
    </xf>
    <xf numFmtId="3" fontId="186" fillId="0" borderId="43" xfId="0" applyNumberFormat="1" applyFont="1" applyBorder="1" applyAlignment="1">
      <alignment horizontal="right" vertical="center" wrapText="1"/>
    </xf>
    <xf numFmtId="273" fontId="195" fillId="0" borderId="43" xfId="0" applyNumberFormat="1" applyFont="1" applyBorder="1" applyAlignment="1">
      <alignment horizontal="right"/>
    </xf>
    <xf numFmtId="3" fontId="25" fillId="0" borderId="43" xfId="0" applyNumberFormat="1" applyFont="1" applyBorder="1" applyAlignment="1">
      <alignment vertical="center" wrapText="1"/>
    </xf>
    <xf numFmtId="3" fontId="193" fillId="0" borderId="43" xfId="0" applyNumberFormat="1" applyFont="1" applyBorder="1" applyAlignment="1">
      <alignment vertical="center" wrapText="1"/>
    </xf>
    <xf numFmtId="0" fontId="24" fillId="0" borderId="0" xfId="0" quotePrefix="1" applyFont="1" applyAlignment="1">
      <alignment vertical="center" wrapText="1"/>
    </xf>
    <xf numFmtId="0" fontId="185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0" xfId="0" applyFont="1" applyAlignment="1">
      <alignment horizontal="center" wrapText="1"/>
    </xf>
    <xf numFmtId="273" fontId="195" fillId="0" borderId="13" xfId="0" applyNumberFormat="1" applyFont="1" applyBorder="1" applyAlignment="1">
      <alignment horizontal="right"/>
    </xf>
    <xf numFmtId="273" fontId="195" fillId="0" borderId="0" xfId="0" applyNumberFormat="1" applyFont="1" applyAlignment="1">
      <alignment horizontal="right" vertical="center"/>
    </xf>
    <xf numFmtId="165" fontId="186" fillId="0" borderId="12" xfId="1690" applyFont="1" applyBorder="1" applyAlignment="1">
      <alignment horizontal="right" vertical="center" wrapText="1"/>
    </xf>
    <xf numFmtId="271" fontId="185" fillId="0" borderId="0" xfId="1690" applyNumberFormat="1" applyFont="1" applyAlignment="1">
      <alignment horizontal="right" vertical="center" wrapText="1"/>
    </xf>
    <xf numFmtId="271" fontId="25" fillId="0" borderId="0" xfId="1690" applyNumberFormat="1" applyFont="1" applyFill="1" applyAlignment="1">
      <alignment vertical="center"/>
    </xf>
    <xf numFmtId="271" fontId="25" fillId="0" borderId="0" xfId="1690" applyNumberFormat="1" applyFont="1" applyFill="1" applyBorder="1" applyAlignment="1">
      <alignment vertical="center"/>
    </xf>
    <xf numFmtId="0" fontId="25" fillId="76" borderId="0" xfId="0" applyFont="1" applyFill="1" applyAlignment="1">
      <alignment vertical="center"/>
    </xf>
    <xf numFmtId="0" fontId="184" fillId="76" borderId="0" xfId="0" applyFont="1" applyFill="1" applyAlignment="1">
      <alignment vertical="center" wrapText="1"/>
    </xf>
    <xf numFmtId="165" fontId="185" fillId="0" borderId="12" xfId="1690" applyFont="1" applyBorder="1" applyAlignment="1">
      <alignment horizontal="right" vertical="center" wrapText="1"/>
    </xf>
    <xf numFmtId="169" fontId="186" fillId="0" borderId="0" xfId="0" applyNumberFormat="1" applyFont="1" applyAlignment="1">
      <alignment horizontal="right" vertical="center" wrapText="1"/>
    </xf>
    <xf numFmtId="169" fontId="185" fillId="0" borderId="0" xfId="0" applyNumberFormat="1" applyFont="1" applyAlignment="1">
      <alignment horizontal="right" vertical="center" wrapText="1"/>
    </xf>
    <xf numFmtId="165" fontId="185" fillId="0" borderId="0" xfId="1690" applyFont="1" applyAlignment="1">
      <alignment horizontal="right" vertical="center" wrapText="1"/>
    </xf>
    <xf numFmtId="0" fontId="72" fillId="0" borderId="0" xfId="0" applyFont="1" applyAlignment="1">
      <alignment vertical="center" wrapText="1"/>
    </xf>
    <xf numFmtId="0" fontId="197" fillId="0" borderId="0" xfId="0" applyFont="1"/>
    <xf numFmtId="0" fontId="72" fillId="0" borderId="0" xfId="0" applyFont="1" applyAlignment="1">
      <alignment vertical="center"/>
    </xf>
    <xf numFmtId="0" fontId="190" fillId="0" borderId="0" xfId="0" applyFont="1" applyAlignment="1">
      <alignment horizontal="left" vertical="center" wrapText="1"/>
    </xf>
    <xf numFmtId="0" fontId="189" fillId="0" borderId="0" xfId="0" applyFont="1" applyAlignment="1">
      <alignment horizontal="center" vertical="center"/>
    </xf>
    <xf numFmtId="0" fontId="186" fillId="0" borderId="0" xfId="0" applyFont="1" applyAlignment="1">
      <alignment horizontal="right" vertical="center" wrapText="1"/>
    </xf>
    <xf numFmtId="0" fontId="185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271" fontId="25" fillId="0" borderId="0" xfId="1690" applyNumberFormat="1" applyFont="1" applyFill="1" applyAlignment="1">
      <alignment horizontal="center" vertical="center" wrapText="1"/>
    </xf>
    <xf numFmtId="271" fontId="25" fillId="0" borderId="0" xfId="1690" applyNumberFormat="1" applyFont="1" applyFill="1" applyAlignment="1">
      <alignment horizontal="right" vertical="center"/>
    </xf>
    <xf numFmtId="271" fontId="25" fillId="0" borderId="11" xfId="1690" applyNumberFormat="1" applyFont="1" applyFill="1" applyBorder="1" applyAlignment="1">
      <alignment horizontal="center" vertical="center"/>
    </xf>
    <xf numFmtId="271" fontId="25" fillId="0" borderId="16" xfId="1690" applyNumberFormat="1" applyFont="1" applyFill="1" applyBorder="1" applyAlignment="1">
      <alignment horizontal="center" vertical="center"/>
    </xf>
    <xf numFmtId="271" fontId="25" fillId="0" borderId="15" xfId="1690" applyNumberFormat="1" applyFont="1" applyFill="1" applyBorder="1" applyAlignment="1">
      <alignment horizontal="right" vertical="center" wrapText="1"/>
    </xf>
    <xf numFmtId="271" fontId="25" fillId="0" borderId="16" xfId="1690" applyNumberFormat="1" applyFont="1" applyFill="1" applyBorder="1" applyAlignment="1">
      <alignment horizontal="right" vertical="center" wrapText="1"/>
    </xf>
    <xf numFmtId="271" fontId="25" fillId="0" borderId="0" xfId="1690" applyNumberFormat="1" applyFont="1" applyFill="1" applyAlignment="1">
      <alignment horizontal="right" vertical="center" wrapText="1"/>
    </xf>
    <xf numFmtId="0" fontId="18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71" fontId="25" fillId="0" borderId="15" xfId="1690" applyNumberFormat="1" applyFont="1" applyFill="1" applyBorder="1" applyAlignment="1">
      <alignment horizontal="right" vertical="center"/>
    </xf>
    <xf numFmtId="271" fontId="25" fillId="0" borderId="16" xfId="1690" applyNumberFormat="1" applyFont="1" applyFill="1" applyBorder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 wrapText="1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" xfId="1690" builtinId="3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" xfId="0" builtinId="0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H39"/>
  <sheetViews>
    <sheetView showGridLines="0" view="pageBreakPreview" zoomScale="80" zoomScaleNormal="90" zoomScaleSheetLayoutView="80" workbookViewId="0">
      <selection activeCell="C6" sqref="C6"/>
    </sheetView>
  </sheetViews>
  <sheetFormatPr defaultColWidth="9.21875" defaultRowHeight="14.4"/>
  <cols>
    <col min="1" max="1" width="60.44140625" style="15" customWidth="1"/>
    <col min="2" max="2" width="11.77734375" customWidth="1"/>
    <col min="3" max="3" width="15.77734375" customWidth="1"/>
    <col min="4" max="4" width="3.21875" customWidth="1"/>
    <col min="5" max="5" width="16.44140625" customWidth="1"/>
    <col min="6" max="6" width="0.109375" customWidth="1"/>
  </cols>
  <sheetData>
    <row r="1" spans="1:8">
      <c r="A1" s="125" t="s">
        <v>87</v>
      </c>
      <c r="B1" s="125"/>
      <c r="C1" s="125"/>
      <c r="D1" s="125"/>
      <c r="E1" s="125"/>
      <c r="F1" s="125"/>
    </row>
    <row r="2" spans="1:8">
      <c r="B2" s="15"/>
    </row>
    <row r="3" spans="1:8" ht="22.5" customHeight="1">
      <c r="A3" s="128" t="s">
        <v>109</v>
      </c>
      <c r="B3" s="128"/>
      <c r="C3" s="128"/>
      <c r="D3" s="128"/>
      <c r="E3" s="128"/>
    </row>
    <row r="5" spans="1:8">
      <c r="A5" s="127"/>
      <c r="B5" s="128" t="s">
        <v>85</v>
      </c>
      <c r="C5" s="16" t="s">
        <v>108</v>
      </c>
      <c r="D5" s="126"/>
      <c r="E5" s="16" t="s">
        <v>108</v>
      </c>
      <c r="F5" s="126"/>
    </row>
    <row r="6" spans="1:8" ht="22.8">
      <c r="A6" s="127"/>
      <c r="B6" s="128"/>
      <c r="C6" s="16" t="s">
        <v>111</v>
      </c>
      <c r="D6" s="126"/>
      <c r="E6" s="16" t="s">
        <v>111</v>
      </c>
      <c r="F6" s="126"/>
    </row>
    <row r="7" spans="1:8">
      <c r="A7" s="127"/>
      <c r="B7" s="128"/>
      <c r="C7" s="16" t="s">
        <v>110</v>
      </c>
      <c r="D7" s="126"/>
      <c r="E7" s="16" t="s">
        <v>112</v>
      </c>
      <c r="F7" s="126"/>
    </row>
    <row r="8" spans="1:8" ht="15" thickBot="1">
      <c r="A8" s="127"/>
      <c r="B8" s="128"/>
      <c r="C8" s="17" t="s">
        <v>0</v>
      </c>
      <c r="D8" s="126"/>
      <c r="E8" s="17" t="s">
        <v>0</v>
      </c>
      <c r="F8" s="126"/>
    </row>
    <row r="9" spans="1:8" ht="24">
      <c r="A9" s="18" t="s">
        <v>46</v>
      </c>
      <c r="B9" s="107">
        <v>4</v>
      </c>
      <c r="C9" s="19">
        <v>66742426</v>
      </c>
      <c r="D9" s="20"/>
      <c r="E9" s="19">
        <v>52632663</v>
      </c>
      <c r="F9" s="21"/>
    </row>
    <row r="10" spans="1:8">
      <c r="A10" s="18" t="s">
        <v>74</v>
      </c>
      <c r="B10" s="107">
        <v>4</v>
      </c>
      <c r="C10" s="90">
        <v>27137598</v>
      </c>
      <c r="D10" s="20"/>
      <c r="E10" s="90">
        <v>-20386152</v>
      </c>
      <c r="F10" s="21"/>
      <c r="H10" s="22"/>
    </row>
    <row r="11" spans="1:8">
      <c r="A11" s="23" t="s">
        <v>75</v>
      </c>
      <c r="B11" s="105"/>
      <c r="C11" s="24">
        <v>39604828</v>
      </c>
      <c r="D11" s="16"/>
      <c r="E11" s="24">
        <v>32246511</v>
      </c>
      <c r="F11" s="25"/>
    </row>
    <row r="12" spans="1:8">
      <c r="A12" s="18" t="s">
        <v>2</v>
      </c>
      <c r="B12" s="107">
        <v>5</v>
      </c>
      <c r="C12" s="19">
        <v>3024377</v>
      </c>
      <c r="D12" s="20"/>
      <c r="E12" s="19">
        <v>2273238</v>
      </c>
      <c r="F12" s="21"/>
    </row>
    <row r="13" spans="1:8">
      <c r="A13" s="18" t="s">
        <v>3</v>
      </c>
      <c r="B13" s="107">
        <v>5</v>
      </c>
      <c r="C13" s="64">
        <v>-3839616</v>
      </c>
      <c r="D13" s="64"/>
      <c r="E13" s="64">
        <v>-3827932</v>
      </c>
      <c r="F13" s="21"/>
    </row>
    <row r="14" spans="1:8">
      <c r="A14" s="23" t="s">
        <v>4</v>
      </c>
      <c r="B14" s="106"/>
      <c r="C14" s="91">
        <v>-815239</v>
      </c>
      <c r="D14" s="70"/>
      <c r="E14" s="91">
        <v>-1554694</v>
      </c>
      <c r="F14" s="25"/>
    </row>
    <row r="15" spans="1:8" ht="36">
      <c r="A15" s="18" t="s">
        <v>83</v>
      </c>
      <c r="B15" s="108"/>
      <c r="C15" s="64">
        <v>-641545</v>
      </c>
      <c r="D15" s="64"/>
      <c r="E15" s="64">
        <v>-1121932</v>
      </c>
      <c r="F15" s="21"/>
    </row>
    <row r="16" spans="1:8">
      <c r="A16" s="18" t="s">
        <v>76</v>
      </c>
      <c r="B16" s="105"/>
      <c r="C16" s="64">
        <v>193317</v>
      </c>
      <c r="D16" s="20"/>
      <c r="E16" s="64">
        <v>774361</v>
      </c>
      <c r="F16" s="21"/>
    </row>
    <row r="17" spans="1:7">
      <c r="A17" s="18" t="s">
        <v>77</v>
      </c>
      <c r="B17" s="105"/>
      <c r="C17" s="64">
        <v>681411</v>
      </c>
      <c r="D17" s="20"/>
      <c r="E17" s="19">
        <v>503074</v>
      </c>
      <c r="F17" s="21"/>
    </row>
    <row r="18" spans="1:7">
      <c r="A18" s="18" t="s">
        <v>63</v>
      </c>
      <c r="B18" s="105"/>
      <c r="C18" s="90">
        <v>-320375</v>
      </c>
      <c r="D18" s="20"/>
      <c r="E18" s="27">
        <v>115760</v>
      </c>
      <c r="F18" s="21"/>
    </row>
    <row r="19" spans="1:7" ht="15.75" customHeight="1">
      <c r="A19" s="23" t="s">
        <v>5</v>
      </c>
      <c r="B19" s="105"/>
      <c r="C19" s="28">
        <v>38702397</v>
      </c>
      <c r="D19" s="16"/>
      <c r="E19" s="28">
        <v>30963080</v>
      </c>
      <c r="F19" s="25"/>
    </row>
    <row r="20" spans="1:7" ht="14.55" customHeight="1">
      <c r="A20" s="18" t="s">
        <v>84</v>
      </c>
      <c r="B20" s="105"/>
      <c r="C20" s="64">
        <f>-9739864-578110</f>
        <v>-10317974</v>
      </c>
      <c r="D20" s="64"/>
      <c r="E20" s="64">
        <f>-9017773-194628</f>
        <v>-9212401</v>
      </c>
      <c r="F20" s="21"/>
    </row>
    <row r="21" spans="1:7">
      <c r="A21" s="18" t="s">
        <v>78</v>
      </c>
      <c r="B21" s="107">
        <v>6</v>
      </c>
      <c r="C21" s="90">
        <v>-16259267</v>
      </c>
      <c r="D21" s="64"/>
      <c r="E21" s="90">
        <v>-13310439</v>
      </c>
      <c r="F21" s="21"/>
    </row>
    <row r="22" spans="1:7">
      <c r="A22" s="23" t="s">
        <v>6</v>
      </c>
      <c r="B22" s="105"/>
      <c r="C22" s="28">
        <v>12125156</v>
      </c>
      <c r="D22" s="16"/>
      <c r="E22" s="28">
        <v>8440240</v>
      </c>
      <c r="F22" s="25"/>
    </row>
    <row r="23" spans="1:7">
      <c r="A23" s="18" t="s">
        <v>79</v>
      </c>
      <c r="B23" s="107">
        <v>7</v>
      </c>
      <c r="C23" s="90">
        <v>-2667700</v>
      </c>
      <c r="D23" s="64"/>
      <c r="E23" s="90">
        <v>-1843278</v>
      </c>
      <c r="F23" s="21"/>
    </row>
    <row r="24" spans="1:7" ht="15" thickBot="1">
      <c r="A24" s="23" t="s">
        <v>47</v>
      </c>
      <c r="B24" s="106"/>
      <c r="C24" s="29">
        <v>9457456</v>
      </c>
      <c r="D24" s="16"/>
      <c r="E24" s="29">
        <v>6596962</v>
      </c>
      <c r="F24" s="25"/>
    </row>
    <row r="25" spans="1:7">
      <c r="A25" s="23" t="s">
        <v>64</v>
      </c>
      <c r="B25" s="106"/>
      <c r="C25" s="30"/>
      <c r="D25" s="30"/>
      <c r="E25" s="30"/>
      <c r="F25" s="25"/>
    </row>
    <row r="26" spans="1:7" ht="24">
      <c r="A26" s="31" t="s">
        <v>25</v>
      </c>
      <c r="B26" s="106"/>
      <c r="C26" s="30"/>
      <c r="D26" s="30"/>
      <c r="E26" s="30"/>
      <c r="F26" s="25"/>
    </row>
    <row r="27" spans="1:7">
      <c r="A27" s="18" t="s">
        <v>28</v>
      </c>
      <c r="B27" s="106"/>
      <c r="C27" s="30"/>
      <c r="D27" s="30"/>
      <c r="E27" s="30"/>
      <c r="F27" s="25"/>
    </row>
    <row r="28" spans="1:7">
      <c r="A28" s="32" t="s">
        <v>29</v>
      </c>
      <c r="B28" s="106"/>
      <c r="C28" s="19">
        <v>23404</v>
      </c>
      <c r="D28" s="20"/>
      <c r="E28" s="112">
        <v>0</v>
      </c>
      <c r="F28" s="25"/>
    </row>
    <row r="29" spans="1:7">
      <c r="A29" s="32" t="s">
        <v>48</v>
      </c>
      <c r="B29" s="106"/>
      <c r="C29" s="20" t="s">
        <v>21</v>
      </c>
      <c r="D29" s="20"/>
      <c r="E29" s="112">
        <v>0</v>
      </c>
      <c r="F29" s="22"/>
      <c r="G29" s="22"/>
    </row>
    <row r="30" spans="1:7" ht="24">
      <c r="A30" s="32" t="s">
        <v>80</v>
      </c>
      <c r="B30" s="106"/>
      <c r="C30" s="20" t="s">
        <v>21</v>
      </c>
      <c r="D30" s="20"/>
      <c r="E30" s="112">
        <v>0</v>
      </c>
      <c r="F30" s="25"/>
    </row>
    <row r="31" spans="1:7" ht="15" thickBot="1">
      <c r="A31" s="23" t="s">
        <v>65</v>
      </c>
      <c r="B31" s="106"/>
      <c r="C31" s="29">
        <v>23404</v>
      </c>
      <c r="D31" s="20"/>
      <c r="E31" s="111">
        <v>0</v>
      </c>
      <c r="F31" s="25"/>
    </row>
    <row r="32" spans="1:7" ht="15" thickBot="1">
      <c r="A32" s="33" t="s">
        <v>22</v>
      </c>
      <c r="B32" s="106"/>
      <c r="C32" s="29">
        <v>9480860</v>
      </c>
      <c r="D32" s="16"/>
      <c r="E32" s="29">
        <v>6596962</v>
      </c>
      <c r="F32" s="25"/>
    </row>
    <row r="33" spans="1:6">
      <c r="C33" s="92"/>
      <c r="D33" s="92"/>
      <c r="E33" s="92"/>
    </row>
    <row r="34" spans="1:6" ht="15" thickBot="1">
      <c r="A34" s="34" t="s">
        <v>94</v>
      </c>
      <c r="B34" s="107">
        <v>18</v>
      </c>
      <c r="C34" s="93">
        <v>271065</v>
      </c>
      <c r="D34" s="32"/>
      <c r="E34" s="93">
        <v>189079</v>
      </c>
    </row>
    <row r="35" spans="1:6" ht="15" thickTop="1"/>
    <row r="36" spans="1:6" s="122" customFormat="1" ht="14.55" customHeight="1">
      <c r="A36" s="121" t="s">
        <v>120</v>
      </c>
      <c r="C36" s="121" t="s">
        <v>124</v>
      </c>
      <c r="D36" s="121"/>
      <c r="E36" s="121"/>
    </row>
    <row r="37" spans="1:6" ht="42" customHeight="1">
      <c r="A37" s="36" t="s">
        <v>90</v>
      </c>
      <c r="C37" s="124" t="s">
        <v>89</v>
      </c>
      <c r="D37" s="124"/>
      <c r="E37" s="124"/>
      <c r="F37" s="38"/>
    </row>
    <row r="38" spans="1:6">
      <c r="A38" s="37"/>
    </row>
    <row r="39" spans="1:6">
      <c r="A39" s="37"/>
      <c r="C39" s="38"/>
      <c r="E39" s="38"/>
    </row>
  </sheetData>
  <mergeCells count="7">
    <mergeCell ref="C37:E37"/>
    <mergeCell ref="A1:F1"/>
    <mergeCell ref="D5:D8"/>
    <mergeCell ref="F5:F8"/>
    <mergeCell ref="A5:A8"/>
    <mergeCell ref="B5:B8"/>
    <mergeCell ref="A3:E3"/>
  </mergeCells>
  <pageMargins left="0.25" right="0.25" top="0.75" bottom="0.75" header="0.3" footer="0.3"/>
  <pageSetup paperSize="9" scale="85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21875" defaultRowHeight="14.4"/>
  <cols>
    <col min="1" max="1" width="30" style="1" customWidth="1"/>
    <col min="2" max="2" width="2.77734375" style="1" customWidth="1"/>
    <col min="3" max="3" width="18.21875" style="1" bestFit="1" customWidth="1"/>
    <col min="4" max="4" width="1.21875" style="1" customWidth="1"/>
    <col min="5" max="5" width="17.77734375" style="1" bestFit="1" customWidth="1"/>
    <col min="6" max="6" width="14" style="1" customWidth="1"/>
    <col min="7" max="16384" width="9.21875" style="1"/>
  </cols>
  <sheetData>
    <row r="1" spans="1:6" ht="52.8">
      <c r="A1" s="129"/>
      <c r="B1" s="130"/>
      <c r="C1" s="2" t="s">
        <v>23</v>
      </c>
      <c r="D1" s="131"/>
      <c r="E1" s="2" t="s">
        <v>24</v>
      </c>
      <c r="F1" s="131"/>
    </row>
    <row r="2" spans="1:6" ht="15" thickBot="1">
      <c r="A2" s="129"/>
      <c r="B2" s="130"/>
      <c r="C2" s="3" t="s">
        <v>0</v>
      </c>
      <c r="D2" s="131"/>
      <c r="E2" s="3" t="s">
        <v>0</v>
      </c>
      <c r="F2" s="131"/>
    </row>
    <row r="3" spans="1:6" ht="40.200000000000003" thickBot="1">
      <c r="A3" s="4" t="s">
        <v>20</v>
      </c>
      <c r="B3" s="5"/>
      <c r="C3" s="6">
        <v>16548705</v>
      </c>
      <c r="D3" s="4"/>
      <c r="E3" s="7">
        <v>11665857</v>
      </c>
      <c r="F3" s="2"/>
    </row>
    <row r="4" spans="1:6" ht="40.200000000000003" thickBot="1">
      <c r="A4" s="8" t="s">
        <v>19</v>
      </c>
      <c r="B4" s="9"/>
      <c r="C4" s="10">
        <v>-4468</v>
      </c>
      <c r="D4" s="8"/>
      <c r="E4" s="11" t="s">
        <v>21</v>
      </c>
      <c r="F4" s="12"/>
    </row>
    <row r="5" spans="1:6" ht="25.2" customHeight="1" thickBot="1">
      <c r="A5" s="4" t="s">
        <v>22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F49"/>
  <sheetViews>
    <sheetView showGridLines="0" view="pageBreakPreview" topLeftCell="A12" zoomScale="80" zoomScaleNormal="90" zoomScaleSheetLayoutView="80" workbookViewId="0">
      <selection activeCell="A49" sqref="A49"/>
    </sheetView>
  </sheetViews>
  <sheetFormatPr defaultColWidth="9.21875" defaultRowHeight="14.4"/>
  <cols>
    <col min="1" max="1" width="54.109375" customWidth="1"/>
    <col min="2" max="2" width="12.44140625" customWidth="1"/>
    <col min="3" max="3" width="16.5546875" customWidth="1"/>
    <col min="4" max="4" width="2.44140625" customWidth="1"/>
    <col min="5" max="5" width="16.77734375" customWidth="1"/>
  </cols>
  <sheetData>
    <row r="1" spans="1:6">
      <c r="A1" s="125" t="s">
        <v>87</v>
      </c>
      <c r="B1" s="125"/>
      <c r="C1" s="125"/>
      <c r="D1" s="125"/>
      <c r="E1" s="125"/>
      <c r="F1" s="125"/>
    </row>
    <row r="2" spans="1:6">
      <c r="A2" s="15"/>
      <c r="B2" s="15"/>
      <c r="C2" s="15"/>
    </row>
    <row r="3" spans="1:6" ht="24" customHeight="1">
      <c r="A3" s="128" t="s">
        <v>125</v>
      </c>
      <c r="B3" s="128"/>
      <c r="C3" s="128"/>
      <c r="D3" s="128"/>
      <c r="E3" s="128"/>
      <c r="F3" s="128"/>
    </row>
    <row r="5" spans="1:6">
      <c r="A5" s="132"/>
      <c r="B5" s="128" t="s">
        <v>85</v>
      </c>
      <c r="C5" s="16" t="s">
        <v>108</v>
      </c>
      <c r="D5" s="133"/>
      <c r="E5" s="16" t="s">
        <v>66</v>
      </c>
    </row>
    <row r="6" spans="1:6" ht="15" customHeight="1">
      <c r="A6" s="132"/>
      <c r="B6" s="128"/>
      <c r="C6" s="16" t="s">
        <v>110</v>
      </c>
      <c r="D6" s="133"/>
      <c r="E6" s="16" t="s">
        <v>119</v>
      </c>
    </row>
    <row r="7" spans="1:6" ht="15" thickBot="1">
      <c r="A7" s="132"/>
      <c r="B7" s="128"/>
      <c r="C7" s="41" t="s">
        <v>0</v>
      </c>
      <c r="D7" s="133"/>
      <c r="E7" s="17" t="s">
        <v>0</v>
      </c>
    </row>
    <row r="8" spans="1:6">
      <c r="A8" s="42" t="s">
        <v>49</v>
      </c>
      <c r="B8" s="128"/>
      <c r="C8" s="40"/>
      <c r="D8" s="43"/>
      <c r="E8" s="43"/>
    </row>
    <row r="9" spans="1:6">
      <c r="A9" s="39" t="s">
        <v>50</v>
      </c>
      <c r="B9" s="44">
        <v>8</v>
      </c>
      <c r="C9" s="45">
        <v>236649178</v>
      </c>
      <c r="D9" s="43"/>
      <c r="E9" s="46">
        <v>250614535</v>
      </c>
    </row>
    <row r="10" spans="1:6">
      <c r="A10" s="39" t="s">
        <v>41</v>
      </c>
      <c r="B10" s="44">
        <v>9</v>
      </c>
      <c r="C10" s="45">
        <v>9428201</v>
      </c>
      <c r="D10" s="43"/>
      <c r="E10" s="46">
        <v>7600922</v>
      </c>
    </row>
    <row r="11" spans="1:6">
      <c r="A11" s="39" t="s">
        <v>40</v>
      </c>
      <c r="B11" s="44">
        <v>10</v>
      </c>
      <c r="C11" s="45">
        <v>770985710</v>
      </c>
      <c r="D11" s="43"/>
      <c r="E11" s="46">
        <v>726361109</v>
      </c>
    </row>
    <row r="12" spans="1:6">
      <c r="A12" s="39" t="s">
        <v>42</v>
      </c>
      <c r="B12" s="44"/>
      <c r="C12" s="45">
        <v>360098</v>
      </c>
      <c r="D12" s="43"/>
      <c r="E12" s="45">
        <v>336693</v>
      </c>
    </row>
    <row r="13" spans="1:6" ht="40.799999999999997" customHeight="1">
      <c r="A13" s="39" t="s">
        <v>26</v>
      </c>
      <c r="B13" s="44"/>
      <c r="C13" s="45">
        <v>1080688</v>
      </c>
      <c r="D13" s="43"/>
      <c r="E13" s="46">
        <v>526231</v>
      </c>
    </row>
    <row r="14" spans="1:6">
      <c r="A14" s="39" t="s">
        <v>7</v>
      </c>
      <c r="B14" s="44"/>
      <c r="C14" s="45">
        <v>38742757</v>
      </c>
      <c r="D14" s="43"/>
      <c r="E14" s="46">
        <v>35812037</v>
      </c>
    </row>
    <row r="15" spans="1:6" ht="15" thickBot="1">
      <c r="A15" s="39" t="s">
        <v>8</v>
      </c>
      <c r="B15" s="44"/>
      <c r="C15" s="98">
        <v>10835441</v>
      </c>
      <c r="D15" s="43"/>
      <c r="E15" s="47">
        <v>8632480</v>
      </c>
    </row>
    <row r="16" spans="1:6" ht="15" thickBot="1">
      <c r="A16" s="42" t="s">
        <v>51</v>
      </c>
      <c r="B16" s="48"/>
      <c r="C16" s="99">
        <v>1068082073</v>
      </c>
      <c r="D16" s="40"/>
      <c r="E16" s="49">
        <v>1029884007</v>
      </c>
    </row>
    <row r="17" spans="1:5" ht="15" thickTop="1">
      <c r="A17" s="42"/>
      <c r="B17" s="48"/>
      <c r="C17" s="50"/>
      <c r="D17" s="50"/>
      <c r="E17" s="50"/>
    </row>
    <row r="18" spans="1:5">
      <c r="A18" s="42" t="s">
        <v>9</v>
      </c>
      <c r="B18" s="48"/>
      <c r="C18" s="50"/>
      <c r="D18" s="50"/>
      <c r="E18" s="50"/>
    </row>
    <row r="19" spans="1:5" ht="39.6">
      <c r="A19" s="39" t="s">
        <v>52</v>
      </c>
      <c r="B19" s="44">
        <v>11</v>
      </c>
      <c r="C19" s="51">
        <v>1088728</v>
      </c>
      <c r="D19" s="39"/>
      <c r="E19" s="52">
        <v>541670</v>
      </c>
    </row>
    <row r="20" spans="1:5">
      <c r="A20" s="39" t="s">
        <v>10</v>
      </c>
      <c r="B20" s="44">
        <v>12</v>
      </c>
      <c r="C20" s="51">
        <v>330715</v>
      </c>
      <c r="D20" s="39"/>
      <c r="E20" s="52">
        <v>934658</v>
      </c>
    </row>
    <row r="21" spans="1:5">
      <c r="A21" s="39" t="s">
        <v>31</v>
      </c>
      <c r="B21" s="44"/>
      <c r="C21" s="53"/>
      <c r="D21" s="50"/>
      <c r="E21" s="53"/>
    </row>
    <row r="22" spans="1:5">
      <c r="A22" s="39" t="s">
        <v>53</v>
      </c>
      <c r="B22" s="44"/>
      <c r="C22" s="51">
        <v>480676943</v>
      </c>
      <c r="D22" s="39"/>
      <c r="E22" s="52">
        <v>474546847</v>
      </c>
    </row>
    <row r="23" spans="1:5">
      <c r="A23" s="39" t="s">
        <v>54</v>
      </c>
      <c r="B23" s="44"/>
      <c r="C23" s="51">
        <v>60515170</v>
      </c>
      <c r="D23" s="39"/>
      <c r="E23" s="52">
        <v>64878469</v>
      </c>
    </row>
    <row r="24" spans="1:5">
      <c r="A24" s="39" t="s">
        <v>11</v>
      </c>
      <c r="B24" s="44">
        <v>13</v>
      </c>
      <c r="C24" s="51">
        <v>155613897</v>
      </c>
      <c r="D24" s="39"/>
      <c r="E24" s="52">
        <v>145759215</v>
      </c>
    </row>
    <row r="25" spans="1:5">
      <c r="A25" s="39" t="s">
        <v>55</v>
      </c>
      <c r="B25" s="44">
        <v>14</v>
      </c>
      <c r="C25" s="51">
        <v>18437834</v>
      </c>
      <c r="D25" s="39"/>
      <c r="E25" s="52">
        <v>17492724</v>
      </c>
    </row>
    <row r="26" spans="1:5">
      <c r="A26" s="39" t="s">
        <v>18</v>
      </c>
      <c r="B26" s="44">
        <v>15</v>
      </c>
      <c r="C26" s="51">
        <v>119003450</v>
      </c>
      <c r="D26" s="39"/>
      <c r="E26" s="52">
        <v>107082867</v>
      </c>
    </row>
    <row r="27" spans="1:5">
      <c r="A27" s="39" t="s">
        <v>67</v>
      </c>
      <c r="B27" s="44"/>
      <c r="C27" s="51">
        <v>10117438</v>
      </c>
      <c r="D27" s="39"/>
      <c r="E27" s="52">
        <v>9414599</v>
      </c>
    </row>
    <row r="28" spans="1:5" ht="15" thickBot="1">
      <c r="A28" s="39" t="s">
        <v>32</v>
      </c>
      <c r="B28" s="44"/>
      <c r="C28" s="97">
        <v>20576619</v>
      </c>
      <c r="D28" s="39"/>
      <c r="E28" s="54">
        <v>16992539</v>
      </c>
    </row>
    <row r="29" spans="1:5" ht="15" thickBot="1">
      <c r="A29" s="42" t="s">
        <v>12</v>
      </c>
      <c r="B29" s="48"/>
      <c r="C29" s="102">
        <v>866360794</v>
      </c>
      <c r="D29" s="42"/>
      <c r="E29" s="103">
        <v>837643588</v>
      </c>
    </row>
    <row r="30" spans="1:5" ht="15" thickTop="1">
      <c r="A30" s="42"/>
      <c r="B30" s="48"/>
      <c r="C30" s="50"/>
      <c r="D30" s="50"/>
      <c r="E30" s="50"/>
    </row>
    <row r="31" spans="1:5">
      <c r="A31" s="42" t="s">
        <v>56</v>
      </c>
      <c r="B31" s="48"/>
      <c r="C31" s="50"/>
      <c r="D31" s="50"/>
      <c r="E31" s="50"/>
    </row>
    <row r="32" spans="1:5">
      <c r="A32" s="39" t="s">
        <v>45</v>
      </c>
      <c r="B32" s="44">
        <v>19</v>
      </c>
      <c r="C32" s="45">
        <v>5199503</v>
      </c>
      <c r="D32" s="43"/>
      <c r="E32" s="46">
        <v>5199503</v>
      </c>
    </row>
    <row r="33" spans="1:5">
      <c r="A33" s="39" t="s">
        <v>57</v>
      </c>
      <c r="B33" s="44"/>
      <c r="C33" s="45">
        <v>196163879</v>
      </c>
      <c r="D33" s="43"/>
      <c r="E33" s="46">
        <v>186706422</v>
      </c>
    </row>
    <row r="34" spans="1:5" ht="15" thickBot="1">
      <c r="A34" s="39" t="s">
        <v>82</v>
      </c>
      <c r="B34" s="44"/>
      <c r="C34" s="46">
        <v>357897</v>
      </c>
      <c r="D34" s="43"/>
      <c r="E34" s="46">
        <v>334493</v>
      </c>
    </row>
    <row r="35" spans="1:5" ht="15" thickBot="1">
      <c r="A35" s="42" t="s">
        <v>37</v>
      </c>
      <c r="B35" s="48"/>
      <c r="C35" s="55">
        <v>201721279</v>
      </c>
      <c r="D35" s="40"/>
      <c r="E35" s="56">
        <v>192240418</v>
      </c>
    </row>
    <row r="36" spans="1:5" ht="27.75" customHeight="1" thickBot="1">
      <c r="A36" s="42" t="s">
        <v>58</v>
      </c>
      <c r="B36" s="48"/>
      <c r="C36" s="57">
        <v>1068082073</v>
      </c>
      <c r="D36" s="40"/>
      <c r="E36" s="57">
        <v>1029884006</v>
      </c>
    </row>
    <row r="37" spans="1:5" ht="15" thickTop="1">
      <c r="A37" s="42"/>
      <c r="B37" s="42"/>
      <c r="C37" s="58"/>
      <c r="D37" s="58"/>
      <c r="E37" s="58"/>
    </row>
    <row r="38" spans="1:5" ht="15" thickBot="1">
      <c r="A38" s="39" t="s">
        <v>91</v>
      </c>
      <c r="B38" s="44">
        <v>17</v>
      </c>
      <c r="C38" s="35">
        <v>5150730</v>
      </c>
      <c r="D38" s="40"/>
      <c r="E38" s="59">
        <v>4914779</v>
      </c>
    </row>
    <row r="39" spans="1:5" ht="15" thickTop="1">
      <c r="A39" s="39"/>
      <c r="B39" s="39"/>
      <c r="C39" s="60"/>
      <c r="E39" s="60"/>
    </row>
    <row r="40" spans="1:5">
      <c r="A40" s="39"/>
      <c r="B40" s="39"/>
      <c r="C40" s="60"/>
      <c r="E40" s="60"/>
    </row>
    <row r="41" spans="1:5">
      <c r="A41" s="39"/>
      <c r="B41" s="39"/>
      <c r="C41" s="60"/>
      <c r="E41" s="60"/>
    </row>
    <row r="43" spans="1:5" s="122" customFormat="1" ht="14.55" customHeight="1">
      <c r="A43" s="121" t="s">
        <v>120</v>
      </c>
      <c r="C43" s="121" t="s">
        <v>124</v>
      </c>
      <c r="D43" s="121"/>
      <c r="E43" s="121"/>
    </row>
    <row r="44" spans="1:5" ht="14.55" customHeight="1">
      <c r="A44" s="36"/>
      <c r="C44" s="36"/>
      <c r="D44" s="36"/>
      <c r="E44" s="36"/>
    </row>
    <row r="45" spans="1:5">
      <c r="A45" s="36"/>
      <c r="B45" s="61"/>
      <c r="C45" s="61"/>
      <c r="D45" s="61"/>
      <c r="E45" s="61"/>
    </row>
    <row r="46" spans="1:5" ht="14.55" customHeight="1">
      <c r="A46" s="36" t="s">
        <v>90</v>
      </c>
      <c r="C46" s="124" t="s">
        <v>89</v>
      </c>
      <c r="D46" s="124"/>
      <c r="E46" s="124"/>
    </row>
    <row r="47" spans="1:5">
      <c r="A47" s="37"/>
      <c r="C47" s="124"/>
      <c r="D47" s="124"/>
      <c r="E47" s="124"/>
    </row>
    <row r="49" spans="3:5">
      <c r="C49" s="38"/>
      <c r="E49" s="38"/>
    </row>
  </sheetData>
  <mergeCells count="7">
    <mergeCell ref="A1:F1"/>
    <mergeCell ref="A3:F3"/>
    <mergeCell ref="C47:E47"/>
    <mergeCell ref="C46:E46"/>
    <mergeCell ref="A5:A7"/>
    <mergeCell ref="D5:D7"/>
    <mergeCell ref="B5:B8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</sheetPr>
  <dimension ref="A1:I56"/>
  <sheetViews>
    <sheetView showGridLines="0" tabSelected="1" view="pageBreakPreview" topLeftCell="A30" zoomScale="90" zoomScaleNormal="90" zoomScaleSheetLayoutView="90" workbookViewId="0">
      <selection activeCell="E6" sqref="E6"/>
    </sheetView>
  </sheetViews>
  <sheetFormatPr defaultColWidth="9.21875" defaultRowHeight="14.4"/>
  <cols>
    <col min="1" max="1" width="64.77734375" customWidth="1"/>
    <col min="2" max="2" width="12.6640625" customWidth="1"/>
    <col min="3" max="3" width="18.44140625" style="72" customWidth="1"/>
    <col min="4" max="4" width="2.77734375" style="72" customWidth="1"/>
    <col min="5" max="5" width="17.44140625" style="72" customWidth="1"/>
  </cols>
  <sheetData>
    <row r="1" spans="1:9">
      <c r="A1" s="125" t="s">
        <v>87</v>
      </c>
      <c r="B1" s="125"/>
      <c r="C1" s="125"/>
      <c r="D1" s="125"/>
      <c r="E1" s="125"/>
      <c r="F1" s="125"/>
      <c r="G1" s="125"/>
    </row>
    <row r="2" spans="1:9">
      <c r="A2" s="15"/>
      <c r="B2" s="15"/>
      <c r="C2" s="15"/>
      <c r="D2" s="15"/>
      <c r="E2"/>
    </row>
    <row r="3" spans="1:9" ht="27.45" customHeight="1">
      <c r="A3" s="128" t="s">
        <v>116</v>
      </c>
      <c r="B3" s="128"/>
      <c r="C3" s="128"/>
      <c r="D3" s="128"/>
      <c r="E3" s="128"/>
      <c r="F3" s="128"/>
      <c r="G3" s="128"/>
    </row>
    <row r="5" spans="1:9" ht="34.200000000000003">
      <c r="A5" s="134"/>
      <c r="B5" s="42"/>
      <c r="C5" s="62" t="s">
        <v>126</v>
      </c>
      <c r="D5" s="135"/>
      <c r="E5" s="62" t="s">
        <v>126</v>
      </c>
    </row>
    <row r="6" spans="1:9" ht="22.8">
      <c r="A6" s="134"/>
      <c r="B6" s="42"/>
      <c r="C6" s="62" t="s">
        <v>117</v>
      </c>
      <c r="D6" s="135"/>
      <c r="E6" s="62" t="s">
        <v>118</v>
      </c>
    </row>
    <row r="7" spans="1:9" ht="15" thickBot="1">
      <c r="A7" s="134"/>
      <c r="B7" s="42" t="s">
        <v>85</v>
      </c>
      <c r="C7" s="63" t="s">
        <v>0</v>
      </c>
      <c r="D7" s="135"/>
      <c r="E7" s="63" t="s">
        <v>0</v>
      </c>
    </row>
    <row r="8" spans="1:9" ht="25.5" customHeight="1">
      <c r="A8" s="42" t="s">
        <v>30</v>
      </c>
      <c r="B8" s="42"/>
      <c r="C8" s="58"/>
      <c r="D8" s="58"/>
      <c r="E8" s="58"/>
    </row>
    <row r="9" spans="1:9" ht="22.2" customHeight="1">
      <c r="A9" s="39" t="s">
        <v>1</v>
      </c>
      <c r="B9" s="39"/>
      <c r="C9" s="19">
        <v>61808811</v>
      </c>
      <c r="D9" s="20"/>
      <c r="E9" s="19">
        <v>48314188</v>
      </c>
    </row>
    <row r="10" spans="1:9" ht="14.25" customHeight="1">
      <c r="A10" s="39" t="s">
        <v>13</v>
      </c>
      <c r="B10" s="39"/>
      <c r="C10" s="64">
        <v>-28325654</v>
      </c>
      <c r="D10" s="64"/>
      <c r="E10" s="64">
        <v>-23637339</v>
      </c>
      <c r="I10" s="26"/>
    </row>
    <row r="11" spans="1:9" ht="14.25" customHeight="1">
      <c r="A11" s="39" t="s">
        <v>2</v>
      </c>
      <c r="B11" s="39"/>
      <c r="C11" s="19">
        <v>2989994</v>
      </c>
      <c r="D11" s="20"/>
      <c r="E11" s="19">
        <v>2218905</v>
      </c>
    </row>
    <row r="12" spans="1:9" ht="14.25" customHeight="1">
      <c r="A12" s="39" t="s">
        <v>3</v>
      </c>
      <c r="B12" s="39"/>
      <c r="C12" s="64">
        <v>-3531318</v>
      </c>
      <c r="D12" s="64"/>
      <c r="E12" s="64">
        <v>-3874366</v>
      </c>
    </row>
    <row r="13" spans="1:9" ht="39" customHeight="1">
      <c r="A13" s="39" t="s">
        <v>68</v>
      </c>
      <c r="B13" s="39"/>
      <c r="C13" s="64">
        <v>-648944</v>
      </c>
      <c r="D13" s="20"/>
      <c r="E13" s="64">
        <v>-741291</v>
      </c>
    </row>
    <row r="14" spans="1:9">
      <c r="A14" s="39" t="s">
        <v>88</v>
      </c>
      <c r="B14" s="39"/>
      <c r="C14" s="64">
        <v>-290025</v>
      </c>
      <c r="D14" s="64"/>
      <c r="E14" s="64">
        <v>716618</v>
      </c>
    </row>
    <row r="15" spans="1:9" ht="14.25" customHeight="1">
      <c r="A15" s="39" t="s">
        <v>69</v>
      </c>
      <c r="B15" s="39"/>
      <c r="C15" s="19">
        <v>681411</v>
      </c>
      <c r="D15" s="20"/>
      <c r="E15" s="19">
        <v>503074</v>
      </c>
    </row>
    <row r="16" spans="1:9" ht="14.25" customHeight="1">
      <c r="A16" s="39" t="s">
        <v>38</v>
      </c>
      <c r="B16" s="39"/>
      <c r="C16" s="64">
        <v>-322501</v>
      </c>
      <c r="D16" s="20"/>
      <c r="E16" s="19">
        <v>115760</v>
      </c>
    </row>
    <row r="17" spans="1:5" ht="14.25" customHeight="1">
      <c r="A17" s="39" t="s">
        <v>27</v>
      </c>
      <c r="B17" s="44"/>
      <c r="C17" s="64">
        <v>-12806993</v>
      </c>
      <c r="D17" s="64"/>
      <c r="E17" s="64">
        <v>-12548864</v>
      </c>
    </row>
    <row r="18" spans="1:5" ht="14.25" customHeight="1">
      <c r="A18" s="42" t="s">
        <v>39</v>
      </c>
      <c r="B18" s="42"/>
      <c r="C18" s="64"/>
      <c r="D18" s="65"/>
      <c r="E18" s="64"/>
    </row>
    <row r="19" spans="1:5" ht="14.25" customHeight="1">
      <c r="A19" s="39" t="s">
        <v>98</v>
      </c>
      <c r="B19" s="42"/>
      <c r="C19" s="64">
        <v>-1</v>
      </c>
      <c r="D19" s="20"/>
      <c r="E19" s="64" t="s">
        <v>96</v>
      </c>
    </row>
    <row r="20" spans="1:5" ht="14.25" customHeight="1">
      <c r="A20" s="39" t="s">
        <v>40</v>
      </c>
      <c r="B20" s="39"/>
      <c r="C20" s="64">
        <v>-45868129</v>
      </c>
      <c r="D20" s="64"/>
      <c r="E20" s="64">
        <v>-49861504</v>
      </c>
    </row>
    <row r="21" spans="1:5" ht="14.25" customHeight="1">
      <c r="A21" s="39" t="s">
        <v>41</v>
      </c>
      <c r="B21" s="39"/>
      <c r="C21" s="64">
        <v>-1397164</v>
      </c>
      <c r="D21" s="64"/>
      <c r="E21" s="64">
        <v>560639</v>
      </c>
    </row>
    <row r="22" spans="1:5" ht="14.25" customHeight="1">
      <c r="A22" s="39" t="s">
        <v>42</v>
      </c>
      <c r="B22" s="39"/>
      <c r="C22" s="14">
        <v>0</v>
      </c>
      <c r="D22" s="30"/>
      <c r="E22" s="14">
        <v>0</v>
      </c>
    </row>
    <row r="23" spans="1:5" ht="14.25" customHeight="1">
      <c r="A23" s="39" t="s">
        <v>8</v>
      </c>
      <c r="B23" s="39"/>
      <c r="C23" s="64">
        <v>-3519567</v>
      </c>
      <c r="D23" s="64"/>
      <c r="E23" s="64">
        <v>-19280</v>
      </c>
    </row>
    <row r="24" spans="1:5" ht="14.25" customHeight="1">
      <c r="A24" s="42" t="s">
        <v>70</v>
      </c>
      <c r="B24" s="42"/>
      <c r="C24" s="64"/>
      <c r="D24" s="30"/>
      <c r="E24" s="64"/>
    </row>
    <row r="25" spans="1:5" ht="14.25" customHeight="1">
      <c r="A25" s="39" t="s">
        <v>31</v>
      </c>
      <c r="B25" s="39"/>
      <c r="C25" s="19">
        <v>2817374</v>
      </c>
      <c r="D25" s="20"/>
      <c r="E25" s="19">
        <v>22994880</v>
      </c>
    </row>
    <row r="26" spans="1:5" ht="14.25" customHeight="1">
      <c r="A26" s="39" t="s">
        <v>10</v>
      </c>
      <c r="B26" s="39"/>
      <c r="C26" s="64">
        <v>-583599</v>
      </c>
      <c r="D26" s="20"/>
      <c r="E26" s="64">
        <v>605162</v>
      </c>
    </row>
    <row r="27" spans="1:5" ht="14.25" customHeight="1">
      <c r="A27" s="39" t="s">
        <v>18</v>
      </c>
      <c r="B27" s="39"/>
      <c r="C27" s="19">
        <v>11971748</v>
      </c>
      <c r="D27" s="20"/>
      <c r="E27" s="19">
        <v>9416739</v>
      </c>
    </row>
    <row r="28" spans="1:5" ht="14.25" customHeight="1" thickBot="1">
      <c r="A28" s="39" t="s">
        <v>32</v>
      </c>
      <c r="B28" s="39"/>
      <c r="C28" s="66">
        <v>-1786554</v>
      </c>
      <c r="D28" s="20"/>
      <c r="E28" s="66">
        <v>-323957</v>
      </c>
    </row>
    <row r="29" spans="1:5" ht="27.75" customHeight="1">
      <c r="A29" s="42" t="s">
        <v>99</v>
      </c>
      <c r="B29" s="42"/>
      <c r="C29" s="110">
        <v>-18811111</v>
      </c>
      <c r="D29" s="16"/>
      <c r="E29" s="110">
        <v>-5560636</v>
      </c>
    </row>
    <row r="30" spans="1:5" ht="22.5" customHeight="1" thickBot="1">
      <c r="A30" s="39" t="s">
        <v>71</v>
      </c>
      <c r="B30" s="39"/>
      <c r="C30" s="66">
        <v>-2478653</v>
      </c>
      <c r="D30" s="64"/>
      <c r="E30" s="66">
        <v>-1426407</v>
      </c>
    </row>
    <row r="31" spans="1:5" ht="14.25" customHeight="1" thickBot="1">
      <c r="A31" s="42" t="s">
        <v>59</v>
      </c>
      <c r="B31" s="42"/>
      <c r="C31" s="109">
        <v>-21289764</v>
      </c>
      <c r="D31" s="16"/>
      <c r="E31" s="109">
        <v>-6987043</v>
      </c>
    </row>
    <row r="32" spans="1:5" ht="14.25" customHeight="1" thickTop="1">
      <c r="A32" s="42"/>
      <c r="B32" s="42"/>
      <c r="C32" s="30"/>
      <c r="D32" s="30"/>
      <c r="E32" s="21"/>
    </row>
    <row r="33" spans="1:5" ht="27.75" customHeight="1">
      <c r="A33" s="42" t="s">
        <v>33</v>
      </c>
      <c r="B33" s="42"/>
      <c r="C33" s="30"/>
      <c r="D33" s="65"/>
      <c r="E33" s="21"/>
    </row>
    <row r="34" spans="1:5" ht="23.25" customHeight="1">
      <c r="A34" s="39" t="s">
        <v>14</v>
      </c>
      <c r="B34" s="39"/>
      <c r="C34" s="64">
        <v>-3167700</v>
      </c>
      <c r="D34" s="64"/>
      <c r="E34" s="64">
        <v>-4523651</v>
      </c>
    </row>
    <row r="35" spans="1:5" ht="14.25" customHeight="1">
      <c r="A35" s="39" t="s">
        <v>17</v>
      </c>
      <c r="B35" s="39"/>
      <c r="C35" s="19">
        <v>912</v>
      </c>
      <c r="D35" s="20"/>
      <c r="E35" s="120">
        <v>0</v>
      </c>
    </row>
    <row r="36" spans="1:5" ht="14.25" customHeight="1" thickBot="1">
      <c r="A36" s="39" t="s">
        <v>97</v>
      </c>
      <c r="B36" s="39"/>
      <c r="C36" s="117">
        <v>0</v>
      </c>
      <c r="D36" s="20"/>
      <c r="E36" s="69" t="s">
        <v>96</v>
      </c>
    </row>
    <row r="37" spans="1:5" ht="14.25" customHeight="1" thickBot="1">
      <c r="A37" s="42" t="s">
        <v>34</v>
      </c>
      <c r="B37" s="42"/>
      <c r="C37" s="101">
        <v>-3166788</v>
      </c>
      <c r="D37" s="70"/>
      <c r="E37" s="101">
        <v>-4523651</v>
      </c>
    </row>
    <row r="38" spans="1:5" ht="14.25" customHeight="1" thickTop="1">
      <c r="A38" s="42"/>
      <c r="B38" s="42"/>
      <c r="C38" s="21"/>
      <c r="D38" s="21"/>
      <c r="E38" s="21"/>
    </row>
    <row r="39" spans="1:5" ht="39" customHeight="1">
      <c r="A39" s="42" t="s">
        <v>15</v>
      </c>
      <c r="B39" s="42"/>
      <c r="C39" s="21"/>
      <c r="D39" s="25"/>
      <c r="E39" s="21"/>
    </row>
    <row r="40" spans="1:5" ht="14.25" customHeight="1">
      <c r="A40" s="39" t="s">
        <v>60</v>
      </c>
      <c r="B40" s="39"/>
      <c r="C40" s="19">
        <v>9925000</v>
      </c>
      <c r="D40" s="20"/>
      <c r="E40" s="19">
        <v>8932500</v>
      </c>
    </row>
    <row r="41" spans="1:5" ht="14.25" customHeight="1">
      <c r="A41" s="39" t="s">
        <v>61</v>
      </c>
      <c r="B41" s="39"/>
      <c r="C41" s="64">
        <v>-9000000</v>
      </c>
      <c r="D41" s="20"/>
      <c r="E41" s="64">
        <v>-55992000</v>
      </c>
    </row>
    <row r="42" spans="1:5" ht="14.25" customHeight="1">
      <c r="A42" s="39" t="s">
        <v>43</v>
      </c>
      <c r="B42" s="39"/>
      <c r="C42" s="19">
        <v>32726667</v>
      </c>
      <c r="D42" s="20"/>
      <c r="E42" s="19">
        <v>13179424</v>
      </c>
    </row>
    <row r="43" spans="1:5" ht="14.25" customHeight="1">
      <c r="A43" s="39" t="s">
        <v>44</v>
      </c>
      <c r="B43" s="39"/>
      <c r="C43" s="64">
        <v>-20000000</v>
      </c>
      <c r="D43" s="64"/>
      <c r="E43" s="64">
        <v>-7810888</v>
      </c>
    </row>
    <row r="44" spans="1:5" ht="14.25" customHeight="1" thickBot="1">
      <c r="A44" s="39" t="s">
        <v>72</v>
      </c>
      <c r="B44" s="39"/>
      <c r="C44" s="66">
        <v>-432635</v>
      </c>
      <c r="D44" s="64"/>
      <c r="E44" s="66">
        <v>-335643</v>
      </c>
    </row>
    <row r="45" spans="1:5" ht="33" customHeight="1" thickBot="1">
      <c r="A45" s="42" t="s">
        <v>95</v>
      </c>
      <c r="B45" s="42"/>
      <c r="C45" s="101">
        <v>13219032</v>
      </c>
      <c r="D45" s="16"/>
      <c r="E45" s="101">
        <v>-42026607</v>
      </c>
    </row>
    <row r="46" spans="1:5" ht="28.5" customHeight="1" thickTop="1">
      <c r="A46" s="42" t="s">
        <v>86</v>
      </c>
      <c r="B46" s="42"/>
      <c r="C46" s="118">
        <v>-11237520</v>
      </c>
      <c r="D46" s="16"/>
      <c r="E46" s="118">
        <v>-53537301</v>
      </c>
    </row>
    <row r="47" spans="1:5" ht="24" customHeight="1">
      <c r="A47" s="39" t="s">
        <v>16</v>
      </c>
      <c r="B47" s="39"/>
      <c r="C47" s="119">
        <v>-2732678</v>
      </c>
      <c r="D47" s="20"/>
      <c r="E47" s="119">
        <v>-1673534</v>
      </c>
    </row>
    <row r="48" spans="1:5" ht="24" customHeight="1">
      <c r="A48" s="39" t="s">
        <v>73</v>
      </c>
      <c r="B48" s="39"/>
      <c r="C48" s="19">
        <v>4841</v>
      </c>
      <c r="D48" s="20"/>
      <c r="E48" s="19">
        <v>47216</v>
      </c>
    </row>
    <row r="49" spans="1:6" ht="18.75" customHeight="1" thickBot="1">
      <c r="A49" s="39" t="s">
        <v>35</v>
      </c>
      <c r="B49" s="44">
        <v>8</v>
      </c>
      <c r="C49" s="67">
        <f>ОФП!E9</f>
        <v>250614535</v>
      </c>
      <c r="D49" s="20"/>
      <c r="E49" s="67">
        <v>186707889</v>
      </c>
    </row>
    <row r="50" spans="1:6" ht="26.25" customHeight="1" thickBot="1">
      <c r="A50" s="42" t="s">
        <v>93</v>
      </c>
      <c r="B50" s="42"/>
      <c r="C50" s="100">
        <v>236649178</v>
      </c>
      <c r="D50" s="16"/>
      <c r="E50" s="100">
        <v>131544270</v>
      </c>
    </row>
    <row r="51" spans="1:6" ht="15" thickTop="1">
      <c r="C51" s="94">
        <f>C50-ОФП!C9</f>
        <v>0</v>
      </c>
      <c r="D51" s="94"/>
      <c r="E51" s="94"/>
    </row>
    <row r="52" spans="1:6">
      <c r="C52" s="94"/>
      <c r="D52" s="94"/>
      <c r="E52" s="94"/>
    </row>
    <row r="53" spans="1:6">
      <c r="C53" s="94"/>
      <c r="D53" s="94"/>
      <c r="E53" s="94"/>
    </row>
    <row r="54" spans="1:6" s="122" customFormat="1" ht="14.55" customHeight="1">
      <c r="A54" s="121" t="s">
        <v>120</v>
      </c>
      <c r="C54" s="121" t="s">
        <v>124</v>
      </c>
      <c r="D54" s="121"/>
      <c r="E54" s="121"/>
    </row>
    <row r="55" spans="1:6">
      <c r="A55" s="36"/>
      <c r="B55" s="36"/>
      <c r="C55" s="37"/>
      <c r="D55" s="37"/>
      <c r="E55" s="37"/>
      <c r="F55" s="37"/>
    </row>
    <row r="56" spans="1:6" ht="14.55" customHeight="1">
      <c r="A56" s="36" t="s">
        <v>90</v>
      </c>
      <c r="B56" s="36"/>
      <c r="C56" s="124" t="s">
        <v>89</v>
      </c>
      <c r="D56" s="124"/>
      <c r="E56" s="124"/>
      <c r="F56" s="124"/>
    </row>
  </sheetData>
  <mergeCells count="5">
    <mergeCell ref="C56:F56"/>
    <mergeCell ref="A5:A7"/>
    <mergeCell ref="D5:D7"/>
    <mergeCell ref="A1:G1"/>
    <mergeCell ref="A3:G3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</sheetPr>
  <dimension ref="A1:P43"/>
  <sheetViews>
    <sheetView showGridLines="0" view="pageBreakPreview" topLeftCell="A31" zoomScale="90" zoomScaleNormal="90" zoomScaleSheetLayoutView="90" workbookViewId="0">
      <selection activeCell="G42" sqref="G42"/>
    </sheetView>
  </sheetViews>
  <sheetFormatPr defaultColWidth="9.21875" defaultRowHeight="14.4" outlineLevelRow="1"/>
  <cols>
    <col min="1" max="1" width="46.77734375" customWidth="1"/>
    <col min="2" max="2" width="11.88671875" customWidth="1"/>
    <col min="3" max="3" width="14" bestFit="1" customWidth="1"/>
    <col min="4" max="4" width="3.21875" customWidth="1"/>
    <col min="5" max="5" width="14.21875" customWidth="1"/>
    <col min="6" max="6" width="3.21875" customWidth="1"/>
    <col min="7" max="7" width="15.44140625" customWidth="1"/>
    <col min="8" max="8" width="3.21875" customWidth="1"/>
    <col min="9" max="9" width="15.5546875" customWidth="1"/>
    <col min="10" max="10" width="3.5546875" customWidth="1"/>
    <col min="11" max="11" width="15.21875" customWidth="1"/>
    <col min="14" max="14" width="16.33203125" bestFit="1" customWidth="1"/>
    <col min="16" max="16" width="16.33203125" bestFit="1" customWidth="1"/>
  </cols>
  <sheetData>
    <row r="1" spans="1:11">
      <c r="A1" s="125" t="s">
        <v>87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>
      <c r="A2" s="15"/>
      <c r="B2" s="15"/>
      <c r="C2" s="15"/>
      <c r="D2" s="15"/>
    </row>
    <row r="3" spans="1:11">
      <c r="A3" s="142" t="s">
        <v>113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5" spans="1:11" ht="68.25" customHeight="1" thickBot="1">
      <c r="A5" s="73" t="s">
        <v>0</v>
      </c>
      <c r="B5" s="73" t="s">
        <v>85</v>
      </c>
      <c r="C5" s="74" t="s">
        <v>45</v>
      </c>
      <c r="D5" s="75"/>
      <c r="E5" s="74" t="s">
        <v>36</v>
      </c>
      <c r="F5" s="48"/>
      <c r="G5" s="74" t="s">
        <v>81</v>
      </c>
      <c r="H5" s="48"/>
      <c r="I5" s="74" t="s">
        <v>62</v>
      </c>
      <c r="J5" s="75"/>
      <c r="K5" s="74" t="s">
        <v>37</v>
      </c>
    </row>
    <row r="6" spans="1:11">
      <c r="A6" s="73" t="s">
        <v>115</v>
      </c>
      <c r="B6" s="73"/>
      <c r="C6" s="144">
        <v>5199503</v>
      </c>
      <c r="D6" s="136"/>
      <c r="E6" s="139">
        <v>334493</v>
      </c>
      <c r="F6" s="141"/>
      <c r="G6" s="139" t="s">
        <v>21</v>
      </c>
      <c r="H6" s="146"/>
      <c r="I6" s="139">
        <v>186706422</v>
      </c>
      <c r="J6" s="136"/>
      <c r="K6" s="144">
        <v>192240418</v>
      </c>
    </row>
    <row r="7" spans="1:11">
      <c r="A7" s="73"/>
      <c r="B7" s="73"/>
      <c r="C7" s="136"/>
      <c r="D7" s="136"/>
      <c r="E7" s="141"/>
      <c r="F7" s="141"/>
      <c r="G7" s="141"/>
      <c r="H7" s="146"/>
      <c r="I7" s="141"/>
      <c r="J7" s="136"/>
      <c r="K7" s="136"/>
    </row>
    <row r="8" spans="1:11">
      <c r="A8" s="73" t="s">
        <v>100</v>
      </c>
      <c r="B8" s="73"/>
      <c r="C8" s="76"/>
      <c r="D8" s="76"/>
      <c r="E8" s="71"/>
      <c r="F8" s="71"/>
      <c r="G8" s="71"/>
      <c r="H8" s="79"/>
      <c r="I8" s="78"/>
      <c r="J8" s="78"/>
      <c r="K8" s="114"/>
    </row>
    <row r="9" spans="1:11">
      <c r="A9" s="39" t="s">
        <v>102</v>
      </c>
      <c r="B9" s="39"/>
      <c r="C9" s="76" t="s">
        <v>21</v>
      </c>
      <c r="D9" s="76"/>
      <c r="E9" s="71" t="s">
        <v>21</v>
      </c>
      <c r="F9" s="71"/>
      <c r="G9" s="71" t="s">
        <v>21</v>
      </c>
      <c r="H9" s="79"/>
      <c r="I9" s="88">
        <f>ОПиУ!C24</f>
        <v>9457456</v>
      </c>
      <c r="J9" s="22"/>
      <c r="K9" s="114">
        <v>9457456</v>
      </c>
    </row>
    <row r="10" spans="1:11" ht="27" customHeight="1">
      <c r="A10" s="42" t="s">
        <v>103</v>
      </c>
      <c r="B10" s="42"/>
      <c r="C10" s="78"/>
      <c r="D10" s="78"/>
      <c r="E10" s="68"/>
      <c r="F10" s="68"/>
      <c r="G10" s="68"/>
      <c r="H10" s="79"/>
      <c r="I10" s="78"/>
      <c r="J10" s="78"/>
      <c r="K10" s="78"/>
    </row>
    <row r="11" spans="1:11" ht="39.6">
      <c r="A11" s="80" t="s">
        <v>25</v>
      </c>
      <c r="B11" s="80"/>
      <c r="C11" s="78"/>
      <c r="D11" s="78"/>
      <c r="E11" s="68"/>
      <c r="F11" s="68"/>
      <c r="G11" s="68"/>
      <c r="H11" s="79"/>
      <c r="I11" s="78"/>
      <c r="J11" s="78"/>
      <c r="K11" s="78"/>
    </row>
    <row r="12" spans="1:11" ht="26.4" outlineLevel="1">
      <c r="A12" s="39" t="s">
        <v>101</v>
      </c>
      <c r="B12" s="39"/>
      <c r="C12" s="76" t="s">
        <v>21</v>
      </c>
      <c r="D12" s="78"/>
      <c r="E12" s="76" t="s">
        <v>21</v>
      </c>
      <c r="F12" s="79"/>
      <c r="G12" s="76" t="s">
        <v>21</v>
      </c>
      <c r="H12" s="76"/>
      <c r="I12" s="76" t="s">
        <v>21</v>
      </c>
      <c r="J12" s="87"/>
      <c r="K12" s="76" t="s">
        <v>21</v>
      </c>
    </row>
    <row r="13" spans="1:11" ht="26.4">
      <c r="A13" s="104" t="s">
        <v>107</v>
      </c>
      <c r="B13" s="39"/>
      <c r="C13" s="76" t="s">
        <v>21</v>
      </c>
      <c r="D13" s="78"/>
      <c r="E13" s="88">
        <f>ОПиУ!C28</f>
        <v>23404</v>
      </c>
      <c r="F13" s="43"/>
      <c r="G13" s="76" t="s">
        <v>21</v>
      </c>
      <c r="H13" s="76"/>
      <c r="I13" s="76" t="s">
        <v>21</v>
      </c>
      <c r="J13" s="81"/>
      <c r="K13" s="114">
        <v>23404</v>
      </c>
    </row>
    <row r="14" spans="1:11" ht="26.4" outlineLevel="1">
      <c r="A14" s="39" t="s">
        <v>105</v>
      </c>
      <c r="B14" s="39"/>
      <c r="C14" s="76" t="s">
        <v>21</v>
      </c>
      <c r="D14" s="78"/>
      <c r="E14" s="71" t="s">
        <v>21</v>
      </c>
      <c r="F14" s="68"/>
      <c r="G14" s="76" t="s">
        <v>21</v>
      </c>
      <c r="H14" s="76"/>
      <c r="I14" s="76" t="s">
        <v>21</v>
      </c>
      <c r="J14" s="78"/>
      <c r="K14" s="76" t="s">
        <v>21</v>
      </c>
    </row>
    <row r="15" spans="1:11" ht="27" outlineLevel="1" thickBot="1">
      <c r="A15" s="104" t="s">
        <v>121</v>
      </c>
      <c r="B15" s="39"/>
      <c r="C15" s="83" t="s">
        <v>21</v>
      </c>
      <c r="D15" s="78"/>
      <c r="E15" s="84">
        <v>0</v>
      </c>
      <c r="F15" s="68"/>
      <c r="G15" s="84" t="s">
        <v>21</v>
      </c>
      <c r="H15" s="77"/>
      <c r="I15" s="83" t="s">
        <v>21</v>
      </c>
      <c r="J15" s="78"/>
      <c r="K15" s="83" t="s">
        <v>21</v>
      </c>
    </row>
    <row r="16" spans="1:11" ht="27" thickBot="1">
      <c r="A16" s="42" t="s">
        <v>106</v>
      </c>
      <c r="B16" s="42"/>
      <c r="C16" s="83" t="s">
        <v>21</v>
      </c>
      <c r="D16" s="76"/>
      <c r="E16" s="84">
        <f>SUM(E13:E15)</f>
        <v>23404</v>
      </c>
      <c r="F16" s="71"/>
      <c r="G16" s="84">
        <f>SUM(G13:G15)</f>
        <v>0</v>
      </c>
      <c r="H16" s="77"/>
      <c r="I16" s="83" t="s">
        <v>21</v>
      </c>
      <c r="J16" s="76"/>
      <c r="K16" s="83">
        <f>SUM(K13:K15)</f>
        <v>23404</v>
      </c>
    </row>
    <row r="17" spans="1:16" ht="26.25" customHeight="1" thickBot="1">
      <c r="A17" s="42" t="s">
        <v>100</v>
      </c>
      <c r="B17" s="42"/>
      <c r="C17" s="83" t="s">
        <v>21</v>
      </c>
      <c r="D17" s="76"/>
      <c r="E17" s="84">
        <f>E16</f>
        <v>23404</v>
      </c>
      <c r="F17" s="71"/>
      <c r="G17" s="84">
        <f>G16</f>
        <v>0</v>
      </c>
      <c r="H17" s="77"/>
      <c r="I17" s="84">
        <f>I9</f>
        <v>9457456</v>
      </c>
      <c r="J17" s="76"/>
      <c r="K17" s="83">
        <f>SUM(E17:I17)</f>
        <v>9480860</v>
      </c>
    </row>
    <row r="18" spans="1:16" ht="27" hidden="1" customHeight="1" thickBot="1">
      <c r="A18" s="39" t="s">
        <v>122</v>
      </c>
      <c r="B18" s="39"/>
      <c r="C18" s="83" t="s">
        <v>21</v>
      </c>
      <c r="D18" s="76"/>
      <c r="E18" s="84" t="s">
        <v>21</v>
      </c>
      <c r="F18" s="71"/>
      <c r="G18" s="84" t="s">
        <v>21</v>
      </c>
      <c r="H18" s="77"/>
      <c r="I18" s="84"/>
      <c r="J18" s="78"/>
      <c r="K18" s="82"/>
    </row>
    <row r="19" spans="1:16">
      <c r="A19" s="73" t="s">
        <v>114</v>
      </c>
      <c r="B19" s="143">
        <v>19</v>
      </c>
      <c r="C19" s="144">
        <v>5199503</v>
      </c>
      <c r="D19" s="136"/>
      <c r="E19" s="139">
        <v>357897</v>
      </c>
      <c r="F19" s="141"/>
      <c r="G19" s="139">
        <v>0</v>
      </c>
      <c r="H19" s="146"/>
      <c r="I19" s="139">
        <v>196163879</v>
      </c>
      <c r="J19" s="136"/>
      <c r="K19" s="137">
        <v>201721279</v>
      </c>
      <c r="N19" s="72"/>
      <c r="O19" s="72"/>
      <c r="P19" s="72"/>
    </row>
    <row r="20" spans="1:16" ht="15" thickBot="1">
      <c r="A20" s="73"/>
      <c r="B20" s="143"/>
      <c r="C20" s="145"/>
      <c r="D20" s="136"/>
      <c r="E20" s="140"/>
      <c r="F20" s="141"/>
      <c r="G20" s="140"/>
      <c r="H20" s="146"/>
      <c r="I20" s="140"/>
      <c r="J20" s="136"/>
      <c r="K20" s="138"/>
      <c r="L20" s="38">
        <f>K19-ОФП!C35</f>
        <v>0</v>
      </c>
    </row>
    <row r="21" spans="1:16" ht="15" thickTop="1"/>
    <row r="22" spans="1:16" ht="53.4" thickBot="1">
      <c r="A22" s="73" t="s">
        <v>0</v>
      </c>
      <c r="B22" s="48" t="s">
        <v>85</v>
      </c>
      <c r="C22" s="74" t="s">
        <v>45</v>
      </c>
      <c r="D22" s="75"/>
      <c r="E22" s="74" t="s">
        <v>36</v>
      </c>
      <c r="F22" s="48"/>
      <c r="G22" s="74" t="s">
        <v>81</v>
      </c>
      <c r="H22" s="48"/>
      <c r="I22" s="74" t="s">
        <v>62</v>
      </c>
      <c r="J22" s="75"/>
      <c r="K22" s="74" t="s">
        <v>37</v>
      </c>
    </row>
    <row r="23" spans="1:16">
      <c r="A23" s="115" t="s">
        <v>92</v>
      </c>
      <c r="B23" s="48"/>
      <c r="C23" s="144">
        <f>C6</f>
        <v>5199503</v>
      </c>
      <c r="D23" s="77"/>
      <c r="E23" s="144" t="s">
        <v>21</v>
      </c>
      <c r="F23" s="85"/>
      <c r="G23" s="85" t="s">
        <v>21</v>
      </c>
      <c r="H23" s="77"/>
      <c r="I23" s="139">
        <v>151613598</v>
      </c>
      <c r="J23" s="136"/>
      <c r="K23" s="144">
        <v>156813101</v>
      </c>
    </row>
    <row r="24" spans="1:16" ht="13.5" customHeight="1">
      <c r="A24" s="115"/>
      <c r="B24" s="48"/>
      <c r="C24" s="136"/>
      <c r="D24" s="77"/>
      <c r="E24" s="136"/>
      <c r="F24" s="77"/>
      <c r="G24" s="77"/>
      <c r="H24" s="77"/>
      <c r="I24" s="141"/>
      <c r="J24" s="136"/>
      <c r="K24" s="136"/>
      <c r="N24" s="26"/>
    </row>
    <row r="25" spans="1:16">
      <c r="A25" s="115" t="s">
        <v>100</v>
      </c>
      <c r="B25" s="48"/>
      <c r="C25" s="78"/>
      <c r="D25" s="78"/>
      <c r="E25" s="68"/>
      <c r="F25" s="68"/>
      <c r="G25" s="68"/>
      <c r="H25" s="68"/>
      <c r="I25" s="78"/>
      <c r="J25" s="78"/>
      <c r="K25" s="77"/>
    </row>
    <row r="26" spans="1:16">
      <c r="A26" s="8" t="s">
        <v>102</v>
      </c>
      <c r="B26" s="39"/>
      <c r="C26" s="95" t="s">
        <v>21</v>
      </c>
      <c r="D26" s="95"/>
      <c r="E26" s="96" t="s">
        <v>21</v>
      </c>
      <c r="F26" s="96"/>
      <c r="G26" s="96" t="s">
        <v>21</v>
      </c>
      <c r="H26" s="86"/>
      <c r="I26" s="88">
        <f>ОПиУ!E24</f>
        <v>6596962</v>
      </c>
      <c r="J26" s="22"/>
      <c r="K26" s="114">
        <f>I26</f>
        <v>6596962</v>
      </c>
    </row>
    <row r="27" spans="1:16" ht="34.5" customHeight="1">
      <c r="A27" s="4" t="s">
        <v>103</v>
      </c>
      <c r="B27" s="42"/>
      <c r="C27" s="78"/>
      <c r="D27" s="78"/>
      <c r="E27" s="68"/>
      <c r="F27" s="68"/>
      <c r="G27" s="68"/>
      <c r="H27" s="68"/>
      <c r="I27" s="78"/>
      <c r="J27" s="78"/>
      <c r="K27" s="113"/>
    </row>
    <row r="28" spans="1:16" ht="39.6">
      <c r="A28" s="116" t="s">
        <v>25</v>
      </c>
      <c r="B28" s="80"/>
      <c r="C28" s="78"/>
      <c r="D28" s="78"/>
      <c r="E28" s="68"/>
      <c r="F28" s="68"/>
      <c r="G28" s="68"/>
      <c r="H28" s="68"/>
      <c r="I28" s="78"/>
      <c r="J28" s="78"/>
      <c r="K28" s="78"/>
    </row>
    <row r="29" spans="1:16" ht="26.4" outlineLevel="1">
      <c r="A29" s="8" t="s">
        <v>101</v>
      </c>
      <c r="B29" s="39"/>
      <c r="C29" s="95" t="s">
        <v>21</v>
      </c>
      <c r="D29" s="78"/>
      <c r="E29" s="85" t="s">
        <v>21</v>
      </c>
      <c r="F29" s="79"/>
      <c r="G29" s="77" t="s">
        <v>21</v>
      </c>
      <c r="H29" s="77"/>
      <c r="I29" s="76" t="s">
        <v>21</v>
      </c>
      <c r="J29" s="87"/>
      <c r="K29" s="76" t="s">
        <v>21</v>
      </c>
    </row>
    <row r="30" spans="1:16" ht="26.4">
      <c r="A30" s="8" t="s">
        <v>104</v>
      </c>
      <c r="B30" s="39"/>
      <c r="C30" s="95" t="s">
        <v>21</v>
      </c>
      <c r="D30" s="78"/>
      <c r="E30" s="85" t="s">
        <v>21</v>
      </c>
      <c r="F30" s="79"/>
      <c r="G30" s="77" t="s">
        <v>21</v>
      </c>
      <c r="H30" s="77"/>
      <c r="I30" s="89" t="s">
        <v>21</v>
      </c>
      <c r="J30" s="87"/>
      <c r="K30" s="85" t="s">
        <v>21</v>
      </c>
    </row>
    <row r="31" spans="1:16" ht="26.4" outlineLevel="1">
      <c r="A31" s="8" t="s">
        <v>105</v>
      </c>
      <c r="B31" s="39"/>
      <c r="C31" s="95" t="s">
        <v>21</v>
      </c>
      <c r="D31" s="78"/>
      <c r="E31" s="71" t="s">
        <v>21</v>
      </c>
      <c r="F31" s="68"/>
      <c r="G31" s="71" t="s">
        <v>21</v>
      </c>
      <c r="H31" s="71"/>
      <c r="I31" s="76" t="s">
        <v>21</v>
      </c>
      <c r="J31" s="78"/>
      <c r="K31" s="76" t="s">
        <v>21</v>
      </c>
    </row>
    <row r="32" spans="1:16" ht="27" outlineLevel="1" thickBot="1">
      <c r="A32" s="104" t="s">
        <v>121</v>
      </c>
      <c r="B32" s="39"/>
      <c r="C32" s="83" t="s">
        <v>21</v>
      </c>
      <c r="D32" s="78"/>
      <c r="E32" s="83" t="s">
        <v>21</v>
      </c>
      <c r="F32" s="68"/>
      <c r="G32" s="83" t="s">
        <v>21</v>
      </c>
      <c r="H32" s="77"/>
      <c r="I32" s="83" t="s">
        <v>21</v>
      </c>
      <c r="J32" s="78"/>
      <c r="K32" s="83" t="s">
        <v>21</v>
      </c>
    </row>
    <row r="33" spans="1:16" ht="26.25" customHeight="1" thickBot="1">
      <c r="A33" s="4" t="s">
        <v>106</v>
      </c>
      <c r="B33" s="42"/>
      <c r="C33" s="83" t="s">
        <v>21</v>
      </c>
      <c r="D33" s="76"/>
      <c r="E33" s="84">
        <f>SUM(E30:E32)</f>
        <v>0</v>
      </c>
      <c r="F33" s="71"/>
      <c r="G33" s="84">
        <f>SUM(G30:G32)</f>
        <v>0</v>
      </c>
      <c r="H33" s="77"/>
      <c r="I33" s="83" t="s">
        <v>21</v>
      </c>
      <c r="J33" s="76"/>
      <c r="K33" s="83">
        <f>SUM(K30:K32)</f>
        <v>0</v>
      </c>
    </row>
    <row r="34" spans="1:16" ht="30" customHeight="1" thickBot="1">
      <c r="A34" s="4" t="s">
        <v>100</v>
      </c>
      <c r="B34" s="42"/>
      <c r="C34" s="83" t="s">
        <v>21</v>
      </c>
      <c r="D34" s="76"/>
      <c r="E34" s="84">
        <f>E33</f>
        <v>0</v>
      </c>
      <c r="F34" s="71"/>
      <c r="G34" s="84">
        <f>G33</f>
        <v>0</v>
      </c>
      <c r="H34" s="77"/>
      <c r="I34" s="84">
        <f>I26</f>
        <v>6596962</v>
      </c>
      <c r="J34" s="76"/>
      <c r="K34" s="83">
        <f>K26+K33</f>
        <v>6596962</v>
      </c>
    </row>
    <row r="35" spans="1:16" ht="16.5" customHeight="1">
      <c r="A35" s="73" t="s">
        <v>123</v>
      </c>
      <c r="B35" s="143">
        <v>19</v>
      </c>
      <c r="C35" s="139">
        <v>5199503</v>
      </c>
      <c r="D35" s="136"/>
      <c r="E35" s="139" t="s">
        <v>21</v>
      </c>
      <c r="F35" s="141"/>
      <c r="G35" s="139" t="s">
        <v>21</v>
      </c>
      <c r="H35" s="146"/>
      <c r="I35" s="139">
        <f>I23+I34</f>
        <v>158210560</v>
      </c>
      <c r="J35" s="136"/>
      <c r="K35" s="137">
        <f>K23+K34</f>
        <v>163410063</v>
      </c>
    </row>
    <row r="36" spans="1:16" ht="15" thickBot="1">
      <c r="A36" s="73"/>
      <c r="B36" s="143"/>
      <c r="C36" s="140"/>
      <c r="D36" s="136"/>
      <c r="E36" s="140"/>
      <c r="F36" s="141"/>
      <c r="G36" s="140"/>
      <c r="H36" s="146"/>
      <c r="I36" s="140"/>
      <c r="J36" s="136"/>
      <c r="K36" s="138"/>
      <c r="N36" s="77"/>
      <c r="O36" s="77"/>
      <c r="P36" s="77"/>
    </row>
    <row r="37" spans="1:16" ht="15" thickTop="1"/>
    <row r="41" spans="1:16" s="122" customFormat="1" ht="14.55" customHeight="1">
      <c r="A41" s="121" t="s">
        <v>120</v>
      </c>
      <c r="C41" s="123" t="s">
        <v>124</v>
      </c>
      <c r="D41" s="121"/>
      <c r="E41" s="121"/>
    </row>
    <row r="42" spans="1:16">
      <c r="A42" s="36"/>
      <c r="B42" s="36"/>
      <c r="C42" s="37"/>
      <c r="D42" s="37"/>
      <c r="E42" s="37"/>
      <c r="F42" s="37"/>
    </row>
    <row r="43" spans="1:16">
      <c r="A43" s="36" t="s">
        <v>90</v>
      </c>
      <c r="B43" s="36"/>
      <c r="C43" s="124" t="s">
        <v>89</v>
      </c>
      <c r="D43" s="124"/>
      <c r="E43" s="124"/>
      <c r="F43" s="124"/>
    </row>
  </sheetData>
  <mergeCells count="37">
    <mergeCell ref="B35:B36"/>
    <mergeCell ref="C23:C24"/>
    <mergeCell ref="E23:E24"/>
    <mergeCell ref="C43:F43"/>
    <mergeCell ref="I19:I20"/>
    <mergeCell ref="H35:H36"/>
    <mergeCell ref="I35:I36"/>
    <mergeCell ref="J19:J20"/>
    <mergeCell ref="K19:K20"/>
    <mergeCell ref="C6:C7"/>
    <mergeCell ref="D6:D7"/>
    <mergeCell ref="E6:E7"/>
    <mergeCell ref="I6:I7"/>
    <mergeCell ref="H6:H7"/>
    <mergeCell ref="A1:K1"/>
    <mergeCell ref="A3:K3"/>
    <mergeCell ref="J23:J24"/>
    <mergeCell ref="F6:F7"/>
    <mergeCell ref="G6:G7"/>
    <mergeCell ref="B19:B20"/>
    <mergeCell ref="I23:I24"/>
    <mergeCell ref="K23:K24"/>
    <mergeCell ref="J6:J7"/>
    <mergeCell ref="K6:K7"/>
    <mergeCell ref="C19:C20"/>
    <mergeCell ref="D19:D20"/>
    <mergeCell ref="E19:E20"/>
    <mergeCell ref="F19:F20"/>
    <mergeCell ref="G19:G20"/>
    <mergeCell ref="H19:H20"/>
    <mergeCell ref="J35:J36"/>
    <mergeCell ref="K35:K36"/>
    <mergeCell ref="C35:C36"/>
    <mergeCell ref="D35:D36"/>
    <mergeCell ref="E35:E36"/>
    <mergeCell ref="F35:F36"/>
    <mergeCell ref="G35:G3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ДДС!Print_Area</vt:lpstr>
      <vt:lpstr>ОПиУ!Print_Area</vt:lpstr>
      <vt:lpstr>'отчет об изм. в капитале'!Print_Area</vt:lpstr>
      <vt:lpstr>ОПиУ!Text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Zarina Turapova (KZ)</cp:lastModifiedBy>
  <cp:lastPrinted>2025-05-15T14:19:15Z</cp:lastPrinted>
  <dcterms:created xsi:type="dcterms:W3CDTF">2014-08-15T08:50:47Z</dcterms:created>
  <dcterms:modified xsi:type="dcterms:W3CDTF">2025-05-15T14:43:36Z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  <property fmtid="{D5CDD505-2E9C-101B-9397-08002B2CF9AE}" pid="10" name="MSIP_Label_b2676f0e-1dca-4038-873c-3a220bf09e61_Enabled">
    <vt:lpwstr>true</vt:lpwstr>
  </property>
  <property fmtid="{D5CDD505-2E9C-101B-9397-08002B2CF9AE}" pid="11" name="MSIP_Label_b2676f0e-1dca-4038-873c-3a220bf09e61_SetDate">
    <vt:lpwstr>2024-05-14T14:49:47Z</vt:lpwstr>
  </property>
  <property fmtid="{D5CDD505-2E9C-101B-9397-08002B2CF9AE}" pid="12" name="MSIP_Label_b2676f0e-1dca-4038-873c-3a220bf09e61_Method">
    <vt:lpwstr>Standard</vt:lpwstr>
  </property>
  <property fmtid="{D5CDD505-2E9C-101B-9397-08002B2CF9AE}" pid="13" name="MSIP_Label_b2676f0e-1dca-4038-873c-3a220bf09e61_Name">
    <vt:lpwstr>Internal</vt:lpwstr>
  </property>
  <property fmtid="{D5CDD505-2E9C-101B-9397-08002B2CF9AE}" pid="14" name="MSIP_Label_b2676f0e-1dca-4038-873c-3a220bf09e61_SiteId">
    <vt:lpwstr>26f0b43e-2f8a-43f0-95c6-c2e87c87b38b</vt:lpwstr>
  </property>
  <property fmtid="{D5CDD505-2E9C-101B-9397-08002B2CF9AE}" pid="15" name="MSIP_Label_b2676f0e-1dca-4038-873c-3a220bf09e61_ActionId">
    <vt:lpwstr>5179f3f7-c681-4337-9304-994788b745b0</vt:lpwstr>
  </property>
  <property fmtid="{D5CDD505-2E9C-101B-9397-08002B2CF9AE}" pid="16" name="MSIP_Label_b2676f0e-1dca-4038-873c-3a220bf09e61_ContentBits">
    <vt:lpwstr>2</vt:lpwstr>
  </property>
</Properties>
</file>