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1.48\kz_fin.dir\ID Collect IFRS reporting\2025\6м2025\для отправки\"/>
    </mc:Choice>
  </mc:AlternateContent>
  <xr:revisionPtr revIDLastSave="0" documentId="13_ncr:1_{68ADB003-05C0-4811-A986-7C3A6ABFC7B4}" xr6:coauthVersionLast="47" xr6:coauthVersionMax="47" xr10:uidLastSave="{00000000-0000-0000-0000-000000000000}"/>
  <bookViews>
    <workbookView xWindow="-108" yWindow="-108" windowWidth="23256" windowHeight="12456" activeTab="3" xr2:uid="{5AF1186D-D791-4212-AF6F-FDFE6E1340E0}"/>
  </bookViews>
  <sheets>
    <sheet name="ОПУ" sheetId="1" r:id="rId1"/>
    <sheet name="Баланс" sheetId="2" r:id="rId2"/>
    <sheet name="Капитал" sheetId="3" r:id="rId3"/>
    <sheet name="ОДДС" sheetId="4" r:id="rId4"/>
  </sheets>
  <definedNames>
    <definedName name="_Hlk124237241" localSheetId="0">ОПУ!#REF!</definedName>
    <definedName name="_Toc99674028" localSheetId="0">ОПУ!$A$6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9" i="1" s="1"/>
  <c r="C22" i="1" s="1"/>
  <c r="C25" i="1" s="1"/>
  <c r="F14" i="3"/>
  <c r="F18" i="3"/>
  <c r="F17" i="3"/>
  <c r="F16" i="3"/>
  <c r="F15" i="3"/>
  <c r="C19" i="3"/>
  <c r="D19" i="3"/>
  <c r="E19" i="3"/>
  <c r="D43" i="2"/>
  <c r="D36" i="2"/>
  <c r="D28" i="2"/>
  <c r="D21" i="2"/>
  <c r="D14" i="2"/>
  <c r="B43" i="4"/>
  <c r="B34" i="4"/>
  <c r="B19" i="4"/>
  <c r="B27" i="4" s="1"/>
  <c r="C43" i="4"/>
  <c r="C34" i="4"/>
  <c r="C19" i="4"/>
  <c r="C27" i="4" s="1"/>
  <c r="D12" i="3"/>
  <c r="E12" i="3"/>
  <c r="C12" i="3"/>
  <c r="F8" i="3"/>
  <c r="F9" i="3"/>
  <c r="F10" i="3"/>
  <c r="F11" i="3"/>
  <c r="F7" i="3"/>
  <c r="C43" i="2"/>
  <c r="C36" i="2"/>
  <c r="C28" i="2"/>
  <c r="C21" i="2"/>
  <c r="C14" i="2"/>
  <c r="D12" i="1"/>
  <c r="D19" i="1" s="1"/>
  <c r="D22" i="1" s="1"/>
  <c r="D25" i="1" s="1"/>
  <c r="B45" i="4" l="1"/>
  <c r="B48" i="4" s="1"/>
  <c r="C48" i="4"/>
  <c r="D44" i="2"/>
  <c r="D45" i="2" s="1"/>
  <c r="F19" i="3"/>
  <c r="C44" i="2"/>
  <c r="C45" i="2" s="1"/>
  <c r="C22" i="2"/>
  <c r="D22" i="2"/>
  <c r="F12" i="3"/>
</calcChain>
</file>

<file path=xl/sharedStrings.xml><?xml version="1.0" encoding="utf-8"?>
<sst xmlns="http://schemas.openxmlformats.org/spreadsheetml/2006/main" count="141" uniqueCount="110">
  <si>
    <t>ТОО «Коллекторское агентство
«ID Collect (АйДи Коллект)»</t>
  </si>
  <si>
    <t>Процентные доходы по приобретенным правам требования, рассчитанные по эффективной процентной ставке</t>
  </si>
  <si>
    <t>Комиссионные доходы</t>
  </si>
  <si>
    <t>Чистые доходы по финансовым активам за минусом резерва под обесценение</t>
  </si>
  <si>
    <t>Операционные расходы</t>
  </si>
  <si>
    <t>Процентные доходы</t>
  </si>
  <si>
    <t>Процентные расходы</t>
  </si>
  <si>
    <t>Доходы / (расходы) по курсовой разнице, нетто</t>
  </si>
  <si>
    <t>Прочие доходы / (расходы), нетто</t>
  </si>
  <si>
    <t>Прибыль / (убыток) до налогообожения</t>
  </si>
  <si>
    <t>Расходы по КПН</t>
  </si>
  <si>
    <t>Чистая прибыль / (убыток)</t>
  </si>
  <si>
    <t>Прочий совокупный доход</t>
  </si>
  <si>
    <t xml:space="preserve"> ИТОГО СОВОКУПНЫЙ ДОХОД</t>
  </si>
  <si>
    <t>Прим.</t>
  </si>
  <si>
    <r>
      <rPr>
        <i/>
        <sz val="9"/>
        <color rgb="FF000000"/>
        <rFont val="Arial"/>
        <family val="2"/>
        <charset val="204"/>
      </rPr>
      <t>В тыс. тенге</t>
    </r>
    <r>
      <rPr>
        <sz val="9"/>
        <color rgb="FFFFFFFF"/>
        <rFont val="Arial"/>
        <family val="2"/>
        <charset val="204"/>
      </rPr>
      <t xml:space="preserve"> ходе</t>
    </r>
  </si>
  <si>
    <t>АКТИВЫ</t>
  </si>
  <si>
    <t>Долгосрочные активы</t>
  </si>
  <si>
    <t>Основные средства</t>
  </si>
  <si>
    <t>Нематериальные активы</t>
  </si>
  <si>
    <t>Отложенные налоговые активы</t>
  </si>
  <si>
    <t>Итого долгосрочные активы</t>
  </si>
  <si>
    <t>Текущие активы</t>
  </si>
  <si>
    <t>Денежные средства и их эквиваленты</t>
  </si>
  <si>
    <t>Займы выданные</t>
  </si>
  <si>
    <t>Приобретенные права требования</t>
  </si>
  <si>
    <t>Прочие текущие активы</t>
  </si>
  <si>
    <t>Итого текущие активы</t>
  </si>
  <si>
    <t>ИТОГО АКТИВЫ</t>
  </si>
  <si>
    <t>КАПИТАЛ</t>
  </si>
  <si>
    <t>Уставный капитал</t>
  </si>
  <si>
    <t>Субординированные займы</t>
  </si>
  <si>
    <t>Нераспределенная прибыль / (накопленный убыток)</t>
  </si>
  <si>
    <t>ИТОГО КАПИТАЛ</t>
  </si>
  <si>
    <t>ОБЯЗАТЕЛЬСТВА</t>
  </si>
  <si>
    <t>Долгосрочные обязательства</t>
  </si>
  <si>
    <t>Займы полученные, долгосрочная часть</t>
  </si>
  <si>
    <t>Итого долгосрочные обязательства</t>
  </si>
  <si>
    <t>Текущие обязательства</t>
  </si>
  <si>
    <t>Займы полученные, текущая часть</t>
  </si>
  <si>
    <t>КПН к оплате</t>
  </si>
  <si>
    <t>Прочие текущие обязательства</t>
  </si>
  <si>
    <t>Итого текущие обязательства</t>
  </si>
  <si>
    <t xml:space="preserve">ИТОГО ОБЯЗАТЕЛЬСТВА </t>
  </si>
  <si>
    <t>ИТОГО ОБЯЗАТЕЛЬСТВА И КАПИТАЛ</t>
  </si>
  <si>
    <t>Нераспределенная прибыль</t>
  </si>
  <si>
    <t>Итого капитал</t>
  </si>
  <si>
    <t>Курсовые разницы по субординированным займам</t>
  </si>
  <si>
    <t>Проценты, выплаченные по субординированным займам</t>
  </si>
  <si>
    <t>Увеличение субординированных займов</t>
  </si>
  <si>
    <t>Субординированные займы учитываемые в капитале</t>
  </si>
  <si>
    <t>Прибыль до налогообложения</t>
  </si>
  <si>
    <t>Денежные потоки от операционной деятельности до изменений кредитного портфеля и оборотного капитала</t>
  </si>
  <si>
    <t>Проценты полученные</t>
  </si>
  <si>
    <t>Приобретение основных средств</t>
  </si>
  <si>
    <t>Погашение займов</t>
  </si>
  <si>
    <t>Проценты уплаченные по субординированным займам</t>
  </si>
  <si>
    <t>ОПЕРАЦИОННАЯ ДЕЯТЕЛЬНОСТЬ:</t>
  </si>
  <si>
    <t>Износ и амортизация</t>
  </si>
  <si>
    <t>Резерв по отпускам</t>
  </si>
  <si>
    <t>Процентный доход по займам выданным</t>
  </si>
  <si>
    <t>Затраты по финансированию</t>
  </si>
  <si>
    <t>Изменения в оборотном капитале:</t>
  </si>
  <si>
    <t>Изменения в приобретенных правах требования</t>
  </si>
  <si>
    <t>Изменение в прочих текущих активах</t>
  </si>
  <si>
    <t>Изменение в прочих текущих обязательствах</t>
  </si>
  <si>
    <t>Корпоративный подоходный налог уплаченный</t>
  </si>
  <si>
    <t>Проценты оплаченные</t>
  </si>
  <si>
    <t>ИНВЕСТИЦИОННАЯ ДЕЯТЕЛЬНОСТЬ:</t>
  </si>
  <si>
    <t>Приобретение нематериальных активов</t>
  </si>
  <si>
    <t>Погашение/(выдача) кредитов и займов</t>
  </si>
  <si>
    <t>Чистые денежные потоки, полученные от инвестиционной деятельности</t>
  </si>
  <si>
    <t>ФИНАНСОВАЯ ДЕЯТЕЛЬНОСТЬ:</t>
  </si>
  <si>
    <t>Выплата дивидендов</t>
  </si>
  <si>
    <t>Чистые денежные потоки, использованные в финансовой деятельности</t>
  </si>
  <si>
    <t>Чистое изменение в денежных средствах и их эквивалентах</t>
  </si>
  <si>
    <t>Влияние изменения валютных курсов на денежные средства</t>
  </si>
  <si>
    <t>Денежные средства и их эквиваленты на начало года</t>
  </si>
  <si>
    <t>Корректировки:</t>
  </si>
  <si>
    <t>Чистые денежные потоки от / (направленные в) операционной деятельности</t>
  </si>
  <si>
    <t>Поступления от кредитов и займов</t>
  </si>
  <si>
    <t>ПРОМЕЖУТОЧНЫЙ ОТЧЕТ О СОВОКУПНОМ ДОХОДЕ</t>
  </si>
  <si>
    <t>ПРОМЕЖУТОЧНЫЙ ОТЧЕТ О ФИНАНСОВОМ ПОЛОЖЕНИИ</t>
  </si>
  <si>
    <t>ПРОМЕЖУТОЧНЫЙ ОТЧЕТ ОБ ИЗМЕНЕНИЯХ В КАПИТАЛЕ</t>
  </si>
  <si>
    <t>Генеральный директор</t>
  </si>
  <si>
    <t>Главный бухгалтер</t>
  </si>
  <si>
    <t>ПРОМЕЖУТОЧНЫЙ ОТЧЕТ О ДВИЖЕНИИ ДЕНЕЖНЫХ СРЕДСТВ</t>
  </si>
  <si>
    <t>г-жа Зайцева М.В.</t>
  </si>
  <si>
    <t>Отложенные налоговые обязательства</t>
  </si>
  <si>
    <t>Взнос в уставный капитал</t>
  </si>
  <si>
    <t>Положительная/(отрицательная) переоценка приобретенных прав требования</t>
  </si>
  <si>
    <t>Кредиторская задолженность за приобретенные права требования</t>
  </si>
  <si>
    <t>(Положительная)/отрицательная переоценка приобретенных прав требования</t>
  </si>
  <si>
    <t>Доходы / (убытки) от курсовой разницы, нетто</t>
  </si>
  <si>
    <t>Обязательства по облигациям, долгосрочная часть</t>
  </si>
  <si>
    <t>Обязательства по облигациям, текущая часть</t>
  </si>
  <si>
    <t>на 01.01.2024</t>
  </si>
  <si>
    <t>Денежные средства и их эквиваленты на конец периода</t>
  </si>
  <si>
    <t>За период</t>
  </si>
  <si>
    <t>на 01.01.2025</t>
  </si>
  <si>
    <t>31 декабря 2024 года</t>
  </si>
  <si>
    <t>Чистая прибыль за 3 месяца 2025 года</t>
  </si>
  <si>
    <t>Чистая прибыль за 3 месяця 2024 года</t>
  </si>
  <si>
    <t>г-жа Мелдеханова А.К</t>
  </si>
  <si>
    <t>01.01.2024 -30.06.2024</t>
  </si>
  <si>
    <t>01.01.2025 -30.06.2025</t>
  </si>
  <si>
    <t>30 июня 2025 года</t>
  </si>
  <si>
    <t>на 30.06.2024</t>
  </si>
  <si>
    <t>на 30.06.2025</t>
  </si>
  <si>
    <t>ЗА ШЕСТЬ МЕСЯЦЕВ, ЗАКОНЧИВШИХСЯ 30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</si>
</sst>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\ _₽_-;\-* #,##0\ _₽_-;_-* &quot;-&quot;??\ _₽_-;_-@_-"/>
    <numFmt numFmtId="165" formatCode="_(* #,##0_);_(* \(#,##0\);_(* &quot;-&quot;??_);_(@_)"/>
    <numFmt numFmtId="166" formatCode="_ * #,##0_)_ ;_ * \(#,##0\)_ ;_ * &quot;-&quot;??_)_ ;_ @_ 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rgb="FFFFFFFF"/>
      <name val="Arial"/>
      <family val="2"/>
      <charset val="204"/>
    </font>
    <font>
      <b/>
      <sz val="11"/>
      <color theme="1"/>
      <name val="Arial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3" fillId="0" borderId="0"/>
    <xf numFmtId="0" fontId="5" fillId="0" borderId="0"/>
    <xf numFmtId="0" fontId="15" fillId="0" borderId="0"/>
    <xf numFmtId="0" fontId="15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0" applyFont="1" applyAlignment="1">
      <alignment vertical="center" wrapText="1"/>
    </xf>
    <xf numFmtId="164" fontId="3" fillId="0" borderId="0" xfId="1" applyNumberFormat="1" applyFont="1" applyFill="1"/>
    <xf numFmtId="0" fontId="3" fillId="0" borderId="0" xfId="0" applyFont="1" applyAlignment="1">
      <alignment wrapText="1"/>
    </xf>
    <xf numFmtId="0" fontId="7" fillId="0" borderId="2" xfId="3" applyFont="1" applyBorder="1" applyAlignment="1">
      <alignment wrapText="1"/>
    </xf>
    <xf numFmtId="165" fontId="8" fillId="0" borderId="1" xfId="1" applyNumberFormat="1" applyFont="1" applyBorder="1" applyAlignment="1">
      <alignment horizontal="left" vertical="top" wrapText="1"/>
    </xf>
    <xf numFmtId="0" fontId="7" fillId="0" borderId="3" xfId="0" applyFont="1" applyBorder="1" applyAlignment="1">
      <alignment wrapText="1"/>
    </xf>
    <xf numFmtId="164" fontId="3" fillId="0" borderId="0" xfId="1" applyNumberFormat="1" applyFont="1" applyFill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165" fontId="3" fillId="0" borderId="0" xfId="1" applyNumberFormat="1" applyFont="1" applyFill="1" applyAlignment="1">
      <alignment vertical="top"/>
    </xf>
    <xf numFmtId="165" fontId="7" fillId="0" borderId="2" xfId="1" applyNumberFormat="1" applyFont="1" applyFill="1" applyBorder="1" applyAlignment="1">
      <alignment vertical="top"/>
    </xf>
    <xf numFmtId="165" fontId="0" fillId="0" borderId="0" xfId="0" applyNumberFormat="1" applyAlignment="1">
      <alignment vertical="top"/>
    </xf>
    <xf numFmtId="165" fontId="7" fillId="0" borderId="3" xfId="0" applyNumberFormat="1" applyFont="1" applyBorder="1" applyAlignment="1">
      <alignment vertical="top"/>
    </xf>
    <xf numFmtId="0" fontId="12" fillId="0" borderId="0" xfId="0" applyFont="1"/>
    <xf numFmtId="0" fontId="13" fillId="0" borderId="0" xfId="0" applyFont="1" applyAlignment="1">
      <alignment horizontal="left" wrapText="1"/>
    </xf>
    <xf numFmtId="165" fontId="12" fillId="0" borderId="0" xfId="0" applyNumberFormat="1" applyFont="1" applyAlignment="1">
      <alignment vertical="top"/>
    </xf>
    <xf numFmtId="0" fontId="7" fillId="0" borderId="0" xfId="2" applyFont="1" applyAlignment="1">
      <alignment horizontal="left" vertical="center"/>
    </xf>
    <xf numFmtId="0" fontId="14" fillId="0" borderId="0" xfId="0" applyFont="1"/>
    <xf numFmtId="0" fontId="2" fillId="0" borderId="0" xfId="0" applyFont="1"/>
    <xf numFmtId="0" fontId="3" fillId="0" borderId="0" xfId="0" applyFont="1"/>
    <xf numFmtId="0" fontId="7" fillId="0" borderId="0" xfId="0" applyFont="1"/>
    <xf numFmtId="0" fontId="10" fillId="0" borderId="0" xfId="0" applyFont="1" applyAlignment="1">
      <alignment horizontal="right" wrapText="1"/>
    </xf>
    <xf numFmtId="0" fontId="11" fillId="0" borderId="0" xfId="0" applyFont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16" fillId="0" borderId="2" xfId="7" applyFont="1" applyBorder="1" applyAlignment="1">
      <alignment horizontal="left" vertical="top"/>
    </xf>
    <xf numFmtId="9" fontId="7" fillId="0" borderId="3" xfId="8" applyFont="1" applyBorder="1" applyAlignment="1">
      <alignment vertical="top"/>
    </xf>
    <xf numFmtId="9" fontId="7" fillId="0" borderId="5" xfId="8" applyFont="1" applyBorder="1" applyAlignment="1">
      <alignment vertical="top"/>
    </xf>
    <xf numFmtId="165" fontId="0" fillId="0" borderId="0" xfId="0" applyNumberFormat="1"/>
    <xf numFmtId="0" fontId="8" fillId="0" borderId="0" xfId="0" applyFont="1"/>
    <xf numFmtId="0" fontId="7" fillId="0" borderId="2" xfId="0" applyFont="1" applyBorder="1"/>
    <xf numFmtId="0" fontId="7" fillId="0" borderId="4" xfId="0" applyFont="1" applyBorder="1"/>
    <xf numFmtId="0" fontId="7" fillId="0" borderId="3" xfId="0" applyFont="1" applyBorder="1"/>
    <xf numFmtId="0" fontId="7" fillId="0" borderId="3" xfId="3" applyFont="1" applyBorder="1"/>
    <xf numFmtId="0" fontId="7" fillId="0" borderId="0" xfId="3" applyFont="1"/>
    <xf numFmtId="0" fontId="16" fillId="0" borderId="2" xfId="7" applyFont="1" applyBorder="1" applyAlignment="1">
      <alignment horizontal="left"/>
    </xf>
    <xf numFmtId="165" fontId="3" fillId="0" borderId="1" xfId="1" applyNumberFormat="1" applyFont="1" applyFill="1" applyBorder="1" applyAlignment="1">
      <alignment vertical="top"/>
    </xf>
    <xf numFmtId="165" fontId="7" fillId="0" borderId="0" xfId="0" applyNumberFormat="1" applyFont="1" applyAlignment="1">
      <alignment vertical="top"/>
    </xf>
    <xf numFmtId="165" fontId="7" fillId="0" borderId="4" xfId="0" applyNumberFormat="1" applyFont="1" applyBorder="1" applyAlignment="1">
      <alignment vertical="top"/>
    </xf>
    <xf numFmtId="0" fontId="0" fillId="0" borderId="0" xfId="0" applyAlignment="1">
      <alignment horizontal="right"/>
    </xf>
    <xf numFmtId="0" fontId="7" fillId="0" borderId="1" xfId="0" applyFont="1" applyBorder="1" applyAlignment="1">
      <alignment horizontal="right" wrapText="1"/>
    </xf>
    <xf numFmtId="165" fontId="7" fillId="0" borderId="3" xfId="1" applyNumberFormat="1" applyFont="1" applyFill="1" applyBorder="1" applyAlignment="1">
      <alignment horizontal="right" vertical="top"/>
    </xf>
    <xf numFmtId="165" fontId="3" fillId="0" borderId="0" xfId="1" applyNumberFormat="1" applyFont="1" applyFill="1" applyAlignment="1">
      <alignment horizontal="right" vertical="top"/>
    </xf>
    <xf numFmtId="165" fontId="18" fillId="0" borderId="0" xfId="1" applyNumberFormat="1" applyFont="1" applyFill="1" applyAlignment="1">
      <alignment horizontal="right" vertical="top"/>
    </xf>
    <xf numFmtId="166" fontId="7" fillId="0" borderId="3" xfId="9" applyNumberFormat="1" applyFont="1" applyFill="1" applyBorder="1" applyAlignment="1">
      <alignment vertical="top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horizontal="right" wrapText="1"/>
    </xf>
    <xf numFmtId="0" fontId="19" fillId="0" borderId="1" xfId="0" applyFont="1" applyBorder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165" fontId="4" fillId="0" borderId="0" xfId="10" applyNumberFormat="1" applyFont="1" applyAlignment="1">
      <alignment horizontal="right" vertical="top"/>
    </xf>
    <xf numFmtId="165" fontId="4" fillId="0" borderId="1" xfId="10" applyNumberFormat="1" applyFont="1" applyBorder="1" applyAlignment="1">
      <alignment horizontal="right" vertical="top"/>
    </xf>
    <xf numFmtId="165" fontId="6" fillId="0" borderId="0" xfId="10" applyNumberFormat="1" applyFont="1" applyAlignment="1">
      <alignment horizontal="right" vertical="top"/>
    </xf>
    <xf numFmtId="165" fontId="6" fillId="0" borderId="3" xfId="10" applyNumberFormat="1" applyFont="1" applyBorder="1" applyAlignment="1">
      <alignment horizontal="right" vertical="top"/>
    </xf>
    <xf numFmtId="165" fontId="0" fillId="0" borderId="0" xfId="0" applyNumberFormat="1" applyAlignment="1">
      <alignment horizontal="right" vertical="top"/>
    </xf>
    <xf numFmtId="0" fontId="16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16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3" fillId="0" borderId="0" xfId="4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7" fillId="0" borderId="0" xfId="3" applyFont="1" applyAlignment="1">
      <alignment vertical="top" wrapText="1"/>
    </xf>
    <xf numFmtId="0" fontId="3" fillId="0" borderId="0" xfId="5" applyFont="1" applyAlignment="1">
      <alignment vertical="top" wrapText="1"/>
    </xf>
    <xf numFmtId="0" fontId="7" fillId="0" borderId="2" xfId="3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7" fillId="0" borderId="2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3" xfId="3" applyFont="1" applyBorder="1" applyAlignment="1">
      <alignment vertical="top"/>
    </xf>
    <xf numFmtId="0" fontId="7" fillId="0" borderId="0" xfId="3" applyFont="1" applyAlignment="1">
      <alignment vertical="top"/>
    </xf>
    <xf numFmtId="166" fontId="3" fillId="0" borderId="3" xfId="9" applyNumberFormat="1" applyFont="1" applyFill="1" applyBorder="1" applyAlignment="1">
      <alignment vertical="top"/>
    </xf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65" fontId="4" fillId="0" borderId="0" xfId="10" applyNumberFormat="1" applyFont="1" applyFill="1" applyAlignment="1">
      <alignment horizontal="right" vertical="top"/>
    </xf>
    <xf numFmtId="165" fontId="4" fillId="0" borderId="1" xfId="10" applyNumberFormat="1" applyFont="1" applyFill="1" applyBorder="1" applyAlignment="1">
      <alignment horizontal="right" vertical="top"/>
    </xf>
    <xf numFmtId="164" fontId="6" fillId="0" borderId="0" xfId="1" applyNumberFormat="1" applyFont="1" applyAlignment="1">
      <alignment horizontal="left" vertical="center"/>
    </xf>
    <xf numFmtId="165" fontId="3" fillId="0" borderId="0" xfId="11" applyNumberFormat="1" applyFont="1" applyFill="1" applyAlignment="1">
      <alignment vertical="top"/>
    </xf>
    <xf numFmtId="165" fontId="3" fillId="0" borderId="0" xfId="11" applyNumberFormat="1" applyFont="1" applyFill="1" applyAlignment="1">
      <alignment horizontal="right" vertical="top"/>
    </xf>
    <xf numFmtId="165" fontId="6" fillId="0" borderId="0" xfId="11" applyNumberFormat="1" applyFont="1" applyAlignment="1">
      <alignment horizontal="right" vertical="top"/>
    </xf>
    <xf numFmtId="165" fontId="4" fillId="0" borderId="0" xfId="13" applyNumberFormat="1" applyFont="1" applyAlignment="1">
      <alignment horizontal="right" vertical="top"/>
    </xf>
    <xf numFmtId="165" fontId="4" fillId="0" borderId="1" xfId="13" applyNumberFormat="1" applyFont="1" applyBorder="1" applyAlignment="1">
      <alignment horizontal="right" vertical="top"/>
    </xf>
    <xf numFmtId="165" fontId="4" fillId="0" borderId="0" xfId="13" applyNumberFormat="1" applyFont="1" applyFill="1" applyAlignment="1">
      <alignment horizontal="right" vertical="top"/>
    </xf>
    <xf numFmtId="165" fontId="4" fillId="0" borderId="1" xfId="13" applyNumberFormat="1" applyFont="1" applyFill="1" applyBorder="1" applyAlignment="1">
      <alignment horizontal="right" vertical="top"/>
    </xf>
    <xf numFmtId="0" fontId="13" fillId="0" borderId="0" xfId="0" applyFont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0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wrapText="1"/>
    </xf>
  </cellXfs>
  <cellStyles count="14">
    <cellStyle name="Comma" xfId="1" builtinId="3"/>
    <cellStyle name="Comma 2" xfId="11" xr:uid="{1A1CE305-FE2E-42E4-832D-C7F4D4A6376D}"/>
    <cellStyle name="Normal" xfId="0" builtinId="0"/>
    <cellStyle name="Normal 3 2" xfId="5" xr:uid="{05E5767D-A019-4971-A16D-88AB3CFBF917}"/>
    <cellStyle name="Normal_Sheet1" xfId="7" xr:uid="{A14D957D-948D-459A-A998-EF4FD65A2FCC}"/>
    <cellStyle name="Обычный 2 2" xfId="3" xr:uid="{E105D3C0-A5DA-4451-A59C-9F79DB88D1F1}"/>
    <cellStyle name="Обычный 2 6" xfId="4" xr:uid="{4B3A845F-65AA-4441-A08E-7F952E4F6A9A}"/>
    <cellStyle name="Обычный 8" xfId="2" xr:uid="{34852238-7C09-4964-B911-3CA985993608}"/>
    <cellStyle name="Обычный_A4.1 IDC_TB_12m2021" xfId="6" xr:uid="{A16AD55B-02E5-4EB1-96E9-88003EFDAC83}"/>
    <cellStyle name="Процентный 2 6" xfId="8" xr:uid="{C5E2389A-2978-4CA0-AB33-EFE2ACE2F14A}"/>
    <cellStyle name="Финансовый 17 4" xfId="10" xr:uid="{EA024E34-01A5-410E-B157-C92A7EB228BA}"/>
    <cellStyle name="Финансовый 17 4 2" xfId="13" xr:uid="{F1A51377-F1DD-4459-80FD-E1AC8D94EF94}"/>
    <cellStyle name="Финансовый 3" xfId="9" xr:uid="{0D72C09E-8595-428D-B8BE-690F2D6227F4}"/>
    <cellStyle name="Финансовый 3 2" xfId="12" xr:uid="{8ED9A74A-0E25-4770-9ED7-384606E9B6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20CCA-55F8-4CCB-84FD-9D3B25A3DFB0}">
  <sheetPr>
    <pageSetUpPr fitToPage="1"/>
  </sheetPr>
  <dimension ref="A1:D35"/>
  <sheetViews>
    <sheetView showGridLines="0" zoomScale="80" zoomScaleNormal="80" workbookViewId="0">
      <selection activeCell="A3" sqref="A3"/>
    </sheetView>
  </sheetViews>
  <sheetFormatPr defaultRowHeight="14.4" x14ac:dyDescent="0.3"/>
  <cols>
    <col min="1" max="1" width="69.88671875" style="17" customWidth="1"/>
    <col min="2" max="2" width="9.109375" style="17" customWidth="1"/>
    <col min="3" max="3" width="19.44140625" style="17" customWidth="1"/>
    <col min="4" max="4" width="22.44140625" style="17" customWidth="1"/>
  </cols>
  <sheetData>
    <row r="1" spans="1:4" s="22" customFormat="1" x14ac:dyDescent="0.3">
      <c r="A1" s="20" t="s">
        <v>0</v>
      </c>
      <c r="B1" s="20"/>
      <c r="C1" s="21"/>
      <c r="D1" s="21"/>
    </row>
    <row r="2" spans="1:4" s="22" customFormat="1" x14ac:dyDescent="0.3">
      <c r="A2" s="20" t="s">
        <v>81</v>
      </c>
      <c r="B2" s="20"/>
      <c r="C2" s="21"/>
      <c r="D2" s="21"/>
    </row>
    <row r="3" spans="1:4" s="22" customFormat="1" x14ac:dyDescent="0.3">
      <c r="A3" s="20" t="s">
        <v>109</v>
      </c>
      <c r="B3" s="20"/>
      <c r="C3" s="21"/>
      <c r="D3" s="21"/>
    </row>
    <row r="5" spans="1:4" x14ac:dyDescent="0.3">
      <c r="A5" s="1"/>
      <c r="B5" s="1"/>
      <c r="C5" s="7"/>
      <c r="D5" s="2"/>
    </row>
    <row r="6" spans="1:4" ht="25.2" customHeight="1" x14ac:dyDescent="0.3">
      <c r="A6" s="99" t="s">
        <v>15</v>
      </c>
      <c r="B6" s="101" t="s">
        <v>14</v>
      </c>
      <c r="C6" s="9" t="s">
        <v>98</v>
      </c>
      <c r="D6" s="10" t="s">
        <v>98</v>
      </c>
    </row>
    <row r="7" spans="1:4" x14ac:dyDescent="0.3">
      <c r="A7" s="100"/>
      <c r="B7" s="102"/>
      <c r="C7" s="11" t="s">
        <v>105</v>
      </c>
      <c r="D7" s="12" t="s">
        <v>104</v>
      </c>
    </row>
    <row r="8" spans="1:4" x14ac:dyDescent="0.3">
      <c r="A8" s="18"/>
      <c r="B8" s="8"/>
      <c r="C8" s="9"/>
      <c r="D8" s="10"/>
    </row>
    <row r="9" spans="1:4" ht="26.4" x14ac:dyDescent="0.3">
      <c r="A9" s="64" t="s">
        <v>1</v>
      </c>
      <c r="B9" s="8"/>
      <c r="C9" s="13">
        <v>1075215.9999714014</v>
      </c>
      <c r="D9" s="92">
        <v>1101870.3476106955</v>
      </c>
    </row>
    <row r="10" spans="1:4" ht="26.4" x14ac:dyDescent="0.3">
      <c r="A10" s="64" t="s">
        <v>90</v>
      </c>
      <c r="B10" s="8"/>
      <c r="C10" s="13">
        <v>-403616.50050391478</v>
      </c>
      <c r="D10" s="92">
        <v>-61354.965056160014</v>
      </c>
    </row>
    <row r="11" spans="1:4" x14ac:dyDescent="0.3">
      <c r="A11" s="66" t="s">
        <v>2</v>
      </c>
      <c r="B11" s="66"/>
      <c r="C11" s="13">
        <v>642328.16502999992</v>
      </c>
      <c r="D11" s="92">
        <v>461.25</v>
      </c>
    </row>
    <row r="12" spans="1:4" ht="26.4" x14ac:dyDescent="0.3">
      <c r="A12" s="67" t="s">
        <v>3</v>
      </c>
      <c r="B12" s="67"/>
      <c r="C12" s="14">
        <f>SUM(C9:C11)</f>
        <v>1313927.6644974865</v>
      </c>
      <c r="D12" s="14">
        <f>SUM(D9:D11)</f>
        <v>1040976.6325545355</v>
      </c>
    </row>
    <row r="13" spans="1:4" x14ac:dyDescent="0.3">
      <c r="A13" s="49"/>
      <c r="B13" s="49"/>
      <c r="C13" s="19"/>
      <c r="D13" s="19"/>
    </row>
    <row r="14" spans="1:4" x14ac:dyDescent="0.3">
      <c r="A14" s="55" t="s">
        <v>4</v>
      </c>
      <c r="B14" s="55">
        <v>5</v>
      </c>
      <c r="C14" s="13">
        <v>-530422.66937000013</v>
      </c>
      <c r="D14" s="92">
        <v>-422127.2125100001</v>
      </c>
    </row>
    <row r="15" spans="1:4" x14ac:dyDescent="0.3">
      <c r="A15" s="68" t="s">
        <v>5</v>
      </c>
      <c r="B15" s="68">
        <v>3</v>
      </c>
      <c r="C15" s="13">
        <v>66565.049539999993</v>
      </c>
      <c r="D15" s="92">
        <v>30833.236460000007</v>
      </c>
    </row>
    <row r="16" spans="1:4" x14ac:dyDescent="0.3">
      <c r="A16" s="49" t="s">
        <v>6</v>
      </c>
      <c r="B16" s="49">
        <v>4</v>
      </c>
      <c r="C16" s="13">
        <v>-283808.64380000002</v>
      </c>
      <c r="D16" s="92">
        <v>-376140.87039000005</v>
      </c>
    </row>
    <row r="17" spans="1:4" x14ac:dyDescent="0.3">
      <c r="A17" s="49" t="s">
        <v>7</v>
      </c>
      <c r="B17" s="49"/>
      <c r="C17" s="13">
        <v>-109852.68637000007</v>
      </c>
      <c r="D17" s="92">
        <v>11976.063269999999</v>
      </c>
    </row>
    <row r="18" spans="1:4" x14ac:dyDescent="0.3">
      <c r="A18" s="69" t="s">
        <v>8</v>
      </c>
      <c r="B18" s="69"/>
      <c r="C18" s="13">
        <v>356741.20945999998</v>
      </c>
      <c r="D18" s="92">
        <v>45534.148278005516</v>
      </c>
    </row>
    <row r="19" spans="1:4" x14ac:dyDescent="0.3">
      <c r="A19" s="70" t="s">
        <v>9</v>
      </c>
      <c r="B19" s="70"/>
      <c r="C19" s="14">
        <f>SUM(C12:C18)</f>
        <v>813149.92395748629</v>
      </c>
      <c r="D19" s="14">
        <f>SUM(D12:D18)</f>
        <v>331051.99766254093</v>
      </c>
    </row>
    <row r="20" spans="1:4" x14ac:dyDescent="0.3">
      <c r="A20" s="49"/>
      <c r="B20" s="49"/>
      <c r="C20" s="19"/>
      <c r="D20" s="19"/>
    </row>
    <row r="21" spans="1:4" x14ac:dyDescent="0.3">
      <c r="A21" s="71" t="s">
        <v>10</v>
      </c>
      <c r="B21" s="71">
        <v>6</v>
      </c>
      <c r="C21" s="13">
        <v>12092.901070502601</v>
      </c>
      <c r="D21" s="92">
        <v>81166.643863491903</v>
      </c>
    </row>
    <row r="22" spans="1:4" x14ac:dyDescent="0.3">
      <c r="A22" s="72" t="s">
        <v>11</v>
      </c>
      <c r="B22" s="4"/>
      <c r="C22" s="14">
        <f>SUM(C19:C21)</f>
        <v>825242.82502798887</v>
      </c>
      <c r="D22" s="14">
        <f>SUM(D19:D21)</f>
        <v>412218.64152603282</v>
      </c>
    </row>
    <row r="23" spans="1:4" x14ac:dyDescent="0.3">
      <c r="A23" s="49"/>
      <c r="B23" s="3"/>
      <c r="C23" s="19"/>
      <c r="D23" s="19"/>
    </row>
    <row r="24" spans="1:4" x14ac:dyDescent="0.3">
      <c r="A24" s="5" t="s">
        <v>12</v>
      </c>
      <c r="B24" s="5"/>
      <c r="C24" s="13">
        <v>0</v>
      </c>
      <c r="D24" s="13">
        <v>0</v>
      </c>
    </row>
    <row r="25" spans="1:4" ht="15" thickBot="1" x14ac:dyDescent="0.35">
      <c r="A25" s="73" t="s">
        <v>13</v>
      </c>
      <c r="B25" s="6"/>
      <c r="C25" s="16">
        <f>SUM(C22:C24)</f>
        <v>825242.82502798887</v>
      </c>
      <c r="D25" s="16">
        <f>SUM(D22:D24)</f>
        <v>412218.64152603282</v>
      </c>
    </row>
    <row r="26" spans="1:4" ht="15" thickTop="1" x14ac:dyDescent="0.3"/>
    <row r="28" spans="1:4" x14ac:dyDescent="0.3">
      <c r="A28" s="83"/>
      <c r="B28"/>
    </row>
    <row r="29" spans="1:4" x14ac:dyDescent="0.3">
      <c r="A29" s="84" t="s">
        <v>84</v>
      </c>
      <c r="B29" s="86"/>
    </row>
    <row r="30" spans="1:4" x14ac:dyDescent="0.3">
      <c r="A30" s="84"/>
      <c r="D30" s="88" t="s">
        <v>87</v>
      </c>
    </row>
    <row r="31" spans="1:4" x14ac:dyDescent="0.3">
      <c r="A31" s="84"/>
      <c r="D31" s="85"/>
    </row>
    <row r="32" spans="1:4" x14ac:dyDescent="0.3">
      <c r="A32" s="84"/>
      <c r="D32" s="85"/>
    </row>
    <row r="33" spans="1:4" x14ac:dyDescent="0.3">
      <c r="A33" s="84"/>
      <c r="D33" s="85"/>
    </row>
    <row r="34" spans="1:4" x14ac:dyDescent="0.3">
      <c r="A34" s="84" t="s">
        <v>85</v>
      </c>
      <c r="D34" s="87"/>
    </row>
    <row r="35" spans="1:4" x14ac:dyDescent="0.3">
      <c r="A35" s="84"/>
      <c r="D35" s="88" t="s">
        <v>103</v>
      </c>
    </row>
  </sheetData>
  <mergeCells count="2">
    <mergeCell ref="A6:A7"/>
    <mergeCell ref="B6:B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D085E-DA75-46B6-8D96-E42420E60E62}">
  <dimension ref="A1:G54"/>
  <sheetViews>
    <sheetView showGridLines="0" topLeftCell="A13" zoomScale="80" zoomScaleNormal="80" workbookViewId="0">
      <selection activeCell="H35" sqref="H35"/>
    </sheetView>
  </sheetViews>
  <sheetFormatPr defaultRowHeight="14.4" x14ac:dyDescent="0.3"/>
  <cols>
    <col min="1" max="1" width="56.21875" style="23" bestFit="1" customWidth="1"/>
    <col min="2" max="2" width="8.88671875" style="23"/>
    <col min="3" max="3" width="19.6640625" style="23" customWidth="1"/>
    <col min="4" max="4" width="21.77734375" style="23" customWidth="1"/>
    <col min="5" max="7" width="8.88671875" style="23"/>
  </cols>
  <sheetData>
    <row r="1" spans="1:7" s="22" customFormat="1" x14ac:dyDescent="0.3">
      <c r="A1" s="20" t="s">
        <v>0</v>
      </c>
      <c r="B1" s="24"/>
      <c r="C1" s="24"/>
      <c r="D1" s="24"/>
      <c r="E1" s="24"/>
      <c r="F1" s="24"/>
      <c r="G1" s="24"/>
    </row>
    <row r="2" spans="1:7" s="22" customFormat="1" x14ac:dyDescent="0.3">
      <c r="A2" s="20" t="s">
        <v>82</v>
      </c>
      <c r="B2" s="24"/>
      <c r="C2" s="24"/>
      <c r="D2" s="24"/>
      <c r="E2" s="24"/>
      <c r="F2" s="24"/>
      <c r="G2" s="24"/>
    </row>
    <row r="3" spans="1:7" s="22" customFormat="1" x14ac:dyDescent="0.3">
      <c r="A3" s="20" t="s">
        <v>109</v>
      </c>
      <c r="B3" s="24"/>
      <c r="C3" s="24"/>
      <c r="D3" s="24"/>
      <c r="E3" s="24"/>
      <c r="F3" s="24"/>
      <c r="G3" s="24"/>
    </row>
    <row r="6" spans="1:7" ht="14.4" customHeight="1" x14ac:dyDescent="0.3">
      <c r="A6" s="99" t="s">
        <v>15</v>
      </c>
      <c r="B6" s="101" t="s">
        <v>14</v>
      </c>
      <c r="C6" s="25"/>
      <c r="D6" s="26"/>
      <c r="E6"/>
      <c r="F6"/>
      <c r="G6"/>
    </row>
    <row r="7" spans="1:7" x14ac:dyDescent="0.3">
      <c r="A7" s="100"/>
      <c r="B7" s="102"/>
      <c r="C7" s="27" t="s">
        <v>106</v>
      </c>
      <c r="D7" s="28" t="s">
        <v>100</v>
      </c>
      <c r="E7"/>
      <c r="F7"/>
      <c r="G7"/>
    </row>
    <row r="9" spans="1:7" x14ac:dyDescent="0.3">
      <c r="A9" s="24" t="s">
        <v>16</v>
      </c>
      <c r="C9" s="32"/>
      <c r="D9" s="32"/>
    </row>
    <row r="10" spans="1:7" x14ac:dyDescent="0.3">
      <c r="A10" s="24" t="s">
        <v>17</v>
      </c>
      <c r="C10" s="32"/>
      <c r="D10" s="32"/>
    </row>
    <row r="11" spans="1:7" x14ac:dyDescent="0.3">
      <c r="A11" s="33" t="s">
        <v>18</v>
      </c>
      <c r="B11" s="74">
        <v>10</v>
      </c>
      <c r="C11" s="13">
        <v>11085</v>
      </c>
      <c r="D11" s="13">
        <v>13337.313210000004</v>
      </c>
    </row>
    <row r="12" spans="1:7" x14ac:dyDescent="0.3">
      <c r="A12" s="33" t="s">
        <v>19</v>
      </c>
      <c r="B12" s="74">
        <v>11</v>
      </c>
      <c r="C12" s="13">
        <v>34747</v>
      </c>
      <c r="D12" s="13">
        <v>24105.370249999993</v>
      </c>
    </row>
    <row r="13" spans="1:7" x14ac:dyDescent="0.3">
      <c r="A13" s="33" t="s">
        <v>20</v>
      </c>
      <c r="B13" s="75"/>
      <c r="C13" s="40">
        <v>0</v>
      </c>
      <c r="D13" s="40">
        <v>0</v>
      </c>
    </row>
    <row r="14" spans="1:7" x14ac:dyDescent="0.3">
      <c r="A14" s="34" t="s">
        <v>21</v>
      </c>
      <c r="B14" s="76"/>
      <c r="C14" s="41">
        <f>SUM(C11:C13)</f>
        <v>45832</v>
      </c>
      <c r="D14" s="41">
        <f>SUM(D11:D13)</f>
        <v>37442.68346</v>
      </c>
    </row>
    <row r="15" spans="1:7" x14ac:dyDescent="0.3">
      <c r="B15" s="74"/>
      <c r="C15" s="15"/>
      <c r="D15" s="15"/>
    </row>
    <row r="16" spans="1:7" x14ac:dyDescent="0.3">
      <c r="A16" s="24" t="s">
        <v>22</v>
      </c>
      <c r="B16" s="77"/>
      <c r="C16" s="13"/>
      <c r="D16" s="13"/>
    </row>
    <row r="17" spans="1:4" x14ac:dyDescent="0.3">
      <c r="A17" s="23" t="s">
        <v>23</v>
      </c>
      <c r="B17" s="74">
        <v>7</v>
      </c>
      <c r="C17" s="13">
        <v>115944</v>
      </c>
      <c r="D17" s="13">
        <v>351188.56909</v>
      </c>
    </row>
    <row r="18" spans="1:4" x14ac:dyDescent="0.3">
      <c r="A18" s="23" t="s">
        <v>24</v>
      </c>
      <c r="B18" s="74">
        <v>15</v>
      </c>
      <c r="C18" s="13">
        <v>308772</v>
      </c>
      <c r="D18" s="13">
        <v>310951.09986000002</v>
      </c>
    </row>
    <row r="19" spans="1:4" x14ac:dyDescent="0.3">
      <c r="A19" s="23" t="s">
        <v>25</v>
      </c>
      <c r="B19" s="74">
        <v>8</v>
      </c>
      <c r="C19" s="13">
        <v>12577982</v>
      </c>
      <c r="D19" s="13">
        <v>13957107.615999999</v>
      </c>
    </row>
    <row r="20" spans="1:4" x14ac:dyDescent="0.3">
      <c r="A20" s="23" t="s">
        <v>26</v>
      </c>
      <c r="B20" s="74">
        <v>9</v>
      </c>
      <c r="C20" s="13">
        <v>1056926</v>
      </c>
      <c r="D20" s="13">
        <v>540419.45318000007</v>
      </c>
    </row>
    <row r="21" spans="1:4" x14ac:dyDescent="0.3">
      <c r="A21" s="35" t="s">
        <v>27</v>
      </c>
      <c r="B21" s="78"/>
      <c r="C21" s="42">
        <f>SUM(C17:C20)</f>
        <v>14059624</v>
      </c>
      <c r="D21" s="42">
        <f>SUM(D17:D20)</f>
        <v>15159666.738129999</v>
      </c>
    </row>
    <row r="22" spans="1:4" ht="15" thickBot="1" x14ac:dyDescent="0.35">
      <c r="A22" s="36" t="s">
        <v>28</v>
      </c>
      <c r="B22" s="79"/>
      <c r="C22" s="16">
        <f>C14+C21</f>
        <v>14105456</v>
      </c>
      <c r="D22" s="16">
        <f>D21+D14</f>
        <v>15197109.42159</v>
      </c>
    </row>
    <row r="23" spans="1:4" ht="15" thickTop="1" x14ac:dyDescent="0.3">
      <c r="B23" s="74"/>
      <c r="C23" s="15"/>
      <c r="D23" s="15"/>
    </row>
    <row r="24" spans="1:4" x14ac:dyDescent="0.3">
      <c r="A24" s="24" t="s">
        <v>29</v>
      </c>
      <c r="B24" s="77"/>
      <c r="C24" s="15"/>
      <c r="D24" s="15"/>
    </row>
    <row r="25" spans="1:4" x14ac:dyDescent="0.3">
      <c r="A25" s="23" t="s">
        <v>30</v>
      </c>
      <c r="B25" s="74">
        <v>15</v>
      </c>
      <c r="C25" s="13">
        <v>100000</v>
      </c>
      <c r="D25" s="13">
        <v>100000</v>
      </c>
    </row>
    <row r="26" spans="1:4" x14ac:dyDescent="0.3">
      <c r="A26" s="23" t="s">
        <v>31</v>
      </c>
      <c r="B26" s="74">
        <v>16</v>
      </c>
      <c r="C26" s="13">
        <v>11739705</v>
      </c>
      <c r="D26" s="13">
        <v>10579340.432659999</v>
      </c>
    </row>
    <row r="27" spans="1:4" x14ac:dyDescent="0.3">
      <c r="A27" s="49" t="s">
        <v>32</v>
      </c>
      <c r="B27" s="74"/>
      <c r="C27" s="13">
        <v>-145449</v>
      </c>
      <c r="D27" s="13">
        <v>-51135.988993989886</v>
      </c>
    </row>
    <row r="28" spans="1:4" ht="15" thickBot="1" x14ac:dyDescent="0.35">
      <c r="A28" s="37" t="s">
        <v>33</v>
      </c>
      <c r="B28" s="80"/>
      <c r="C28" s="16">
        <f>SUM(C25:C27)</f>
        <v>11694256</v>
      </c>
      <c r="D28" s="16">
        <f>SUM(D25:D27)</f>
        <v>10628204.443666009</v>
      </c>
    </row>
    <row r="29" spans="1:4" ht="15" thickTop="1" x14ac:dyDescent="0.3">
      <c r="A29" s="38"/>
      <c r="B29" s="81"/>
      <c r="C29" s="15"/>
      <c r="D29" s="15"/>
    </row>
    <row r="30" spans="1:4" x14ac:dyDescent="0.3">
      <c r="A30" s="24" t="s">
        <v>34</v>
      </c>
      <c r="B30" s="77"/>
      <c r="C30" s="15"/>
      <c r="D30" s="15"/>
    </row>
    <row r="31" spans="1:4" x14ac:dyDescent="0.3">
      <c r="A31" s="24" t="s">
        <v>35</v>
      </c>
      <c r="B31" s="77"/>
      <c r="C31" s="15"/>
      <c r="D31" s="15"/>
    </row>
    <row r="32" spans="1:4" x14ac:dyDescent="0.3">
      <c r="A32" s="23" t="s">
        <v>36</v>
      </c>
      <c r="B32" s="74">
        <v>12</v>
      </c>
      <c r="C32" s="13">
        <v>640500</v>
      </c>
      <c r="D32" s="13">
        <v>640500</v>
      </c>
    </row>
    <row r="33" spans="1:4" x14ac:dyDescent="0.3">
      <c r="A33" s="23" t="s">
        <v>94</v>
      </c>
      <c r="B33" s="74">
        <v>13</v>
      </c>
      <c r="C33" s="13">
        <v>1067573</v>
      </c>
      <c r="D33" s="13">
        <v>3088596.3699100004</v>
      </c>
    </row>
    <row r="34" spans="1:4" ht="27" x14ac:dyDescent="0.3">
      <c r="A34" s="3" t="s">
        <v>91</v>
      </c>
      <c r="B34" s="74"/>
      <c r="C34" s="13">
        <v>296486</v>
      </c>
      <c r="D34" s="13">
        <v>559327.56676748872</v>
      </c>
    </row>
    <row r="35" spans="1:4" x14ac:dyDescent="0.3">
      <c r="A35" s="23" t="s">
        <v>88</v>
      </c>
      <c r="B35" s="74"/>
      <c r="C35" s="13">
        <v>27715</v>
      </c>
      <c r="D35" s="46">
        <v>39808.199366502216</v>
      </c>
    </row>
    <row r="36" spans="1:4" x14ac:dyDescent="0.3">
      <c r="A36" s="39" t="s">
        <v>37</v>
      </c>
      <c r="B36" s="29"/>
      <c r="C36" s="14">
        <f>SUM(C32:C35)</f>
        <v>2032274</v>
      </c>
      <c r="D36" s="14">
        <f>SUM(D32:D35)</f>
        <v>4328232.1360439919</v>
      </c>
    </row>
    <row r="37" spans="1:4" x14ac:dyDescent="0.3">
      <c r="B37" s="74"/>
      <c r="C37" s="15"/>
      <c r="D37" s="15"/>
    </row>
    <row r="38" spans="1:4" x14ac:dyDescent="0.3">
      <c r="A38" s="24" t="s">
        <v>38</v>
      </c>
      <c r="B38" s="77"/>
      <c r="C38" s="15"/>
      <c r="D38" s="15"/>
    </row>
    <row r="39" spans="1:4" x14ac:dyDescent="0.3">
      <c r="A39" s="23" t="s">
        <v>39</v>
      </c>
      <c r="B39" s="74">
        <v>12</v>
      </c>
      <c r="C39" s="13">
        <v>11192</v>
      </c>
      <c r="D39" s="13">
        <v>11828.136990000001</v>
      </c>
    </row>
    <row r="40" spans="1:4" x14ac:dyDescent="0.3">
      <c r="A40" s="23" t="s">
        <v>95</v>
      </c>
      <c r="B40" s="74">
        <v>13</v>
      </c>
      <c r="C40" s="13">
        <v>7650</v>
      </c>
      <c r="D40" s="13">
        <v>14894.57164</v>
      </c>
    </row>
    <row r="41" spans="1:4" x14ac:dyDescent="0.3">
      <c r="A41" s="23" t="s">
        <v>40</v>
      </c>
      <c r="B41" s="74"/>
      <c r="C41" s="13">
        <v>81433</v>
      </c>
      <c r="D41" s="13">
        <v>7848.4237699999994</v>
      </c>
    </row>
    <row r="42" spans="1:4" x14ac:dyDescent="0.3">
      <c r="A42" s="23" t="s">
        <v>41</v>
      </c>
      <c r="B42" s="74">
        <v>14</v>
      </c>
      <c r="C42" s="13">
        <v>278650.72444999981</v>
      </c>
      <c r="D42" s="13">
        <v>206101.70947000003</v>
      </c>
    </row>
    <row r="43" spans="1:4" x14ac:dyDescent="0.3">
      <c r="A43" s="29" t="s">
        <v>42</v>
      </c>
      <c r="B43" s="29"/>
      <c r="C43" s="14">
        <f>SUM(C39:C42)</f>
        <v>378925.72444999981</v>
      </c>
      <c r="D43" s="14">
        <f>SUM(D39:D42)</f>
        <v>240672.84187000003</v>
      </c>
    </row>
    <row r="44" spans="1:4" ht="15" thickBot="1" x14ac:dyDescent="0.35">
      <c r="A44" s="30" t="s">
        <v>43</v>
      </c>
      <c r="B44" s="30"/>
      <c r="C44" s="16">
        <f>C43+C36</f>
        <v>2411199.7244499996</v>
      </c>
      <c r="D44" s="16">
        <f>D36+D43</f>
        <v>4568904.9779139915</v>
      </c>
    </row>
    <row r="45" spans="1:4" ht="15.6" thickTop="1" thickBot="1" x14ac:dyDescent="0.35">
      <c r="A45" s="31" t="s">
        <v>44</v>
      </c>
      <c r="B45" s="31"/>
      <c r="C45" s="16">
        <f>C44+C28</f>
        <v>14105455.72445</v>
      </c>
      <c r="D45" s="16">
        <f>D44+D28</f>
        <v>15197109.421580002</v>
      </c>
    </row>
    <row r="46" spans="1:4" ht="15" thickTop="1" x14ac:dyDescent="0.3"/>
    <row r="48" spans="1:4" x14ac:dyDescent="0.3">
      <c r="A48" s="84" t="s">
        <v>84</v>
      </c>
      <c r="B48" s="86"/>
    </row>
    <row r="49" spans="1:4" x14ac:dyDescent="0.3">
      <c r="A49" s="84"/>
      <c r="D49" s="88" t="s">
        <v>87</v>
      </c>
    </row>
    <row r="50" spans="1:4" x14ac:dyDescent="0.3">
      <c r="A50" s="84"/>
      <c r="D50" s="85"/>
    </row>
    <row r="51" spans="1:4" x14ac:dyDescent="0.3">
      <c r="A51" s="84"/>
      <c r="D51" s="85"/>
    </row>
    <row r="52" spans="1:4" x14ac:dyDescent="0.3">
      <c r="A52" s="84"/>
      <c r="D52" s="85"/>
    </row>
    <row r="53" spans="1:4" x14ac:dyDescent="0.3">
      <c r="A53" s="84" t="s">
        <v>85</v>
      </c>
      <c r="D53" s="87"/>
    </row>
    <row r="54" spans="1:4" x14ac:dyDescent="0.3">
      <c r="A54" s="84"/>
      <c r="D54" s="88" t="s">
        <v>103</v>
      </c>
    </row>
  </sheetData>
  <mergeCells count="2">
    <mergeCell ref="A6:A7"/>
    <mergeCell ref="B6:B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01591-80B3-4D14-9B88-1B441084A062}">
  <sheetPr>
    <pageSetUpPr fitToPage="1"/>
  </sheetPr>
  <dimension ref="A1:H28"/>
  <sheetViews>
    <sheetView showGridLines="0" zoomScale="80" zoomScaleNormal="80" workbookViewId="0">
      <selection activeCell="B13" sqref="B13"/>
    </sheetView>
  </sheetViews>
  <sheetFormatPr defaultRowHeight="14.4" x14ac:dyDescent="0.3"/>
  <cols>
    <col min="1" max="1" width="48.6640625" customWidth="1"/>
    <col min="2" max="2" width="13.109375" customWidth="1"/>
    <col min="3" max="5" width="20.88671875" customWidth="1"/>
    <col min="6" max="6" width="20.77734375" customWidth="1"/>
  </cols>
  <sheetData>
    <row r="1" spans="1:8" s="22" customFormat="1" x14ac:dyDescent="0.3">
      <c r="A1" s="20" t="s">
        <v>0</v>
      </c>
      <c r="B1" s="20"/>
      <c r="C1" s="24"/>
      <c r="D1" s="24"/>
      <c r="E1" s="24"/>
      <c r="F1" s="24"/>
      <c r="G1" s="24"/>
      <c r="H1" s="24"/>
    </row>
    <row r="2" spans="1:8" s="22" customFormat="1" x14ac:dyDescent="0.3">
      <c r="A2" s="20" t="s">
        <v>83</v>
      </c>
      <c r="B2" s="20"/>
      <c r="C2" s="24"/>
      <c r="D2" s="24"/>
      <c r="E2" s="24"/>
      <c r="F2" s="24"/>
      <c r="G2" s="24"/>
      <c r="H2" s="24"/>
    </row>
    <row r="3" spans="1:8" s="22" customFormat="1" x14ac:dyDescent="0.3">
      <c r="A3" s="20" t="s">
        <v>109</v>
      </c>
      <c r="B3" s="20"/>
      <c r="C3" s="24"/>
      <c r="D3" s="24"/>
      <c r="E3" s="24"/>
      <c r="F3" s="24"/>
      <c r="G3" s="24"/>
      <c r="H3" s="24"/>
    </row>
    <row r="5" spans="1:8" x14ac:dyDescent="0.3">
      <c r="A5" s="99" t="s">
        <v>15</v>
      </c>
      <c r="B5" s="50"/>
      <c r="C5" s="43"/>
      <c r="D5" s="43"/>
      <c r="E5" s="43"/>
      <c r="F5" s="43"/>
    </row>
    <row r="6" spans="1:8" ht="40.200000000000003" x14ac:dyDescent="0.3">
      <c r="A6" s="100"/>
      <c r="B6" s="51" t="s">
        <v>14</v>
      </c>
      <c r="C6" s="44" t="s">
        <v>30</v>
      </c>
      <c r="D6" s="44" t="s">
        <v>50</v>
      </c>
      <c r="E6" s="44" t="s">
        <v>45</v>
      </c>
      <c r="F6" s="44" t="s">
        <v>46</v>
      </c>
    </row>
    <row r="7" spans="1:8" ht="15" thickBot="1" x14ac:dyDescent="0.35">
      <c r="A7" s="48" t="s">
        <v>99</v>
      </c>
      <c r="B7" s="48"/>
      <c r="C7" s="45">
        <v>100000</v>
      </c>
      <c r="D7" s="45">
        <v>10579340.432659999</v>
      </c>
      <c r="E7" s="45">
        <v>-51135.988993990468</v>
      </c>
      <c r="F7" s="45">
        <f>SUM(C7:E7)</f>
        <v>10628204.443666007</v>
      </c>
    </row>
    <row r="8" spans="1:8" ht="15" thickTop="1" x14ac:dyDescent="0.3">
      <c r="A8" s="49" t="s">
        <v>101</v>
      </c>
      <c r="B8" s="49"/>
      <c r="C8" s="46"/>
      <c r="D8" s="46"/>
      <c r="E8" s="46">
        <v>825242.82502798887</v>
      </c>
      <c r="F8" s="46">
        <f t="shared" ref="F8:F11" si="0">SUM(C8:E8)</f>
        <v>825242.82502798887</v>
      </c>
    </row>
    <row r="9" spans="1:8" x14ac:dyDescent="0.3">
      <c r="A9" s="49" t="s">
        <v>49</v>
      </c>
      <c r="B9" s="49"/>
      <c r="C9" s="46"/>
      <c r="D9" s="46">
        <v>1059050.1746200016</v>
      </c>
      <c r="E9" s="46"/>
      <c r="F9" s="46">
        <f t="shared" si="0"/>
        <v>1059050.1746200016</v>
      </c>
    </row>
    <row r="10" spans="1:8" x14ac:dyDescent="0.3">
      <c r="A10" s="49" t="s">
        <v>47</v>
      </c>
      <c r="B10" s="49"/>
      <c r="C10" s="46"/>
      <c r="D10" s="46">
        <v>101314.39272</v>
      </c>
      <c r="E10" s="46">
        <v>-101314.39272</v>
      </c>
      <c r="F10" s="46">
        <f t="shared" si="0"/>
        <v>0</v>
      </c>
    </row>
    <row r="11" spans="1:8" ht="15.6" customHeight="1" x14ac:dyDescent="0.3">
      <c r="A11" s="49" t="s">
        <v>48</v>
      </c>
      <c r="B11" s="49"/>
      <c r="C11" s="46"/>
      <c r="D11" s="46"/>
      <c r="E11" s="46">
        <v>-818241</v>
      </c>
      <c r="F11" s="46">
        <f t="shared" si="0"/>
        <v>-818241</v>
      </c>
    </row>
    <row r="12" spans="1:8" ht="15" thickBot="1" x14ac:dyDescent="0.35">
      <c r="A12" s="48" t="s">
        <v>108</v>
      </c>
      <c r="B12" s="82">
        <v>15</v>
      </c>
      <c r="C12" s="45">
        <f>SUM(C7:C11)</f>
        <v>100000</v>
      </c>
      <c r="D12" s="45">
        <f>SUM(D7:D11)</f>
        <v>11739705.000000002</v>
      </c>
      <c r="E12" s="45">
        <f>SUM(E7:E11)</f>
        <v>-145448.5566860016</v>
      </c>
      <c r="F12" s="45">
        <f>SUM(F7:F11)</f>
        <v>11694256.443313997</v>
      </c>
    </row>
    <row r="13" spans="1:8" ht="15" thickTop="1" x14ac:dyDescent="0.3">
      <c r="A13" s="49"/>
      <c r="B13" s="49"/>
      <c r="C13" s="47"/>
      <c r="D13" s="47"/>
      <c r="E13" s="47"/>
      <c r="F13" s="47"/>
    </row>
    <row r="14" spans="1:8" ht="15" thickBot="1" x14ac:dyDescent="0.35">
      <c r="A14" s="48" t="s">
        <v>96</v>
      </c>
      <c r="B14" s="48"/>
      <c r="C14" s="45">
        <v>100000</v>
      </c>
      <c r="D14" s="45">
        <v>4203622</v>
      </c>
      <c r="E14" s="45">
        <v>-46270</v>
      </c>
      <c r="F14" s="45">
        <f>SUM(C14:E14)</f>
        <v>4257352</v>
      </c>
    </row>
    <row r="15" spans="1:8" ht="15" thickTop="1" x14ac:dyDescent="0.3">
      <c r="A15" s="49" t="s">
        <v>102</v>
      </c>
      <c r="B15" s="49"/>
      <c r="C15" s="46"/>
      <c r="D15" s="46"/>
      <c r="E15" s="93">
        <v>412218.64152603282</v>
      </c>
      <c r="F15" s="46">
        <f t="shared" ref="F15:F18" si="1">SUM(C15:E15)</f>
        <v>412218.64152603282</v>
      </c>
    </row>
    <row r="16" spans="1:8" x14ac:dyDescent="0.3">
      <c r="A16" s="49" t="s">
        <v>49</v>
      </c>
      <c r="B16" s="49"/>
      <c r="C16" s="46"/>
      <c r="D16" s="93">
        <v>5284334.6320799999</v>
      </c>
      <c r="E16" s="93"/>
      <c r="F16" s="46">
        <f t="shared" si="1"/>
        <v>5284334.6320799999</v>
      </c>
    </row>
    <row r="17" spans="1:7" x14ac:dyDescent="0.3">
      <c r="A17" s="49" t="s">
        <v>47</v>
      </c>
      <c r="B17" s="49"/>
      <c r="C17" s="46"/>
      <c r="D17" s="46"/>
      <c r="E17" s="93">
        <v>-24945</v>
      </c>
      <c r="F17" s="46">
        <f t="shared" si="1"/>
        <v>-24945</v>
      </c>
    </row>
    <row r="18" spans="1:7" ht="14.4" customHeight="1" x14ac:dyDescent="0.3">
      <c r="A18" s="49" t="s">
        <v>48</v>
      </c>
      <c r="B18" s="49"/>
      <c r="C18" s="46"/>
      <c r="D18" s="46"/>
      <c r="E18" s="93">
        <v>-720885.64925000002</v>
      </c>
      <c r="F18" s="46">
        <f t="shared" si="1"/>
        <v>-720885.64925000002</v>
      </c>
    </row>
    <row r="19" spans="1:7" ht="15" thickBot="1" x14ac:dyDescent="0.35">
      <c r="A19" s="48" t="s">
        <v>107</v>
      </c>
      <c r="B19" s="48"/>
      <c r="C19" s="45">
        <f t="shared" ref="C19:E19" si="2">SUM(C14:C18)</f>
        <v>100000</v>
      </c>
      <c r="D19" s="45">
        <f t="shared" si="2"/>
        <v>9487956.6320799999</v>
      </c>
      <c r="E19" s="45">
        <f t="shared" si="2"/>
        <v>-379882.0077239672</v>
      </c>
      <c r="F19" s="45">
        <f>SUM(F14:F18)</f>
        <v>9208074.6243560314</v>
      </c>
    </row>
    <row r="20" spans="1:7" ht="15" thickTop="1" x14ac:dyDescent="0.3"/>
    <row r="22" spans="1:7" x14ac:dyDescent="0.3">
      <c r="A22" s="84" t="s">
        <v>84</v>
      </c>
      <c r="B22" s="86"/>
      <c r="D22" s="23"/>
      <c r="E22" s="23"/>
      <c r="F22" s="23"/>
      <c r="G22" s="23"/>
    </row>
    <row r="23" spans="1:7" x14ac:dyDescent="0.3">
      <c r="A23" s="84"/>
      <c r="B23" s="23"/>
      <c r="E23" s="23"/>
      <c r="F23" s="88" t="s">
        <v>87</v>
      </c>
      <c r="G23" s="23"/>
    </row>
    <row r="24" spans="1:7" x14ac:dyDescent="0.3">
      <c r="A24" s="84"/>
      <c r="B24" s="23"/>
      <c r="E24" s="23"/>
      <c r="F24" s="85"/>
      <c r="G24" s="23"/>
    </row>
    <row r="25" spans="1:7" x14ac:dyDescent="0.3">
      <c r="A25" s="84"/>
      <c r="B25" s="23"/>
      <c r="E25" s="23"/>
      <c r="F25" s="85"/>
      <c r="G25" s="23"/>
    </row>
    <row r="26" spans="1:7" x14ac:dyDescent="0.3">
      <c r="A26" s="84"/>
      <c r="B26" s="23"/>
      <c r="E26" s="23"/>
      <c r="F26" s="85"/>
      <c r="G26" s="23"/>
    </row>
    <row r="27" spans="1:7" x14ac:dyDescent="0.3">
      <c r="A27" s="84" t="s">
        <v>85</v>
      </c>
      <c r="B27" s="23"/>
      <c r="E27" s="23"/>
      <c r="F27" s="87"/>
      <c r="G27" s="23"/>
    </row>
    <row r="28" spans="1:7" x14ac:dyDescent="0.3">
      <c r="A28" s="84"/>
      <c r="B28" s="23"/>
      <c r="E28" s="23"/>
      <c r="F28" s="88" t="s">
        <v>103</v>
      </c>
      <c r="G28" s="23"/>
    </row>
  </sheetData>
  <mergeCells count="1">
    <mergeCell ref="A5:A6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CFC44-C08E-46C7-9805-B498202CD973}">
  <sheetPr>
    <pageSetUpPr fitToPage="1"/>
  </sheetPr>
  <dimension ref="A1:G57"/>
  <sheetViews>
    <sheetView showGridLines="0" tabSelected="1" zoomScale="80" zoomScaleNormal="80" workbookViewId="0">
      <selection activeCell="F41" sqref="F41"/>
    </sheetView>
  </sheetViews>
  <sheetFormatPr defaultRowHeight="14.4" x14ac:dyDescent="0.3"/>
  <cols>
    <col min="1" max="1" width="53.5546875" customWidth="1"/>
    <col min="2" max="2" width="22.5546875" customWidth="1"/>
    <col min="3" max="3" width="21.44140625" customWidth="1"/>
  </cols>
  <sheetData>
    <row r="1" spans="1:6" s="22" customFormat="1" x14ac:dyDescent="0.3">
      <c r="A1" s="20" t="s">
        <v>0</v>
      </c>
      <c r="B1" s="24"/>
      <c r="C1" s="24"/>
      <c r="D1" s="24"/>
      <c r="E1" s="24"/>
      <c r="F1" s="24"/>
    </row>
    <row r="2" spans="1:6" s="22" customFormat="1" x14ac:dyDescent="0.3">
      <c r="A2" s="20" t="s">
        <v>86</v>
      </c>
      <c r="B2" s="24"/>
      <c r="C2" s="24"/>
      <c r="D2" s="24"/>
      <c r="E2" s="24"/>
      <c r="F2" s="24"/>
    </row>
    <row r="3" spans="1:6" s="22" customFormat="1" x14ac:dyDescent="0.3">
      <c r="A3" s="20" t="s">
        <v>109</v>
      </c>
      <c r="B3" s="24"/>
      <c r="C3" s="24"/>
      <c r="D3" s="24"/>
      <c r="E3" s="24"/>
      <c r="F3" s="24"/>
    </row>
    <row r="6" spans="1:6" x14ac:dyDescent="0.3">
      <c r="B6" s="9" t="s">
        <v>98</v>
      </c>
      <c r="C6" s="10" t="s">
        <v>98</v>
      </c>
    </row>
    <row r="7" spans="1:6" x14ac:dyDescent="0.3">
      <c r="B7" s="11" t="s">
        <v>105</v>
      </c>
      <c r="C7" s="12" t="s">
        <v>104</v>
      </c>
    </row>
    <row r="8" spans="1:6" x14ac:dyDescent="0.3">
      <c r="A8" s="63" t="s">
        <v>57</v>
      </c>
    </row>
    <row r="9" spans="1:6" x14ac:dyDescent="0.3">
      <c r="A9" s="53"/>
    </row>
    <row r="10" spans="1:6" x14ac:dyDescent="0.3">
      <c r="A10" s="52" t="s">
        <v>51</v>
      </c>
      <c r="B10" s="91">
        <v>813149.92395748629</v>
      </c>
      <c r="C10" s="94">
        <v>331051.99766254093</v>
      </c>
    </row>
    <row r="11" spans="1:6" x14ac:dyDescent="0.3">
      <c r="A11" s="53"/>
      <c r="B11" s="62"/>
      <c r="C11" s="62"/>
    </row>
    <row r="12" spans="1:6" x14ac:dyDescent="0.3">
      <c r="A12" s="52" t="s">
        <v>78</v>
      </c>
      <c r="B12" s="62"/>
      <c r="C12" s="62"/>
    </row>
    <row r="13" spans="1:6" ht="26.4" x14ac:dyDescent="0.3">
      <c r="A13" s="53" t="s">
        <v>92</v>
      </c>
      <c r="B13" s="58">
        <v>403616.50050391478</v>
      </c>
      <c r="C13" s="95">
        <v>61354.965056160014</v>
      </c>
    </row>
    <row r="14" spans="1:6" x14ac:dyDescent="0.3">
      <c r="A14" s="53" t="s">
        <v>58</v>
      </c>
      <c r="B14" s="58">
        <v>6767.2568100000008</v>
      </c>
      <c r="C14" s="95">
        <v>7895.9570999999996</v>
      </c>
    </row>
    <row r="15" spans="1:6" x14ac:dyDescent="0.3">
      <c r="A15" s="53" t="s">
        <v>59</v>
      </c>
      <c r="B15" s="58">
        <v>-17571.576000000001</v>
      </c>
      <c r="C15" s="95">
        <v>13821.018</v>
      </c>
    </row>
    <row r="16" spans="1:6" x14ac:dyDescent="0.3">
      <c r="A16" s="53" t="s">
        <v>60</v>
      </c>
      <c r="B16" s="58">
        <v>-56422.245730000002</v>
      </c>
      <c r="C16" s="95">
        <v>-11819.375070000002</v>
      </c>
    </row>
    <row r="17" spans="1:3" x14ac:dyDescent="0.3">
      <c r="A17" s="53" t="s">
        <v>61</v>
      </c>
      <c r="B17" s="58">
        <v>283808.64380000002</v>
      </c>
      <c r="C17" s="95">
        <v>376140.87039000005</v>
      </c>
    </row>
    <row r="18" spans="1:3" x14ac:dyDescent="0.3">
      <c r="A18" s="54" t="s">
        <v>93</v>
      </c>
      <c r="B18" s="59">
        <v>109852.68700000001</v>
      </c>
      <c r="C18" s="96">
        <v>-11975.990000000005</v>
      </c>
    </row>
    <row r="19" spans="1:3" ht="39.6" x14ac:dyDescent="0.3">
      <c r="A19" s="52" t="s">
        <v>52</v>
      </c>
      <c r="B19" s="60">
        <f>SUM(B10:B18)</f>
        <v>1543201.1903414007</v>
      </c>
      <c r="C19" s="60">
        <f>SUM(C10:C18)</f>
        <v>766469.44313870091</v>
      </c>
    </row>
    <row r="20" spans="1:3" x14ac:dyDescent="0.3">
      <c r="A20" s="52"/>
      <c r="B20" s="62"/>
      <c r="C20" s="62"/>
    </row>
    <row r="21" spans="1:3" x14ac:dyDescent="0.3">
      <c r="A21" s="52" t="s">
        <v>62</v>
      </c>
      <c r="B21" s="62"/>
      <c r="C21" s="62"/>
    </row>
    <row r="22" spans="1:3" x14ac:dyDescent="0.3">
      <c r="A22" s="53" t="s">
        <v>63</v>
      </c>
      <c r="B22" s="58">
        <v>975509.11549608374</v>
      </c>
      <c r="C22" s="95">
        <v>-919076.769952239</v>
      </c>
    </row>
    <row r="23" spans="1:3" x14ac:dyDescent="0.3">
      <c r="A23" s="53" t="s">
        <v>64</v>
      </c>
      <c r="B23" s="89">
        <v>-516407.75881999993</v>
      </c>
      <c r="C23" s="97">
        <v>-812840.86434000009</v>
      </c>
    </row>
    <row r="24" spans="1:3" x14ac:dyDescent="0.3">
      <c r="A24" s="53" t="s">
        <v>65</v>
      </c>
      <c r="B24" s="90">
        <v>-176291.53387748933</v>
      </c>
      <c r="C24" s="98">
        <v>-397545.57635646366</v>
      </c>
    </row>
    <row r="25" spans="1:3" x14ac:dyDescent="0.3">
      <c r="A25" s="56"/>
      <c r="B25" s="62"/>
      <c r="C25" s="62"/>
    </row>
    <row r="26" spans="1:3" x14ac:dyDescent="0.3">
      <c r="A26" s="53" t="s">
        <v>66</v>
      </c>
      <c r="B26" s="58">
        <v>63360.100070001339</v>
      </c>
      <c r="C26" s="95">
        <v>-95969.484809999733</v>
      </c>
    </row>
    <row r="27" spans="1:3" ht="27" thickBot="1" x14ac:dyDescent="0.35">
      <c r="A27" s="57" t="s">
        <v>79</v>
      </c>
      <c r="B27" s="61">
        <f>SUM(B19:B26)</f>
        <v>1889371.1132099966</v>
      </c>
      <c r="C27" s="61">
        <f>SUM(C19:C26)</f>
        <v>-1458963.2523200016</v>
      </c>
    </row>
    <row r="28" spans="1:3" ht="15" thickTop="1" x14ac:dyDescent="0.3">
      <c r="A28" s="53"/>
      <c r="B28" s="62"/>
      <c r="C28" s="62"/>
    </row>
    <row r="29" spans="1:3" x14ac:dyDescent="0.3">
      <c r="A29" s="63" t="s">
        <v>68</v>
      </c>
      <c r="B29" s="62"/>
      <c r="C29" s="62"/>
    </row>
    <row r="30" spans="1:3" x14ac:dyDescent="0.3">
      <c r="A30" s="53" t="s">
        <v>54</v>
      </c>
      <c r="B30" s="58">
        <v>-1842.9866999999963</v>
      </c>
      <c r="C30" s="95">
        <v>-3169.1214199999995</v>
      </c>
    </row>
    <row r="31" spans="1:3" x14ac:dyDescent="0.3">
      <c r="A31" s="53" t="s">
        <v>69</v>
      </c>
      <c r="B31" s="58">
        <v>-13313.586650000008</v>
      </c>
      <c r="C31" s="58"/>
    </row>
    <row r="32" spans="1:3" x14ac:dyDescent="0.3">
      <c r="A32" s="53" t="s">
        <v>70</v>
      </c>
      <c r="B32" s="58">
        <v>0</v>
      </c>
      <c r="C32" s="95">
        <v>535020</v>
      </c>
    </row>
    <row r="33" spans="1:3" x14ac:dyDescent="0.3">
      <c r="A33" s="53" t="s">
        <v>53</v>
      </c>
      <c r="B33" s="58">
        <v>58601.60413</v>
      </c>
      <c r="C33" s="95">
        <v>13467.6252</v>
      </c>
    </row>
    <row r="34" spans="1:3" ht="27" thickBot="1" x14ac:dyDescent="0.35">
      <c r="A34" s="57" t="s">
        <v>71</v>
      </c>
      <c r="B34" s="61">
        <f>SUM(B30:B33)</f>
        <v>43445.030779999994</v>
      </c>
      <c r="C34" s="61">
        <f>SUM(C30:C33)</f>
        <v>545318.50378000003</v>
      </c>
    </row>
    <row r="35" spans="1:3" ht="15" thickTop="1" x14ac:dyDescent="0.3">
      <c r="A35" s="53"/>
      <c r="B35" s="62"/>
      <c r="C35" s="62"/>
    </row>
    <row r="36" spans="1:3" x14ac:dyDescent="0.3">
      <c r="A36" s="63" t="s">
        <v>72</v>
      </c>
      <c r="B36" s="62"/>
      <c r="C36" s="62"/>
    </row>
    <row r="37" spans="1:3" x14ac:dyDescent="0.3">
      <c r="A37" s="53" t="s">
        <v>80</v>
      </c>
      <c r="B37" s="58">
        <v>2660000</v>
      </c>
      <c r="C37" s="95">
        <v>7932975.4676000001</v>
      </c>
    </row>
    <row r="38" spans="1:3" x14ac:dyDescent="0.3">
      <c r="A38" s="53" t="s">
        <v>55</v>
      </c>
      <c r="B38" s="58">
        <v>-3596150.82137</v>
      </c>
      <c r="C38" s="95">
        <v>-5624225.0735999998</v>
      </c>
    </row>
    <row r="39" spans="1:3" x14ac:dyDescent="0.3">
      <c r="A39" s="53" t="s">
        <v>67</v>
      </c>
      <c r="B39" s="58">
        <v>-251322.46135</v>
      </c>
      <c r="C39" s="95">
        <v>-502533.23008999997</v>
      </c>
    </row>
    <row r="40" spans="1:3" x14ac:dyDescent="0.3">
      <c r="A40" s="53" t="s">
        <v>56</v>
      </c>
      <c r="B40" s="58">
        <v>-818241.48734999995</v>
      </c>
      <c r="C40" s="95">
        <v>-617188.64517999999</v>
      </c>
    </row>
    <row r="41" spans="1:3" x14ac:dyDescent="0.3">
      <c r="A41" s="53" t="s">
        <v>89</v>
      </c>
      <c r="B41" s="58">
        <v>0</v>
      </c>
      <c r="C41" s="58">
        <v>0</v>
      </c>
    </row>
    <row r="42" spans="1:3" x14ac:dyDescent="0.3">
      <c r="A42" s="53" t="s">
        <v>73</v>
      </c>
      <c r="B42" s="58">
        <v>0</v>
      </c>
      <c r="C42" s="58">
        <v>0</v>
      </c>
    </row>
    <row r="43" spans="1:3" ht="27" thickBot="1" x14ac:dyDescent="0.35">
      <c r="A43" s="57" t="s">
        <v>74</v>
      </c>
      <c r="B43" s="61">
        <f>SUM(B37:B42)</f>
        <v>-2005714.7700700001</v>
      </c>
      <c r="C43" s="61">
        <f>SUM(C37:C42)</f>
        <v>1189028.5187300004</v>
      </c>
    </row>
    <row r="44" spans="1:3" ht="15" thickTop="1" x14ac:dyDescent="0.3">
      <c r="A44" s="53"/>
      <c r="B44" s="62"/>
      <c r="C44" s="62"/>
    </row>
    <row r="45" spans="1:3" ht="26.4" x14ac:dyDescent="0.3">
      <c r="A45" s="53" t="s">
        <v>75</v>
      </c>
      <c r="B45" s="58">
        <f>B27+B34+B43</f>
        <v>-72898.626080003567</v>
      </c>
      <c r="C45" s="95">
        <v>275383.77018999879</v>
      </c>
    </row>
    <row r="46" spans="1:3" ht="26.4" x14ac:dyDescent="0.3">
      <c r="A46" s="64" t="s">
        <v>76</v>
      </c>
      <c r="B46" s="58">
        <v>-162345.91402</v>
      </c>
      <c r="C46" s="95">
        <v>77677.460000000006</v>
      </c>
    </row>
    <row r="47" spans="1:3" x14ac:dyDescent="0.3">
      <c r="A47" s="53" t="s">
        <v>77</v>
      </c>
      <c r="B47" s="59">
        <v>351188.56909</v>
      </c>
      <c r="C47" s="59">
        <v>62827.387749999994</v>
      </c>
    </row>
    <row r="48" spans="1:3" ht="27" thickBot="1" x14ac:dyDescent="0.35">
      <c r="A48" s="65" t="s">
        <v>97</v>
      </c>
      <c r="B48" s="61">
        <f>SUM(B45:B47)</f>
        <v>115944.02898999644</v>
      </c>
      <c r="C48" s="61">
        <f>SUM(C45:C47)</f>
        <v>415888.6179399988</v>
      </c>
    </row>
    <row r="49" spans="1:7" ht="15" thickTop="1" x14ac:dyDescent="0.3"/>
    <row r="51" spans="1:7" x14ac:dyDescent="0.3">
      <c r="A51" s="84" t="s">
        <v>84</v>
      </c>
      <c r="B51" s="86"/>
      <c r="C51" s="23"/>
      <c r="D51" s="23"/>
      <c r="E51" s="23"/>
      <c r="F51" s="23"/>
      <c r="G51" s="23"/>
    </row>
    <row r="52" spans="1:7" x14ac:dyDescent="0.3">
      <c r="A52" s="84"/>
      <c r="B52" s="23"/>
      <c r="C52" s="88" t="s">
        <v>87</v>
      </c>
      <c r="E52" s="23"/>
      <c r="F52" s="23"/>
      <c r="G52" s="23"/>
    </row>
    <row r="53" spans="1:7" x14ac:dyDescent="0.3">
      <c r="A53" s="84"/>
      <c r="B53" s="23"/>
      <c r="C53" s="85"/>
      <c r="E53" s="23"/>
      <c r="F53" s="23"/>
      <c r="G53" s="23"/>
    </row>
    <row r="54" spans="1:7" x14ac:dyDescent="0.3">
      <c r="A54" s="84"/>
      <c r="B54" s="23"/>
      <c r="C54" s="85"/>
      <c r="E54" s="23"/>
      <c r="F54" s="23"/>
      <c r="G54" s="23"/>
    </row>
    <row r="55" spans="1:7" x14ac:dyDescent="0.3">
      <c r="A55" s="84"/>
      <c r="B55" s="23"/>
      <c r="C55" s="85"/>
      <c r="E55" s="23"/>
      <c r="F55" s="23"/>
      <c r="G55" s="23"/>
    </row>
    <row r="56" spans="1:7" x14ac:dyDescent="0.3">
      <c r="A56" s="84" t="s">
        <v>85</v>
      </c>
      <c r="B56" s="23"/>
      <c r="C56" s="87"/>
      <c r="E56" s="23"/>
      <c r="F56" s="23"/>
      <c r="G56" s="23"/>
    </row>
    <row r="57" spans="1:7" x14ac:dyDescent="0.3">
      <c r="A57" s="84"/>
      <c r="B57" s="23"/>
      <c r="C57" s="88" t="s">
        <v>103</v>
      </c>
      <c r="E57" s="23"/>
      <c r="F57" s="23"/>
      <c r="G57" s="23"/>
    </row>
  </sheetData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ОПУ</vt:lpstr>
      <vt:lpstr>Баланс</vt:lpstr>
      <vt:lpstr>Капитал</vt:lpstr>
      <vt:lpstr>ОДДС</vt:lpstr>
      <vt:lpstr>ОПУ!_Toc99674028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Mikhail Galanov</dc:creator>
  <cp:lastModifiedBy>Mikhail Galanov</cp:lastModifiedBy>
  <cp:lastPrinted>2023-05-05T13:43:08Z</cp:lastPrinted>
  <dcterms:created xsi:type="dcterms:W3CDTF">2023-05-04T08:29:45Z</dcterms:created>
  <dcterms:modified xsi:type="dcterms:W3CDTF">2025-08-05T10:39:50Z</dcterms:modified>
</cp:coreProperties>
</file>