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inur.bexatova\Documents\ИФД\КФБ\2020\Биржа 1 кв.2020 г\"/>
    </mc:Choice>
  </mc:AlternateContent>
  <bookViews>
    <workbookView xWindow="0" yWindow="0" windowWidth="20490" windowHeight="7455" activeTab="1"/>
  </bookViews>
  <sheets>
    <sheet name="ф10 41(с 01.01.2020г.)" sheetId="1" r:id="rId1"/>
    <sheet name="ф11 41(с 01.01.2020г.)" sheetId="2" r:id="rId2"/>
  </sheets>
  <externalReferences>
    <externalReference r:id="rId3"/>
  </externalReferences>
  <definedNames>
    <definedName name="o" localSheetId="1">#REF!</definedName>
    <definedName name="o">#REF!</definedName>
    <definedName name="q" localSheetId="1">#REF!</definedName>
    <definedName name="q">#REF!</definedName>
    <definedName name="вп" localSheetId="1">#REF!</definedName>
    <definedName name="вп">#REF!</definedName>
    <definedName name="_xlnm.Print_Titles" localSheetId="1">'ф11 41(с 01.01.2020г.)'!$8:$9</definedName>
    <definedName name="_xlnm.Print_Area" localSheetId="0">'ф10 41(с 01.01.2020г.)'!$A$1:$E$126</definedName>
    <definedName name="_xlnm.Print_Area" localSheetId="1">'ф11 41(с 01.01.2020г.)'!$A$1:$F$120</definedName>
    <definedName name="ф77" localSheetId="1">#REF!</definedName>
    <definedName name="ф77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4" i="2" l="1"/>
  <c r="C94" i="2"/>
  <c r="F94" i="2"/>
  <c r="E94" i="2"/>
  <c r="F87" i="2"/>
  <c r="E87" i="2"/>
  <c r="D87" i="2"/>
  <c r="C87" i="2"/>
  <c r="F73" i="2"/>
  <c r="E73" i="2"/>
  <c r="D73" i="2"/>
  <c r="C73" i="2"/>
  <c r="D65" i="2"/>
  <c r="C65" i="2"/>
  <c r="F65" i="2"/>
  <c r="E65" i="2"/>
  <c r="D59" i="2"/>
  <c r="C59" i="2"/>
  <c r="F59" i="2"/>
  <c r="F103" i="2" s="1"/>
  <c r="E59" i="2"/>
  <c r="F50" i="2"/>
  <c r="E50" i="2"/>
  <c r="D50" i="2"/>
  <c r="C50" i="2"/>
  <c r="F31" i="2"/>
  <c r="F29" i="2" s="1"/>
  <c r="E31" i="2"/>
  <c r="E29" i="2" s="1"/>
  <c r="D31" i="2"/>
  <c r="D29" i="2" s="1"/>
  <c r="C31" i="2"/>
  <c r="C29" i="2" s="1"/>
  <c r="F24" i="2"/>
  <c r="F14" i="2" s="1"/>
  <c r="F10" i="2" s="1"/>
  <c r="F58" i="2" s="1"/>
  <c r="E24" i="2"/>
  <c r="D24" i="2"/>
  <c r="C24" i="2"/>
  <c r="F16" i="2"/>
  <c r="E16" i="2"/>
  <c r="D16" i="2"/>
  <c r="D14" i="2" s="1"/>
  <c r="D10" i="2" s="1"/>
  <c r="C16" i="2"/>
  <c r="C14" i="2" s="1"/>
  <c r="C10" i="2" s="1"/>
  <c r="C58" i="2" s="1"/>
  <c r="E109" i="1"/>
  <c r="D109" i="1" s="1"/>
  <c r="E104" i="1"/>
  <c r="D104" i="1"/>
  <c r="E102" i="1"/>
  <c r="E100" i="1"/>
  <c r="E98" i="1" s="1"/>
  <c r="D98" i="1"/>
  <c r="D113" i="1" s="1"/>
  <c r="E84" i="1"/>
  <c r="D84" i="1"/>
  <c r="E71" i="1"/>
  <c r="E96" i="1" s="1"/>
  <c r="D71" i="1"/>
  <c r="E52" i="1"/>
  <c r="D52" i="1"/>
  <c r="E41" i="1"/>
  <c r="D41" i="1"/>
  <c r="D11" i="1"/>
  <c r="E113" i="1" l="1"/>
  <c r="E114" i="1"/>
  <c r="E14" i="2"/>
  <c r="E10" i="2" s="1"/>
  <c r="E58" i="2" s="1"/>
  <c r="C103" i="2"/>
  <c r="E103" i="2"/>
  <c r="E104" i="2" s="1"/>
  <c r="E106" i="2" s="1"/>
  <c r="E108" i="2" s="1"/>
  <c r="D103" i="2"/>
  <c r="F104" i="2"/>
  <c r="F106" i="2" s="1"/>
  <c r="F108" i="2" s="1"/>
  <c r="C104" i="2"/>
  <c r="C106" i="2" s="1"/>
  <c r="C108" i="2" s="1"/>
  <c r="D58" i="2"/>
  <c r="D96" i="1"/>
  <c r="D114" i="1" s="1"/>
  <c r="E11" i="1"/>
  <c r="E62" i="1" s="1"/>
  <c r="D62" i="1"/>
  <c r="D104" i="2" l="1"/>
  <c r="D106" i="2" s="1"/>
  <c r="D108" i="2" s="1"/>
</calcChain>
</file>

<file path=xl/sharedStrings.xml><?xml version="1.0" encoding="utf-8"?>
<sst xmlns="http://schemas.openxmlformats.org/spreadsheetml/2006/main" count="543" uniqueCount="340">
  <si>
    <t>Бухгалтерский баланс</t>
  </si>
  <si>
    <t>АО Инвестиционный Финансовый Дом "RESMI"</t>
  </si>
  <si>
    <t>1 апреля 2020 года</t>
  </si>
  <si>
    <t>(в тысячах тенге)</t>
  </si>
  <si>
    <t xml:space="preserve">Наименование статьи </t>
  </si>
  <si>
    <t>Код строки</t>
  </si>
  <si>
    <t>На конец отчетного периода</t>
  </si>
  <si>
    <t>На начало отчетного периода</t>
  </si>
  <si>
    <t xml:space="preserve"> 1 </t>
  </si>
  <si>
    <t>2</t>
  </si>
  <si>
    <t>3</t>
  </si>
  <si>
    <t>4</t>
  </si>
  <si>
    <t xml:space="preserve"> Активы</t>
  </si>
  <si>
    <t/>
  </si>
  <si>
    <t>Денежные средства и эквиваленты денежных средств</t>
  </si>
  <si>
    <t>1</t>
  </si>
  <si>
    <t>в том числе:</t>
  </si>
  <si>
    <t xml:space="preserve">     наличные деньги в кассе</t>
  </si>
  <si>
    <t>1.1</t>
  </si>
  <si>
    <t xml:space="preserve">     деньги на счетах в банках и организациях, осуществляющих отдельные виды банковских операций</t>
  </si>
  <si>
    <t>1.2</t>
  </si>
  <si>
    <t>Аффинированные драгоценные металлы</t>
  </si>
  <si>
    <t>Вклады размещенные (за вычетом резервов на обесценение)</t>
  </si>
  <si>
    <t xml:space="preserve">     начисленные, но не полученные доходы в виде вознаграждения</t>
  </si>
  <si>
    <t>3.1</t>
  </si>
  <si>
    <t>Операция «обратное РЕПО»</t>
  </si>
  <si>
    <t>4.1</t>
  </si>
  <si>
    <t>Ценные бумаги, оцениваемые по справедливой стоимости, изменения которых отражаются в составе прибыли или убытка</t>
  </si>
  <si>
    <t>5</t>
  </si>
  <si>
    <t>5.1</t>
  </si>
  <si>
    <t>Ценные бумаги, учитываемые по справедливой стоимости через прочий совокупный доход</t>
  </si>
  <si>
    <t>6</t>
  </si>
  <si>
    <t xml:space="preserve">    начисленные, но не полученные доходы в виде вознаграждения</t>
  </si>
  <si>
    <t>6.1</t>
  </si>
  <si>
    <t>Ценные бумаги, учитываемые по амортизированной стоимости (за вычетом резервов на обесценение)</t>
  </si>
  <si>
    <t>7</t>
  </si>
  <si>
    <t xml:space="preserve">  начисленные, но не полученные доходы в виде вознаграждения</t>
  </si>
  <si>
    <t>7.1</t>
  </si>
  <si>
    <t>Инвестиционное имущество</t>
  </si>
  <si>
    <t>8</t>
  </si>
  <si>
    <t>Инвестиции в капитал других юридических лиц и субординированный долг</t>
  </si>
  <si>
    <t>9</t>
  </si>
  <si>
    <t>Запасы</t>
  </si>
  <si>
    <t>10</t>
  </si>
  <si>
    <t>Долгосрочные активы (выбывающие группы), предназначенные для продажи</t>
  </si>
  <si>
    <t>11</t>
  </si>
  <si>
    <t>Основные средства (за вычетом амортизации и убытков от обесценения)</t>
  </si>
  <si>
    <t>12</t>
  </si>
  <si>
    <t>Нематериальные активы (за вычетом амортизации и убытков от обесценения)</t>
  </si>
  <si>
    <t>13</t>
  </si>
  <si>
    <t xml:space="preserve">Активы в форме права пользования (за вычетом амортизации и убытков от обесценения)  </t>
  </si>
  <si>
    <t>14</t>
  </si>
  <si>
    <t>Дебиторская задолженность</t>
  </si>
  <si>
    <t>15</t>
  </si>
  <si>
    <t>Начисленные комиссионные вознаграждения к получению</t>
  </si>
  <si>
    <t>16</t>
  </si>
  <si>
    <t xml:space="preserve">    от консалтинговых услуг, в том числе:</t>
  </si>
  <si>
    <t>16.1</t>
  </si>
  <si>
    <t xml:space="preserve">      аффилированным лицам</t>
  </si>
  <si>
    <t>16.1.1</t>
  </si>
  <si>
    <t xml:space="preserve">      прочим клиентам</t>
  </si>
  <si>
    <t>16.1.2</t>
  </si>
  <si>
    <t xml:space="preserve">    от услуг представителя держателей облигаций</t>
  </si>
  <si>
    <t>16.2</t>
  </si>
  <si>
    <t xml:space="preserve">    от услуг андеррайтера</t>
  </si>
  <si>
    <t>16.3</t>
  </si>
  <si>
    <t xml:space="preserve">    от брокерских услуг</t>
  </si>
  <si>
    <t>16.4</t>
  </si>
  <si>
    <t xml:space="preserve">    от управления активами</t>
  </si>
  <si>
    <t>16.5</t>
  </si>
  <si>
    <t xml:space="preserve">    от услуг маркет-мейкера</t>
  </si>
  <si>
    <t>16.6</t>
  </si>
  <si>
    <t xml:space="preserve">    от пенсионных активов</t>
  </si>
  <si>
    <t>16.7</t>
  </si>
  <si>
    <t xml:space="preserve">   от инвестиционного дохода (убытка) по пенсионным активам</t>
  </si>
  <si>
    <t>16.8</t>
  </si>
  <si>
    <t xml:space="preserve">   прочие</t>
  </si>
  <si>
    <t>16.9</t>
  </si>
  <si>
    <t>Производные финансовые инструменты</t>
  </si>
  <si>
    <t>17</t>
  </si>
  <si>
    <t xml:space="preserve">   требования по сделке фьючерсы</t>
  </si>
  <si>
    <t>17.1</t>
  </si>
  <si>
    <t xml:space="preserve">   требования по сделке форварды</t>
  </si>
  <si>
    <t>17.2</t>
  </si>
  <si>
    <t xml:space="preserve">   требования по сделке опционы</t>
  </si>
  <si>
    <t>17.3</t>
  </si>
  <si>
    <t xml:space="preserve">   требования по сделке свопы</t>
  </si>
  <si>
    <t>17.4</t>
  </si>
  <si>
    <t>Текущий налоговый актив</t>
  </si>
  <si>
    <t>18</t>
  </si>
  <si>
    <t>Отложенный налоговый актив</t>
  </si>
  <si>
    <t>19</t>
  </si>
  <si>
    <t>Авансы выданные и предоплата</t>
  </si>
  <si>
    <t>20</t>
  </si>
  <si>
    <t>Прочие активы</t>
  </si>
  <si>
    <t>21</t>
  </si>
  <si>
    <t>Итого активы</t>
  </si>
  <si>
    <t>22</t>
  </si>
  <si>
    <t>Обязательства</t>
  </si>
  <si>
    <t>Операция «РЕПО»</t>
  </si>
  <si>
    <t>23</t>
  </si>
  <si>
    <t>Выпущенные долговые ценные бумаги</t>
  </si>
  <si>
    <t>24</t>
  </si>
  <si>
    <t>Займы полученные</t>
  </si>
  <si>
    <t>25</t>
  </si>
  <si>
    <t>Субординированный долг</t>
  </si>
  <si>
    <t>26</t>
  </si>
  <si>
    <t>Резервы</t>
  </si>
  <si>
    <t>27</t>
  </si>
  <si>
    <t>Расчеты с акционерами (по дивидендам)</t>
  </si>
  <si>
    <t>28</t>
  </si>
  <si>
    <t>Кредиторская задолженность</t>
  </si>
  <si>
    <t>29</t>
  </si>
  <si>
    <t>Начисленные комиссионные расходы к оплате</t>
  </si>
  <si>
    <t>30</t>
  </si>
  <si>
    <t xml:space="preserve">   по переводным операциям</t>
  </si>
  <si>
    <t>30.1</t>
  </si>
  <si>
    <t xml:space="preserve">  по клиринговым операциям</t>
  </si>
  <si>
    <t>30.2</t>
  </si>
  <si>
    <t xml:space="preserve">  по кассовым операциям</t>
  </si>
  <si>
    <t>30.3</t>
  </si>
  <si>
    <t xml:space="preserve">  по сейфовым операциям</t>
  </si>
  <si>
    <t>30.4</t>
  </si>
  <si>
    <t xml:space="preserve">  по инкассации банкнот, монет и ценностей</t>
  </si>
  <si>
    <t>30.5</t>
  </si>
  <si>
    <t xml:space="preserve">  по доверительным операциям</t>
  </si>
  <si>
    <t>30.6</t>
  </si>
  <si>
    <t xml:space="preserve">  по услугам фондовой биржи</t>
  </si>
  <si>
    <t>30.7</t>
  </si>
  <si>
    <t xml:space="preserve">  по кастодиальному обслуживанию</t>
  </si>
  <si>
    <t>30.8</t>
  </si>
  <si>
    <t xml:space="preserve">  по брокерским услугам</t>
  </si>
  <si>
    <t>30.9</t>
  </si>
  <si>
    <t xml:space="preserve">  по услугам центрального депозитария</t>
  </si>
  <si>
    <t>30.10</t>
  </si>
  <si>
    <t xml:space="preserve">  по услугам иных профессиональных участников рынка ценных бумаг</t>
  </si>
  <si>
    <t>30.11</t>
  </si>
  <si>
    <t>31</t>
  </si>
  <si>
    <t xml:space="preserve">    обязательства по сделке фьючерсы</t>
  </si>
  <si>
    <t>31.1</t>
  </si>
  <si>
    <t xml:space="preserve">    обязательства по сделке форварды</t>
  </si>
  <si>
    <t>31.2</t>
  </si>
  <si>
    <t xml:space="preserve">    обязательства по сделке опционы</t>
  </si>
  <si>
    <t>31.3</t>
  </si>
  <si>
    <t xml:space="preserve">    обязательства по сделке свопы</t>
  </si>
  <si>
    <t>31.4</t>
  </si>
  <si>
    <t>Обязательство перед бюджетом по налогам и другим обязательным платежам в бюджет</t>
  </si>
  <si>
    <t>32</t>
  </si>
  <si>
    <t>Отложенное налоговое обязательство</t>
  </si>
  <si>
    <t>33</t>
  </si>
  <si>
    <t>Авансы полученные</t>
  </si>
  <si>
    <t>34</t>
  </si>
  <si>
    <t>Обязательства по вознаграждениям работникам</t>
  </si>
  <si>
    <t>35</t>
  </si>
  <si>
    <t>Обязательства по аренде</t>
  </si>
  <si>
    <t>36</t>
  </si>
  <si>
    <t>Прочие обязательства</t>
  </si>
  <si>
    <t>37</t>
  </si>
  <si>
    <t>Итого обязательства</t>
  </si>
  <si>
    <t>38</t>
  </si>
  <si>
    <t>Собственный капитал</t>
  </si>
  <si>
    <t>Уставный капитал</t>
  </si>
  <si>
    <t>39</t>
  </si>
  <si>
    <t xml:space="preserve">     простые акции</t>
  </si>
  <si>
    <t>39.1</t>
  </si>
  <si>
    <t xml:space="preserve">     привилегированные акции</t>
  </si>
  <si>
    <t>39.2</t>
  </si>
  <si>
    <t>Премии (дополнительный оплаченный капитал)</t>
  </si>
  <si>
    <t>40</t>
  </si>
  <si>
    <t>Изъятый капитал</t>
  </si>
  <si>
    <t>41</t>
  </si>
  <si>
    <t>Резервный капитал</t>
  </si>
  <si>
    <t>42</t>
  </si>
  <si>
    <t>Резерв переоценки ценных бумаг, учитываемых по справедливой стоимости через прочий совокупный доход</t>
  </si>
  <si>
    <t>43</t>
  </si>
  <si>
    <t xml:space="preserve">Резерв обесценения ценных бумаг, учитываемых по справедливой стоимости через прочий совокупный доход </t>
  </si>
  <si>
    <t>44</t>
  </si>
  <si>
    <t>Резерв на переоценку основных средств</t>
  </si>
  <si>
    <t>45</t>
  </si>
  <si>
    <t>Прочие резервы</t>
  </si>
  <si>
    <t>46</t>
  </si>
  <si>
    <t>Нераспределенная прибыль (непокрытый убыток)</t>
  </si>
  <si>
    <t>47</t>
  </si>
  <si>
    <t xml:space="preserve">     предыдущих лет</t>
  </si>
  <si>
    <t>47.1</t>
  </si>
  <si>
    <t xml:space="preserve">     отчетного периода</t>
  </si>
  <si>
    <t>47.2</t>
  </si>
  <si>
    <t>Итого капитал</t>
  </si>
  <si>
    <t>48</t>
  </si>
  <si>
    <t>Итого капитал и обязательства (стр. 36+стр.43)</t>
  </si>
  <si>
    <t>49</t>
  </si>
  <si>
    <t>Примечание:</t>
  </si>
  <si>
    <t xml:space="preserve">Первый руководитель (на период его отсутствия лицо, его замещающее) </t>
  </si>
  <si>
    <t>Татыбаева А.Т.</t>
  </si>
  <si>
    <t xml:space="preserve">Главный бухгалтер </t>
  </si>
  <si>
    <t>Бексатова А.М.</t>
  </si>
  <si>
    <t>Исполнитель</t>
  </si>
  <si>
    <t>Телефон исполнителя</t>
  </si>
  <si>
    <t>266 70 77 (230)</t>
  </si>
  <si>
    <t xml:space="preserve">Отчет о прибылях и убытках </t>
  </si>
  <si>
    <t>Наименование статей</t>
  </si>
  <si>
    <t>За отчетный период</t>
  </si>
  <si>
    <t>За период с начала текущего года (с нарастающим итогом)</t>
  </si>
  <si>
    <t>За аналогичный период  предыдущего года</t>
  </si>
  <si>
    <t>За аналогичный период  с начала предыдущего  года (с нарастающим  итогом)</t>
  </si>
  <si>
    <t xml:space="preserve"> Доходы, связанные с получением вознаграждения</t>
  </si>
  <si>
    <t xml:space="preserve"> в том числе:</t>
  </si>
  <si>
    <t xml:space="preserve">  по корреспондентским и текущим счетам</t>
  </si>
  <si>
    <t xml:space="preserve">   по размещенным вкладам</t>
  </si>
  <si>
    <t xml:space="preserve">   по приобретенным ценным бумагам</t>
  </si>
  <si>
    <t>1.3</t>
  </si>
  <si>
    <t xml:space="preserve">   по ценным бумагам, учитываемым по справедливой стоимости через прочий совокупный доход</t>
  </si>
  <si>
    <t>1.3.1</t>
  </si>
  <si>
    <t xml:space="preserve">  доходы в виде дивидендов по акциям, находящимся в портфеле ценных бумаг, учитываемых по справедливой стоимости через прочий совокупный доход</t>
  </si>
  <si>
    <t>1.3.1.1</t>
  </si>
  <si>
    <t xml:space="preserve">  доходы, связанные с амортизацией дисконта по ценным бумагам, учитываемым по справедливой стоимости через прочий совокупный доход</t>
  </si>
  <si>
    <t>1.3.1.2</t>
  </si>
  <si>
    <t xml:space="preserve">  по ценным бумагам, оцениваемым по справедливой стоимости, изменения которых отражаются в составе прибыли или убытка</t>
  </si>
  <si>
    <t>1.3.2</t>
  </si>
  <si>
    <t xml:space="preserve">  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</si>
  <si>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1.3.2.1</t>
  </si>
  <si>
    <t xml:space="preserve">  доходы, связанные с амортизацией дисконта по ценным бумагам, оцениваемым по справедливой стоимости</t>
  </si>
  <si>
    <t>1.3.2.2</t>
  </si>
  <si>
    <t xml:space="preserve">  по ценным бумаги, учитываемым по амортизированной стоимости  (за вычетом резервов на обесценение)</t>
  </si>
  <si>
    <t>1.3.3</t>
  </si>
  <si>
    <t xml:space="preserve">  доходы, связанные с амортизацией дисконта по ценным бумагам, учитываемым по амортизированной стоимости </t>
  </si>
  <si>
    <t>1.3.3.1</t>
  </si>
  <si>
    <t xml:space="preserve">  по операциям «обратное РЕПО»</t>
  </si>
  <si>
    <t>1.4</t>
  </si>
  <si>
    <t xml:space="preserve">  прочие доходы, связанные с получением вознаграждения</t>
  </si>
  <si>
    <t>1.5</t>
  </si>
  <si>
    <t xml:space="preserve"> Комиссионные вознаграждения</t>
  </si>
  <si>
    <t xml:space="preserve">  от консалтинговых услуг</t>
  </si>
  <si>
    <t>2.1</t>
  </si>
  <si>
    <t xml:space="preserve">  аффилированным лицам</t>
  </si>
  <si>
    <t>2.1.1</t>
  </si>
  <si>
    <t xml:space="preserve">  прочим клиентам</t>
  </si>
  <si>
    <t>2.1.2</t>
  </si>
  <si>
    <t xml:space="preserve">  от услуг представителя держателей облигаций</t>
  </si>
  <si>
    <t>2.2</t>
  </si>
  <si>
    <t xml:space="preserve">  от услуг андеррайтера</t>
  </si>
  <si>
    <t>2.3</t>
  </si>
  <si>
    <t xml:space="preserve">  от управления активами</t>
  </si>
  <si>
    <t>2.4</t>
  </si>
  <si>
    <t xml:space="preserve">  от брокерских услуг</t>
  </si>
  <si>
    <t>2.5</t>
  </si>
  <si>
    <t xml:space="preserve">   от услуг маркет-мейкера</t>
  </si>
  <si>
    <t>2.6</t>
  </si>
  <si>
    <t xml:space="preserve">   от прочих услуг</t>
  </si>
  <si>
    <t>2.7</t>
  </si>
  <si>
    <t xml:space="preserve">   от пенсионных активов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</si>
  <si>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</si>
  <si>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</si>
  <si>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</si>
  <si>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</si>
  <si>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</si>
  <si>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</si>
  <si>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</si>
  <si>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</si>
  <si>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</si>
  <si>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</si>
  <si>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 xml:space="preserve">  по сделкам фьючерс</t>
  </si>
  <si>
    <t>10.1</t>
  </si>
  <si>
    <t xml:space="preserve">  по сделкам форвард</t>
  </si>
  <si>
    <t>10.2</t>
  </si>
  <si>
    <t xml:space="preserve">  по сделкам опцион</t>
  </si>
  <si>
    <t>10.3</t>
  </si>
  <si>
    <t xml:space="preserve">  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</si>
  <si>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</si>
  <si>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</si>
  <si>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 xml:space="preserve"> Прочие доходы</t>
  </si>
  <si>
    <t>Итого доходов</t>
  </si>
  <si>
    <t xml:space="preserve"> Расходы, связанные с выплатой вознаграждения</t>
  </si>
  <si>
    <t xml:space="preserve">  по полученным займам</t>
  </si>
  <si>
    <t>14.1</t>
  </si>
  <si>
    <t xml:space="preserve">   по выпущенным ценным бумагам</t>
  </si>
  <si>
    <t>14.2</t>
  </si>
  <si>
    <t xml:space="preserve">   по операциям «РЕПО»</t>
  </si>
  <si>
    <t>14.3</t>
  </si>
  <si>
    <t xml:space="preserve">  прочие расходы, связанные с выплатой вознаграждения</t>
  </si>
  <si>
    <t>14.4</t>
  </si>
  <si>
    <t xml:space="preserve"> Комиссионные расходы</t>
  </si>
  <si>
    <t xml:space="preserve">   управляющему агенту</t>
  </si>
  <si>
    <t>15.1</t>
  </si>
  <si>
    <t xml:space="preserve">   за кастодиальное обслуживание</t>
  </si>
  <si>
    <t>15.2</t>
  </si>
  <si>
    <t xml:space="preserve">   за услуги фондовой биржи</t>
  </si>
  <si>
    <t>15.3</t>
  </si>
  <si>
    <t xml:space="preserve">   за услуги центрального депозитария</t>
  </si>
  <si>
    <t>15.4</t>
  </si>
  <si>
    <t xml:space="preserve">  за брокерские услуги</t>
  </si>
  <si>
    <t>15.5</t>
  </si>
  <si>
    <t xml:space="preserve">  за прочие услуги</t>
  </si>
  <si>
    <t>15.6</t>
  </si>
  <si>
    <t xml:space="preserve"> Расходы от деятельности, не связанной с выплатой вознаграждения</t>
  </si>
  <si>
    <t xml:space="preserve">   от переводных операций</t>
  </si>
  <si>
    <t xml:space="preserve">   от клиринговых операций</t>
  </si>
  <si>
    <t xml:space="preserve">   от кассовых операций</t>
  </si>
  <si>
    <t xml:space="preserve">   от сейфовых операций </t>
  </si>
  <si>
    <t xml:space="preserve">   от инкассации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</si>
  <si>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</si>
  <si>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</si>
  <si>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</si>
  <si>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</si>
  <si>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</si>
  <si>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</si>
  <si>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</si>
  <si>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</si>
  <si>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 xml:space="preserve">   по сделкам фьючерс</t>
  </si>
  <si>
    <t>24.1</t>
  </si>
  <si>
    <t xml:space="preserve">   по сделкам форвард</t>
  </si>
  <si>
    <t>24.2</t>
  </si>
  <si>
    <t xml:space="preserve">   по сделкам опцион</t>
  </si>
  <si>
    <t>24.3</t>
  </si>
  <si>
    <t xml:space="preserve">   по сделкам своп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</si>
  <si>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</si>
  <si>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</si>
  <si>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</si>
  <si>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 xml:space="preserve">   расходы на оплату труда и командировочные</t>
  </si>
  <si>
    <t>26.1</t>
  </si>
  <si>
    <t xml:space="preserve">   транспортные расходы</t>
  </si>
  <si>
    <t>26.2</t>
  </si>
  <si>
    <t xml:space="preserve">   общехозяйственные и административные расходы</t>
  </si>
  <si>
    <t>26.3</t>
  </si>
  <si>
    <t xml:space="preserve">   амортизационные отчисления и износ</t>
  </si>
  <si>
    <t>26.4</t>
  </si>
  <si>
    <t xml:space="preserve">   расходы по уплате налогов и других обязательных платежей в бюджет, за исключением корпоративного подоходного налога</t>
  </si>
  <si>
    <t>26.5</t>
  </si>
  <si>
    <t xml:space="preserve">   неустойка (штраф, пеня)</t>
  </si>
  <si>
    <t>26.6</t>
  </si>
  <si>
    <t>Прочие расходы</t>
  </si>
  <si>
    <t xml:space="preserve">Итого расходов </t>
  </si>
  <si>
    <t xml:space="preserve">Чистая прибыль (убыток) до уплаты корпоративного подоходного налога </t>
  </si>
  <si>
    <t>Корпоративный подоходный налог</t>
  </si>
  <si>
    <t xml:space="preserve">Чистая прибыль (убыток) после уплаты корпоративного подоходного налога </t>
  </si>
  <si>
    <t>Прибыль (убыток) от прекращенной деятельности</t>
  </si>
  <si>
    <t xml:space="preserve">Итого чистая прибыль (убыток) за период </t>
  </si>
  <si>
    <t>Примечание</t>
  </si>
  <si>
    <t xml:space="preserve">Дата </t>
  </si>
  <si>
    <t>Главный бухгалтер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</si>
</sst>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#,##0_ ;[Red]\-#,##0\ 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b/>
      <sz val="8"/>
      <color rgb="FF000000"/>
      <name val="Times New Roman"/>
      <family val="1"/>
      <charset val="204"/>
    </font>
    <font>
      <b/>
      <i/>
      <sz val="8"/>
      <color rgb="FF000000"/>
      <name val="Arial"/>
      <family val="2"/>
      <charset val="204"/>
    </font>
    <font>
      <b/>
      <i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8"/>
      <color rgb="FF000000"/>
      <name val="Arial Narrow"/>
      <family val="2"/>
      <charset val="204"/>
    </font>
    <font>
      <i/>
      <sz val="8"/>
      <color rgb="FF000000"/>
      <name val="Arial"/>
      <family val="2"/>
      <charset val="204"/>
    </font>
    <font>
      <i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0"/>
      </left>
      <right/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2" fillId="0" borderId="0">
      <alignment horizontal="center" vertical="top"/>
    </xf>
    <xf numFmtId="0" fontId="5" fillId="0" borderId="0">
      <alignment horizontal="left" vertical="top"/>
    </xf>
    <xf numFmtId="0" fontId="5" fillId="0" borderId="0">
      <alignment horizontal="left" vertical="top"/>
    </xf>
    <xf numFmtId="0" fontId="7" fillId="0" borderId="0">
      <alignment horizontal="center" vertical="top"/>
    </xf>
    <xf numFmtId="0" fontId="9" fillId="0" borderId="0">
      <alignment horizontal="left" vertical="top"/>
    </xf>
    <xf numFmtId="0" fontId="7" fillId="0" borderId="0">
      <alignment horizontal="left" vertical="top"/>
    </xf>
    <xf numFmtId="0" fontId="5" fillId="0" borderId="0">
      <alignment horizontal="right" vertical="top"/>
    </xf>
    <xf numFmtId="0" fontId="12" fillId="0" borderId="0">
      <alignment horizontal="left" vertical="top"/>
    </xf>
    <xf numFmtId="0" fontId="2" fillId="0" borderId="0">
      <alignment horizontal="center" vertical="top"/>
    </xf>
    <xf numFmtId="0" fontId="5" fillId="0" borderId="0">
      <alignment horizontal="left" vertical="top"/>
    </xf>
    <xf numFmtId="0" fontId="5" fillId="0" borderId="0">
      <alignment horizontal="center" vertical="top"/>
    </xf>
    <xf numFmtId="0" fontId="9" fillId="0" borderId="0">
      <alignment horizontal="left" vertical="top"/>
    </xf>
    <xf numFmtId="0" fontId="7" fillId="0" borderId="0">
      <alignment horizontal="center" vertical="top"/>
    </xf>
    <xf numFmtId="0" fontId="5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left" vertical="top"/>
    </xf>
  </cellStyleXfs>
  <cellXfs count="133">
    <xf numFmtId="0" fontId="0" fillId="0" borderId="0" xfId="0"/>
    <xf numFmtId="0" fontId="3" fillId="0" borderId="0" xfId="2" quotePrefix="1" applyFont="1" applyFill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/>
    <xf numFmtId="0" fontId="6" fillId="0" borderId="1" xfId="3" quotePrefix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6" fillId="0" borderId="0" xfId="4" quotePrefix="1" applyFont="1" applyFill="1" applyAlignment="1">
      <alignment horizontal="center" vertical="top" wrapText="1"/>
    </xf>
    <xf numFmtId="0" fontId="6" fillId="0" borderId="0" xfId="4" quotePrefix="1" applyFont="1" applyFill="1" applyAlignment="1">
      <alignment horizontal="left" vertical="top" wrapText="1"/>
    </xf>
    <xf numFmtId="0" fontId="3" fillId="0" borderId="4" xfId="5" quotePrefix="1" applyFont="1" applyFill="1" applyBorder="1" applyAlignment="1">
      <alignment horizontal="center" vertical="top" wrapText="1"/>
    </xf>
    <xf numFmtId="0" fontId="3" fillId="0" borderId="2" xfId="5" quotePrefix="1" applyFont="1" applyFill="1" applyBorder="1" applyAlignment="1">
      <alignment horizontal="center" vertical="top" wrapText="1"/>
    </xf>
    <xf numFmtId="0" fontId="3" fillId="0" borderId="5" xfId="5" quotePrefix="1" applyFont="1" applyFill="1" applyBorder="1" applyAlignment="1">
      <alignment horizontal="center" vertical="top" wrapText="1"/>
    </xf>
    <xf numFmtId="0" fontId="8" fillId="0" borderId="4" xfId="5" quotePrefix="1" applyFont="1" applyFill="1" applyBorder="1" applyAlignment="1">
      <alignment horizontal="center" vertical="top" wrapText="1"/>
    </xf>
    <xf numFmtId="0" fontId="8" fillId="0" borderId="2" xfId="5" quotePrefix="1" applyFont="1" applyFill="1" applyBorder="1" applyAlignment="1">
      <alignment horizontal="center" vertical="top" wrapText="1"/>
    </xf>
    <xf numFmtId="0" fontId="8" fillId="0" borderId="5" xfId="5" quotePrefix="1" applyFont="1" applyFill="1" applyBorder="1" applyAlignment="1">
      <alignment horizontal="center" vertical="top" wrapText="1"/>
    </xf>
    <xf numFmtId="0" fontId="10" fillId="0" borderId="4" xfId="6" quotePrefix="1" applyFont="1" applyFill="1" applyBorder="1" applyAlignment="1">
      <alignment horizontal="left" vertical="top" wrapText="1"/>
    </xf>
    <xf numFmtId="0" fontId="3" fillId="0" borderId="4" xfId="7" quotePrefix="1" applyFont="1" applyFill="1" applyBorder="1" applyAlignment="1">
      <alignment horizontal="left" vertical="top" wrapText="1"/>
    </xf>
    <xf numFmtId="0" fontId="3" fillId="0" borderId="5" xfId="7" quotePrefix="1" applyFont="1" applyFill="1" applyBorder="1" applyAlignment="1">
      <alignment horizontal="left" vertical="top" wrapText="1"/>
    </xf>
    <xf numFmtId="0" fontId="6" fillId="0" borderId="4" xfId="3" quotePrefix="1" applyFont="1" applyFill="1" applyBorder="1" applyAlignment="1">
      <alignment horizontal="left" vertical="top" wrapText="1"/>
    </xf>
    <xf numFmtId="165" fontId="6" fillId="0" borderId="4" xfId="1" applyNumberFormat="1" applyFont="1" applyFill="1" applyBorder="1" applyAlignment="1">
      <alignment horizontal="right" vertical="top" wrapText="1"/>
    </xf>
    <xf numFmtId="165" fontId="3" fillId="0" borderId="4" xfId="1" quotePrefix="1" applyNumberFormat="1" applyFont="1" applyFill="1" applyBorder="1" applyAlignment="1">
      <alignment horizontal="left" vertical="top" wrapText="1"/>
    </xf>
    <xf numFmtId="165" fontId="3" fillId="0" borderId="5" xfId="1" quotePrefix="1" applyNumberFormat="1" applyFont="1" applyFill="1" applyBorder="1" applyAlignment="1">
      <alignment horizontal="left" vertical="top" wrapText="1"/>
    </xf>
    <xf numFmtId="165" fontId="6" fillId="0" borderId="5" xfId="1" applyNumberFormat="1" applyFont="1" applyFill="1" applyBorder="1" applyAlignment="1">
      <alignment horizontal="right" vertical="top" wrapText="1"/>
    </xf>
    <xf numFmtId="0" fontId="6" fillId="0" borderId="4" xfId="8" applyFont="1" applyFill="1" applyBorder="1" applyAlignment="1">
      <alignment horizontal="right" vertical="top" wrapText="1"/>
    </xf>
    <xf numFmtId="0" fontId="6" fillId="0" borderId="5" xfId="8" applyFont="1" applyFill="1" applyBorder="1" applyAlignment="1">
      <alignment horizontal="right" vertical="top" wrapText="1"/>
    </xf>
    <xf numFmtId="166" fontId="6" fillId="0" borderId="4" xfId="8" applyNumberFormat="1" applyFont="1" applyFill="1" applyBorder="1" applyAlignment="1">
      <alignment horizontal="right" vertical="top" wrapText="1"/>
    </xf>
    <xf numFmtId="3" fontId="6" fillId="0" borderId="4" xfId="8" applyNumberFormat="1" applyFont="1" applyFill="1" applyBorder="1" applyAlignment="1">
      <alignment horizontal="right" vertical="top" wrapText="1"/>
    </xf>
    <xf numFmtId="38" fontId="6" fillId="0" borderId="4" xfId="8" applyNumberFormat="1" applyFont="1" applyFill="1" applyBorder="1" applyAlignment="1">
      <alignment horizontal="right" vertical="top" wrapText="1"/>
    </xf>
    <xf numFmtId="0" fontId="6" fillId="0" borderId="6" xfId="3" quotePrefix="1" applyFont="1" applyFill="1" applyBorder="1" applyAlignment="1">
      <alignment horizontal="left" vertical="top" wrapText="1"/>
    </xf>
    <xf numFmtId="0" fontId="8" fillId="0" borderId="7" xfId="5" quotePrefix="1" applyFont="1" applyFill="1" applyBorder="1" applyAlignment="1">
      <alignment horizontal="center" vertical="top" wrapText="1"/>
    </xf>
    <xf numFmtId="0" fontId="3" fillId="0" borderId="8" xfId="7" quotePrefix="1" applyFont="1" applyFill="1" applyBorder="1" applyAlignment="1">
      <alignment horizontal="left" vertical="top" wrapText="1"/>
    </xf>
    <xf numFmtId="0" fontId="3" fillId="0" borderId="9" xfId="7" quotePrefix="1" applyFont="1" applyFill="1" applyBorder="1" applyAlignment="1">
      <alignment horizontal="left" vertical="top" wrapText="1"/>
    </xf>
    <xf numFmtId="0" fontId="6" fillId="0" borderId="8" xfId="3" quotePrefix="1" applyFont="1" applyFill="1" applyBorder="1" applyAlignment="1">
      <alignment horizontal="left" vertical="top" wrapText="1"/>
    </xf>
    <xf numFmtId="0" fontId="8" fillId="0" borderId="10" xfId="5" quotePrefix="1" applyFont="1" applyFill="1" applyBorder="1" applyAlignment="1">
      <alignment horizontal="center" vertical="top" wrapText="1"/>
    </xf>
    <xf numFmtId="0" fontId="6" fillId="0" borderId="8" xfId="8" applyFont="1" applyFill="1" applyBorder="1" applyAlignment="1">
      <alignment horizontal="right" vertical="top" wrapText="1"/>
    </xf>
    <xf numFmtId="0" fontId="8" fillId="0" borderId="11" xfId="5" quotePrefix="1" applyFont="1" applyFill="1" applyBorder="1" applyAlignment="1">
      <alignment horizontal="center" vertical="top" wrapText="1"/>
    </xf>
    <xf numFmtId="0" fontId="6" fillId="0" borderId="12" xfId="8" applyFont="1" applyFill="1" applyBorder="1" applyAlignment="1">
      <alignment horizontal="right" vertical="top" wrapText="1"/>
    </xf>
    <xf numFmtId="3" fontId="6" fillId="0" borderId="8" xfId="8" applyNumberFormat="1" applyFont="1" applyFill="1" applyBorder="1" applyAlignment="1">
      <alignment horizontal="right" vertical="top" wrapText="1"/>
    </xf>
    <xf numFmtId="0" fontId="3" fillId="0" borderId="12" xfId="7" quotePrefix="1" applyFont="1" applyFill="1" applyBorder="1" applyAlignment="1">
      <alignment horizontal="left" vertical="top" wrapText="1"/>
    </xf>
    <xf numFmtId="3" fontId="11" fillId="0" borderId="8" xfId="8" applyNumberFormat="1" applyFont="1" applyFill="1" applyBorder="1" applyAlignment="1">
      <alignment horizontal="right" vertical="top" wrapText="1"/>
    </xf>
    <xf numFmtId="165" fontId="6" fillId="0" borderId="8" xfId="1" applyNumberFormat="1" applyFont="1" applyFill="1" applyBorder="1" applyAlignment="1">
      <alignment horizontal="right" vertical="top" wrapText="1"/>
    </xf>
    <xf numFmtId="0" fontId="10" fillId="0" borderId="8" xfId="6" quotePrefix="1" applyFont="1" applyFill="1" applyBorder="1" applyAlignment="1">
      <alignment horizontal="left" vertical="top" wrapText="1"/>
    </xf>
    <xf numFmtId="0" fontId="6" fillId="0" borderId="13" xfId="3" quotePrefix="1" applyFont="1" applyFill="1" applyBorder="1" applyAlignment="1">
      <alignment horizontal="left" vertical="top" wrapText="1"/>
    </xf>
    <xf numFmtId="0" fontId="3" fillId="0" borderId="13" xfId="7" quotePrefix="1" applyFont="1" applyFill="1" applyBorder="1" applyAlignment="1">
      <alignment horizontal="left" vertical="top" wrapText="1"/>
    </xf>
    <xf numFmtId="0" fontId="3" fillId="0" borderId="14" xfId="7" quotePrefix="1" applyFont="1" applyFill="1" applyBorder="1" applyAlignment="1">
      <alignment horizontal="left" vertical="top" wrapText="1"/>
    </xf>
    <xf numFmtId="0" fontId="8" fillId="0" borderId="15" xfId="5" quotePrefix="1" applyFont="1" applyFill="1" applyBorder="1" applyAlignment="1">
      <alignment horizontal="center" vertical="top" wrapText="1"/>
    </xf>
    <xf numFmtId="0" fontId="6" fillId="0" borderId="13" xfId="8" applyFont="1" applyFill="1" applyBorder="1" applyAlignment="1">
      <alignment horizontal="right" vertical="top" wrapText="1"/>
    </xf>
    <xf numFmtId="3" fontId="6" fillId="0" borderId="13" xfId="8" applyNumberFormat="1" applyFont="1" applyFill="1" applyBorder="1" applyAlignment="1">
      <alignment horizontal="right" vertical="top" wrapText="1"/>
    </xf>
    <xf numFmtId="3" fontId="11" fillId="0" borderId="13" xfId="8" applyNumberFormat="1" applyFont="1" applyFill="1" applyBorder="1" applyAlignment="1">
      <alignment horizontal="right" vertical="top" wrapText="1"/>
    </xf>
    <xf numFmtId="0" fontId="10" fillId="0" borderId="13" xfId="6" quotePrefix="1" applyFont="1" applyFill="1" applyBorder="1" applyAlignment="1">
      <alignment horizontal="left" vertical="top" wrapText="1"/>
    </xf>
    <xf numFmtId="3" fontId="4" fillId="0" borderId="0" xfId="0" applyNumberFormat="1" applyFont="1" applyFill="1"/>
    <xf numFmtId="0" fontId="10" fillId="0" borderId="13" xfId="9" quotePrefix="1" applyFont="1" applyFill="1" applyBorder="1" applyAlignment="1">
      <alignment horizontal="left" vertical="top" wrapText="1"/>
    </xf>
    <xf numFmtId="0" fontId="6" fillId="0" borderId="16" xfId="3" quotePrefix="1" applyFont="1" applyFill="1" applyBorder="1" applyAlignment="1">
      <alignment horizontal="left" vertical="top" wrapText="1"/>
    </xf>
    <xf numFmtId="0" fontId="8" fillId="0" borderId="17" xfId="5" quotePrefix="1" applyFont="1" applyFill="1" applyBorder="1" applyAlignment="1">
      <alignment horizontal="center" vertical="top" wrapText="1"/>
    </xf>
    <xf numFmtId="0" fontId="6" fillId="0" borderId="16" xfId="8" applyFont="1" applyFill="1" applyBorder="1" applyAlignment="1">
      <alignment horizontal="right" vertical="top" wrapText="1"/>
    </xf>
    <xf numFmtId="0" fontId="6" fillId="0" borderId="18" xfId="8" applyFont="1" applyFill="1" applyBorder="1" applyAlignment="1">
      <alignment horizontal="right" vertical="top" wrapText="1"/>
    </xf>
    <xf numFmtId="0" fontId="6" fillId="0" borderId="19" xfId="3" quotePrefix="1" applyFont="1" applyFill="1" applyBorder="1" applyAlignment="1">
      <alignment horizontal="left" vertical="top" wrapText="1"/>
    </xf>
    <xf numFmtId="0" fontId="8" fillId="0" borderId="20" xfId="5" quotePrefix="1" applyFont="1" applyFill="1" applyBorder="1" applyAlignment="1">
      <alignment horizontal="center" vertical="top" wrapText="1"/>
    </xf>
    <xf numFmtId="0" fontId="6" fillId="0" borderId="19" xfId="8" applyFont="1" applyFill="1" applyBorder="1" applyAlignment="1">
      <alignment horizontal="right" vertical="top" wrapText="1"/>
    </xf>
    <xf numFmtId="0" fontId="8" fillId="0" borderId="19" xfId="5" quotePrefix="1" applyFont="1" applyFill="1" applyBorder="1" applyAlignment="1">
      <alignment horizontal="center" vertical="top" wrapText="1"/>
    </xf>
    <xf numFmtId="0" fontId="3" fillId="0" borderId="19" xfId="7" quotePrefix="1" applyFont="1" applyFill="1" applyBorder="1" applyAlignment="1">
      <alignment horizontal="left" vertical="top" wrapText="1"/>
    </xf>
    <xf numFmtId="0" fontId="10" fillId="0" borderId="19" xfId="6" quotePrefix="1" applyFont="1" applyFill="1" applyBorder="1" applyAlignment="1">
      <alignment horizontal="left" vertical="top" wrapText="1"/>
    </xf>
    <xf numFmtId="0" fontId="6" fillId="0" borderId="21" xfId="3" quotePrefix="1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vertical="top" wrapText="1"/>
    </xf>
    <xf numFmtId="0" fontId="4" fillId="0" borderId="22" xfId="0" applyFont="1" applyFill="1" applyBorder="1" applyAlignment="1">
      <alignment vertical="top" wrapText="1"/>
    </xf>
    <xf numFmtId="0" fontId="6" fillId="0" borderId="0" xfId="4" quotePrefix="1" applyFont="1" applyFill="1" applyAlignment="1">
      <alignment horizontal="left" vertical="top" wrapText="1"/>
    </xf>
    <xf numFmtId="14" fontId="6" fillId="0" borderId="0" xfId="4" quotePrefix="1" applyNumberFormat="1" applyFont="1" applyFill="1" applyAlignment="1">
      <alignment horizontal="left" vertical="top" wrapText="1"/>
    </xf>
    <xf numFmtId="0" fontId="3" fillId="0" borderId="0" xfId="10" quotePrefix="1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6" fillId="0" borderId="0" xfId="11" quotePrefix="1" applyFont="1" applyBorder="1" applyAlignment="1">
      <alignment horizontal="center" vertical="top" wrapText="1"/>
    </xf>
    <xf numFmtId="0" fontId="6" fillId="0" borderId="0" xfId="4" quotePrefix="1" applyFont="1" applyAlignment="1">
      <alignment horizontal="center" vertical="top" wrapText="1"/>
    </xf>
    <xf numFmtId="0" fontId="6" fillId="0" borderId="0" xfId="4" quotePrefix="1" applyFont="1" applyAlignment="1">
      <alignment horizontal="right" vertical="top" wrapText="1"/>
    </xf>
    <xf numFmtId="0" fontId="6" fillId="0" borderId="4" xfId="12" quotePrefix="1" applyFont="1" applyBorder="1" applyAlignment="1">
      <alignment horizontal="center" vertical="top" wrapText="1"/>
    </xf>
    <xf numFmtId="0" fontId="6" fillId="0" borderId="2" xfId="12" quotePrefix="1" applyFont="1" applyBorder="1" applyAlignment="1">
      <alignment horizontal="center" vertical="top" wrapText="1"/>
    </xf>
    <xf numFmtId="0" fontId="6" fillId="0" borderId="5" xfId="12" quotePrefix="1" applyFont="1" applyBorder="1" applyAlignment="1">
      <alignment horizontal="center" vertical="top" wrapText="1"/>
    </xf>
    <xf numFmtId="0" fontId="10" fillId="0" borderId="4" xfId="13" quotePrefix="1" applyFont="1" applyBorder="1" applyAlignment="1">
      <alignment horizontal="left" vertical="top" wrapText="1"/>
    </xf>
    <xf numFmtId="0" fontId="8" fillId="0" borderId="2" xfId="14" quotePrefix="1" applyFont="1" applyBorder="1" applyAlignment="1">
      <alignment horizontal="center" vertical="top" wrapText="1"/>
    </xf>
    <xf numFmtId="0" fontId="6" fillId="0" borderId="4" xfId="15" applyFont="1" applyBorder="1" applyAlignment="1">
      <alignment horizontal="right" vertical="top" wrapText="1"/>
    </xf>
    <xf numFmtId="165" fontId="6" fillId="0" borderId="4" xfId="1" applyNumberFormat="1" applyFont="1" applyBorder="1" applyAlignment="1">
      <alignment horizontal="right" vertical="top" wrapText="1"/>
    </xf>
    <xf numFmtId="0" fontId="14" fillId="0" borderId="4" xfId="16" quotePrefix="1" applyFont="1" applyBorder="1" applyAlignment="1">
      <alignment horizontal="left" vertical="top" wrapText="1"/>
    </xf>
    <xf numFmtId="0" fontId="3" fillId="0" borderId="4" xfId="17" quotePrefix="1" applyFont="1" applyBorder="1" applyAlignment="1">
      <alignment horizontal="left" vertical="top" wrapText="1"/>
    </xf>
    <xf numFmtId="0" fontId="3" fillId="0" borderId="2" xfId="17" quotePrefix="1" applyFont="1" applyBorder="1" applyAlignment="1">
      <alignment horizontal="left" vertical="top" wrapText="1"/>
    </xf>
    <xf numFmtId="0" fontId="3" fillId="0" borderId="5" xfId="17" quotePrefix="1" applyFont="1" applyBorder="1" applyAlignment="1">
      <alignment horizontal="left" vertical="top" wrapText="1"/>
    </xf>
    <xf numFmtId="0" fontId="6" fillId="0" borderId="4" xfId="11" quotePrefix="1" applyFont="1" applyBorder="1" applyAlignment="1">
      <alignment horizontal="left" vertical="top" wrapText="1"/>
    </xf>
    <xf numFmtId="0" fontId="6" fillId="0" borderId="2" xfId="15" applyFont="1" applyBorder="1" applyAlignment="1">
      <alignment horizontal="right" vertical="top" wrapText="1"/>
    </xf>
    <xf numFmtId="0" fontId="6" fillId="0" borderId="5" xfId="15" applyFont="1" applyBorder="1" applyAlignment="1">
      <alignment horizontal="right" vertical="top" wrapText="1"/>
    </xf>
    <xf numFmtId="3" fontId="6" fillId="0" borderId="4" xfId="15" applyNumberFormat="1" applyFont="1" applyBorder="1" applyAlignment="1">
      <alignment horizontal="right" vertical="top" wrapText="1"/>
    </xf>
    <xf numFmtId="3" fontId="4" fillId="0" borderId="0" xfId="0" applyNumberFormat="1" applyFont="1" applyAlignment="1">
      <alignment wrapText="1"/>
    </xf>
    <xf numFmtId="0" fontId="6" fillId="0" borderId="6" xfId="11" quotePrefix="1" applyFont="1" applyBorder="1" applyAlignment="1">
      <alignment horizontal="left" vertical="top" wrapText="1"/>
    </xf>
    <xf numFmtId="0" fontId="8" fillId="0" borderId="7" xfId="14" quotePrefix="1" applyFont="1" applyBorder="1" applyAlignment="1">
      <alignment horizontal="center" vertical="top" wrapText="1"/>
    </xf>
    <xf numFmtId="3" fontId="6" fillId="0" borderId="6" xfId="15" applyNumberFormat="1" applyFont="1" applyBorder="1" applyAlignment="1">
      <alignment horizontal="right" vertical="top" wrapText="1"/>
    </xf>
    <xf numFmtId="3" fontId="6" fillId="0" borderId="7" xfId="15" applyNumberFormat="1" applyFont="1" applyBorder="1" applyAlignment="1">
      <alignment horizontal="right" vertical="top" wrapText="1"/>
    </xf>
    <xf numFmtId="0" fontId="6" fillId="0" borderId="6" xfId="15" applyFont="1" applyBorder="1" applyAlignment="1">
      <alignment horizontal="right" vertical="top" wrapText="1"/>
    </xf>
    <xf numFmtId="0" fontId="6" fillId="0" borderId="8" xfId="11" quotePrefix="1" applyFont="1" applyBorder="1" applyAlignment="1">
      <alignment horizontal="left" vertical="top" wrapText="1"/>
    </xf>
    <xf numFmtId="0" fontId="6" fillId="0" borderId="8" xfId="15" applyFont="1" applyBorder="1" applyAlignment="1">
      <alignment horizontal="right" vertical="top" wrapText="1"/>
    </xf>
    <xf numFmtId="0" fontId="14" fillId="0" borderId="8" xfId="16" quotePrefix="1" applyFont="1" applyBorder="1" applyAlignment="1">
      <alignment horizontal="left" vertical="top" wrapText="1"/>
    </xf>
    <xf numFmtId="0" fontId="3" fillId="0" borderId="8" xfId="17" quotePrefix="1" applyFont="1" applyBorder="1" applyAlignment="1">
      <alignment horizontal="left" vertical="top" wrapText="1"/>
    </xf>
    <xf numFmtId="0" fontId="3" fillId="0" borderId="7" xfId="17" quotePrefix="1" applyFont="1" applyBorder="1" applyAlignment="1">
      <alignment horizontal="left" vertical="top" wrapText="1"/>
    </xf>
    <xf numFmtId="0" fontId="3" fillId="0" borderId="23" xfId="17" quotePrefix="1" applyFont="1" applyBorder="1" applyAlignment="1">
      <alignment horizontal="left" vertical="top" wrapText="1"/>
    </xf>
    <xf numFmtId="0" fontId="6" fillId="0" borderId="7" xfId="15" applyFont="1" applyBorder="1" applyAlignment="1">
      <alignment horizontal="right" vertical="top" wrapText="1"/>
    </xf>
    <xf numFmtId="0" fontId="6" fillId="0" borderId="23" xfId="15" applyFont="1" applyBorder="1" applyAlignment="1">
      <alignment horizontal="right" vertical="top" wrapText="1"/>
    </xf>
    <xf numFmtId="0" fontId="6" fillId="0" borderId="9" xfId="15" applyFont="1" applyBorder="1" applyAlignment="1">
      <alignment horizontal="right" vertical="top" wrapText="1"/>
    </xf>
    <xf numFmtId="0" fontId="8" fillId="0" borderId="10" xfId="14" quotePrefix="1" applyFont="1" applyBorder="1" applyAlignment="1">
      <alignment horizontal="center" vertical="top" wrapText="1"/>
    </xf>
    <xf numFmtId="165" fontId="4" fillId="0" borderId="0" xfId="0" applyNumberFormat="1" applyFont="1" applyAlignment="1">
      <alignment wrapText="1"/>
    </xf>
    <xf numFmtId="0" fontId="8" fillId="0" borderId="11" xfId="14" quotePrefix="1" applyFont="1" applyBorder="1" applyAlignment="1">
      <alignment horizontal="center" vertical="top" wrapText="1"/>
    </xf>
    <xf numFmtId="0" fontId="3" fillId="0" borderId="11" xfId="17" quotePrefix="1" applyFont="1" applyBorder="1" applyAlignment="1">
      <alignment horizontal="left" vertical="top" wrapText="1"/>
    </xf>
    <xf numFmtId="0" fontId="3" fillId="0" borderId="12" xfId="17" quotePrefix="1" applyFont="1" applyBorder="1" applyAlignment="1">
      <alignment horizontal="left" vertical="top" wrapText="1"/>
    </xf>
    <xf numFmtId="0" fontId="6" fillId="0" borderId="11" xfId="15" applyFont="1" applyBorder="1" applyAlignment="1">
      <alignment horizontal="right" vertical="top" wrapText="1"/>
    </xf>
    <xf numFmtId="0" fontId="6" fillId="0" borderId="12" xfId="15" applyFont="1" applyBorder="1" applyAlignment="1">
      <alignment horizontal="right" vertical="top" wrapText="1"/>
    </xf>
    <xf numFmtId="3" fontId="6" fillId="0" borderId="8" xfId="15" applyNumberFormat="1" applyFont="1" applyBorder="1" applyAlignment="1">
      <alignment horizontal="right" vertical="top" wrapText="1"/>
    </xf>
    <xf numFmtId="3" fontId="6" fillId="0" borderId="11" xfId="15" applyNumberFormat="1" applyFont="1" applyBorder="1" applyAlignment="1">
      <alignment horizontal="right" vertical="top" wrapText="1"/>
    </xf>
    <xf numFmtId="3" fontId="11" fillId="2" borderId="24" xfId="0" applyNumberFormat="1" applyFont="1" applyFill="1" applyBorder="1" applyAlignment="1">
      <alignment horizontal="right"/>
    </xf>
    <xf numFmtId="0" fontId="8" fillId="0" borderId="15" xfId="14" quotePrefix="1" applyFont="1" applyBorder="1" applyAlignment="1">
      <alignment horizontal="center" vertical="top" wrapText="1"/>
    </xf>
    <xf numFmtId="3" fontId="15" fillId="2" borderId="24" xfId="0" applyNumberFormat="1" applyFont="1" applyFill="1" applyBorder="1" applyAlignment="1">
      <alignment horizontal="right"/>
    </xf>
    <xf numFmtId="0" fontId="6" fillId="0" borderId="15" xfId="15" applyFont="1" applyBorder="1" applyAlignment="1">
      <alignment horizontal="right" vertical="top" wrapText="1"/>
    </xf>
    <xf numFmtId="0" fontId="6" fillId="0" borderId="14" xfId="15" applyFont="1" applyBorder="1" applyAlignment="1">
      <alignment horizontal="right" vertical="top" wrapText="1"/>
    </xf>
    <xf numFmtId="0" fontId="6" fillId="0" borderId="13" xfId="11" quotePrefix="1" applyFont="1" applyBorder="1" applyAlignment="1">
      <alignment horizontal="left" vertical="top" wrapText="1"/>
    </xf>
    <xf numFmtId="0" fontId="6" fillId="0" borderId="13" xfId="15" applyFont="1" applyBorder="1" applyAlignment="1">
      <alignment horizontal="right" vertical="top" wrapText="1"/>
    </xf>
    <xf numFmtId="0" fontId="14" fillId="0" borderId="13" xfId="16" quotePrefix="1" applyFont="1" applyBorder="1" applyAlignment="1">
      <alignment horizontal="left" vertical="top" wrapText="1"/>
    </xf>
    <xf numFmtId="0" fontId="3" fillId="0" borderId="13" xfId="17" quotePrefix="1" applyFont="1" applyBorder="1" applyAlignment="1">
      <alignment horizontal="left" vertical="top" wrapText="1"/>
    </xf>
    <xf numFmtId="3" fontId="6" fillId="0" borderId="13" xfId="15" applyNumberFormat="1" applyFont="1" applyBorder="1" applyAlignment="1">
      <alignment horizontal="right" vertical="top" wrapText="1"/>
    </xf>
    <xf numFmtId="3" fontId="6" fillId="0" borderId="15" xfId="15" applyNumberFormat="1" applyFont="1" applyBorder="1" applyAlignment="1">
      <alignment horizontal="right" vertical="top" wrapText="1"/>
    </xf>
    <xf numFmtId="0" fontId="6" fillId="0" borderId="25" xfId="15" applyFont="1" applyBorder="1" applyAlignment="1">
      <alignment horizontal="right" vertical="top" wrapText="1"/>
    </xf>
    <xf numFmtId="0" fontId="6" fillId="0" borderId="26" xfId="11" quotePrefix="1" applyFont="1" applyBorder="1" applyAlignment="1">
      <alignment horizontal="left" vertical="top" wrapText="1"/>
    </xf>
    <xf numFmtId="0" fontId="8" fillId="0" borderId="25" xfId="14" quotePrefix="1" applyFont="1" applyBorder="1" applyAlignment="1">
      <alignment horizontal="center" vertical="top" wrapText="1"/>
    </xf>
    <xf numFmtId="0" fontId="6" fillId="0" borderId="26" xfId="15" applyFont="1" applyBorder="1" applyAlignment="1">
      <alignment horizontal="right" vertical="top" wrapText="1"/>
    </xf>
    <xf numFmtId="0" fontId="3" fillId="0" borderId="25" xfId="17" quotePrefix="1" applyFont="1" applyBorder="1" applyAlignment="1">
      <alignment horizontal="left" vertical="top" wrapText="1"/>
    </xf>
    <xf numFmtId="0" fontId="6" fillId="0" borderId="0" xfId="4" quotePrefix="1" applyFont="1" applyAlignment="1">
      <alignment horizontal="left" vertical="top" wrapText="1"/>
    </xf>
    <xf numFmtId="0" fontId="6" fillId="0" borderId="11" xfId="11" quotePrefix="1" applyFont="1" applyBorder="1" applyAlignment="1">
      <alignment horizontal="left" vertical="top" wrapText="1"/>
    </xf>
    <xf numFmtId="0" fontId="4" fillId="0" borderId="17" xfId="0" applyFont="1" applyBorder="1" applyAlignment="1">
      <alignment vertical="top" wrapText="1"/>
    </xf>
    <xf numFmtId="0" fontId="4" fillId="0" borderId="22" xfId="0" applyFont="1" applyBorder="1" applyAlignment="1">
      <alignment vertical="top" wrapText="1"/>
    </xf>
    <xf numFmtId="0" fontId="6" fillId="0" borderId="0" xfId="4" quotePrefix="1" applyFont="1" applyAlignment="1">
      <alignment horizontal="left" vertical="top" wrapText="1"/>
    </xf>
  </cellXfs>
  <cellStyles count="18">
    <cellStyle name="S0" xfId="3"/>
    <cellStyle name="S0 2" xfId="15"/>
    <cellStyle name="S1" xfId="4"/>
    <cellStyle name="S2" xfId="8"/>
    <cellStyle name="S2 2" xfId="11"/>
    <cellStyle name="S3" xfId="2"/>
    <cellStyle name="S3 2" xfId="12"/>
    <cellStyle name="S4" xfId="5"/>
    <cellStyle name="S4 2" xfId="13"/>
    <cellStyle name="S5" xfId="6"/>
    <cellStyle name="S5 2" xfId="16"/>
    <cellStyle name="S6" xfId="7"/>
    <cellStyle name="S6 2" xfId="14"/>
    <cellStyle name="S7" xfId="9"/>
    <cellStyle name="S7 2" xfId="17"/>
    <cellStyle name="S8 2" xfId="10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nur.bexatova/Documents/&#1048;&#1060;&#1044;/&#1053;&#1041;&#1056;&#1050;/&#1040;&#1060;&#1053;_2020/3/&#1045;&#1078;&#1077;&#1084;&#1077;&#1089;&#1103;&#1095;&#1085;&#1099;&#1081;%20%20&#1086;&#1090;&#1095;&#1077;&#1090;%20&#1085;&#1072;%2001.04.2020&#1075;%20%20%20&#1040;&#1054;%20&#1048;&#1060;&#1044;%20Resm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10 41(с 01.01.2020г.)"/>
      <sheetName val="ф11 41(с 01.01.2020г.)"/>
      <sheetName val="Пр2 Пост 211"/>
      <sheetName val="Пр3 Пост 211"/>
      <sheetName val="Пр4 Пост 211"/>
      <sheetName val="Пр5 Пост 211"/>
      <sheetName val="Пр 6 пост 211"/>
      <sheetName val="К1 80 (с 28.09.2019г.)"/>
      <sheetName val="5600_1"/>
      <sheetName val="К1 форма до 30.09.20"/>
      <sheetName val="OSV_1"/>
      <sheetName val="OSV_2"/>
      <sheetName val="OSV_3"/>
      <sheetName val="5600_2"/>
      <sheetName val="5600_3"/>
      <sheetName val="1210_1270_2"/>
      <sheetName val="1210_1270_1"/>
      <sheetName val="1210_1270_3"/>
      <sheetName val="цб"/>
      <sheetName val="цб_3"/>
      <sheetName val="ЦБ КФ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126"/>
  <sheetViews>
    <sheetView view="pageBreakPreview" topLeftCell="A100" zoomScale="90" zoomScaleNormal="100" zoomScaleSheetLayoutView="90" workbookViewId="0">
      <selection activeCell="D114" sqref="D114"/>
    </sheetView>
  </sheetViews>
  <sheetFormatPr defaultRowHeight="12.75" x14ac:dyDescent="0.2"/>
  <cols>
    <col min="1" max="1" width="9.140625" style="3"/>
    <col min="2" max="2" width="62.7109375" style="3" customWidth="1"/>
    <col min="3" max="3" width="9.140625" style="3"/>
    <col min="4" max="5" width="17.7109375" style="3" customWidth="1"/>
    <col min="6" max="16384" width="9.140625" style="3"/>
  </cols>
  <sheetData>
    <row r="1" spans="2:5" x14ac:dyDescent="0.2">
      <c r="B1" s="1" t="s">
        <v>0</v>
      </c>
      <c r="C1" s="2"/>
      <c r="D1" s="2"/>
      <c r="E1" s="2"/>
    </row>
    <row r="3" spans="2:5" x14ac:dyDescent="0.2">
      <c r="B3" s="4" t="s">
        <v>1</v>
      </c>
      <c r="C3" s="5"/>
      <c r="D3" s="5"/>
      <c r="E3" s="6"/>
    </row>
    <row r="5" spans="2:5" x14ac:dyDescent="0.2">
      <c r="B5" s="7" t="s">
        <v>2</v>
      </c>
      <c r="C5" s="7"/>
      <c r="D5" s="7"/>
      <c r="E5" s="7"/>
    </row>
    <row r="7" spans="2:5" x14ac:dyDescent="0.2">
      <c r="E7" s="8" t="s">
        <v>3</v>
      </c>
    </row>
    <row r="8" spans="2:5" ht="25.5" x14ac:dyDescent="0.2">
      <c r="B8" s="9" t="s">
        <v>4</v>
      </c>
      <c r="C8" s="10" t="s">
        <v>5</v>
      </c>
      <c r="D8" s="9" t="s">
        <v>6</v>
      </c>
      <c r="E8" s="11" t="s">
        <v>7</v>
      </c>
    </row>
    <row r="9" spans="2:5" x14ac:dyDescent="0.2">
      <c r="B9" s="12" t="s">
        <v>8</v>
      </c>
      <c r="C9" s="13" t="s">
        <v>9</v>
      </c>
      <c r="D9" s="12" t="s">
        <v>10</v>
      </c>
      <c r="E9" s="14" t="s">
        <v>11</v>
      </c>
    </row>
    <row r="10" spans="2:5" ht="13.5" x14ac:dyDescent="0.2">
      <c r="B10" s="15" t="s">
        <v>12</v>
      </c>
      <c r="C10" s="13" t="s">
        <v>13</v>
      </c>
      <c r="D10" s="16" t="s">
        <v>13</v>
      </c>
      <c r="E10" s="17" t="s">
        <v>13</v>
      </c>
    </row>
    <row r="11" spans="2:5" x14ac:dyDescent="0.2">
      <c r="B11" s="18" t="s">
        <v>14</v>
      </c>
      <c r="C11" s="13" t="s">
        <v>15</v>
      </c>
      <c r="D11" s="19">
        <f>SUM(D13:D14)</f>
        <v>9462</v>
      </c>
      <c r="E11" s="19">
        <f>SUM(E13:E14)</f>
        <v>9746</v>
      </c>
    </row>
    <row r="12" spans="2:5" x14ac:dyDescent="0.2">
      <c r="B12" s="18" t="s">
        <v>16</v>
      </c>
      <c r="C12" s="13" t="s">
        <v>13</v>
      </c>
      <c r="D12" s="20" t="s">
        <v>13</v>
      </c>
      <c r="E12" s="21" t="s">
        <v>13</v>
      </c>
    </row>
    <row r="13" spans="2:5" x14ac:dyDescent="0.2">
      <c r="B13" s="18" t="s">
        <v>17</v>
      </c>
      <c r="C13" s="13" t="s">
        <v>18</v>
      </c>
      <c r="D13" s="19">
        <v>153</v>
      </c>
      <c r="E13" s="22">
        <v>161</v>
      </c>
    </row>
    <row r="14" spans="2:5" ht="25.5" x14ac:dyDescent="0.2">
      <c r="B14" s="18" t="s">
        <v>19</v>
      </c>
      <c r="C14" s="13" t="s">
        <v>20</v>
      </c>
      <c r="D14" s="19">
        <v>9309</v>
      </c>
      <c r="E14" s="22">
        <v>9585</v>
      </c>
    </row>
    <row r="15" spans="2:5" x14ac:dyDescent="0.2">
      <c r="B15" s="18" t="s">
        <v>21</v>
      </c>
      <c r="C15" s="13" t="s">
        <v>9</v>
      </c>
      <c r="D15" s="23">
        <v>0</v>
      </c>
      <c r="E15" s="24">
        <v>0</v>
      </c>
    </row>
    <row r="16" spans="2:5" x14ac:dyDescent="0.2">
      <c r="B16" s="18" t="s">
        <v>22</v>
      </c>
      <c r="C16" s="13" t="s">
        <v>10</v>
      </c>
      <c r="D16" s="23">
        <v>0</v>
      </c>
      <c r="E16" s="24">
        <v>0</v>
      </c>
    </row>
    <row r="17" spans="2:5" x14ac:dyDescent="0.2">
      <c r="B17" s="18" t="s">
        <v>16</v>
      </c>
      <c r="C17" s="13" t="s">
        <v>13</v>
      </c>
      <c r="D17" s="16" t="s">
        <v>13</v>
      </c>
      <c r="E17" s="17" t="s">
        <v>13</v>
      </c>
    </row>
    <row r="18" spans="2:5" x14ac:dyDescent="0.2">
      <c r="B18" s="18" t="s">
        <v>23</v>
      </c>
      <c r="C18" s="13" t="s">
        <v>24</v>
      </c>
      <c r="D18" s="23">
        <v>0</v>
      </c>
      <c r="E18" s="24">
        <v>0</v>
      </c>
    </row>
    <row r="19" spans="2:5" x14ac:dyDescent="0.2">
      <c r="B19" s="18" t="s">
        <v>25</v>
      </c>
      <c r="C19" s="13" t="s">
        <v>11</v>
      </c>
      <c r="D19" s="23">
        <v>0</v>
      </c>
      <c r="E19" s="24">
        <v>0</v>
      </c>
    </row>
    <row r="20" spans="2:5" x14ac:dyDescent="0.2">
      <c r="B20" s="18" t="s">
        <v>16</v>
      </c>
      <c r="C20" s="13" t="s">
        <v>13</v>
      </c>
      <c r="D20" s="16" t="s">
        <v>13</v>
      </c>
      <c r="E20" s="17" t="s">
        <v>13</v>
      </c>
    </row>
    <row r="21" spans="2:5" x14ac:dyDescent="0.2">
      <c r="B21" s="18" t="s">
        <v>23</v>
      </c>
      <c r="C21" s="13" t="s">
        <v>26</v>
      </c>
      <c r="D21" s="23">
        <v>0</v>
      </c>
      <c r="E21" s="24">
        <v>0</v>
      </c>
    </row>
    <row r="22" spans="2:5" ht="25.5" x14ac:dyDescent="0.2">
      <c r="B22" s="18" t="s">
        <v>27</v>
      </c>
      <c r="C22" s="13" t="s">
        <v>28</v>
      </c>
      <c r="D22" s="25">
        <v>524514</v>
      </c>
      <c r="E22" s="22">
        <v>466774</v>
      </c>
    </row>
    <row r="23" spans="2:5" x14ac:dyDescent="0.2">
      <c r="B23" s="18" t="s">
        <v>16</v>
      </c>
      <c r="C23" s="13" t="s">
        <v>13</v>
      </c>
      <c r="D23" s="16" t="s">
        <v>13</v>
      </c>
      <c r="E23" s="17" t="s">
        <v>13</v>
      </c>
    </row>
    <row r="24" spans="2:5" x14ac:dyDescent="0.2">
      <c r="B24" s="18" t="s">
        <v>23</v>
      </c>
      <c r="C24" s="13" t="s">
        <v>29</v>
      </c>
      <c r="D24" s="19">
        <v>592</v>
      </c>
      <c r="E24" s="22">
        <v>1292</v>
      </c>
    </row>
    <row r="25" spans="2:5" ht="25.5" x14ac:dyDescent="0.2">
      <c r="B25" s="18" t="s">
        <v>30</v>
      </c>
      <c r="C25" s="13" t="s">
        <v>31</v>
      </c>
      <c r="D25" s="23">
        <v>0</v>
      </c>
      <c r="E25" s="24">
        <v>0</v>
      </c>
    </row>
    <row r="26" spans="2:5" x14ac:dyDescent="0.2">
      <c r="B26" s="18" t="s">
        <v>16</v>
      </c>
      <c r="C26" s="13" t="s">
        <v>13</v>
      </c>
      <c r="D26" s="16" t="s">
        <v>13</v>
      </c>
      <c r="E26" s="17" t="s">
        <v>13</v>
      </c>
    </row>
    <row r="27" spans="2:5" x14ac:dyDescent="0.2">
      <c r="B27" s="18" t="s">
        <v>32</v>
      </c>
      <c r="C27" s="13" t="s">
        <v>33</v>
      </c>
      <c r="D27" s="23">
        <v>0</v>
      </c>
      <c r="E27" s="24">
        <v>0</v>
      </c>
    </row>
    <row r="28" spans="2:5" ht="25.5" x14ac:dyDescent="0.2">
      <c r="B28" s="18" t="s">
        <v>34</v>
      </c>
      <c r="C28" s="13" t="s">
        <v>35</v>
      </c>
      <c r="D28" s="23">
        <v>0</v>
      </c>
      <c r="E28" s="24">
        <v>0</v>
      </c>
    </row>
    <row r="29" spans="2:5" x14ac:dyDescent="0.2">
      <c r="B29" s="18" t="s">
        <v>16</v>
      </c>
      <c r="C29" s="13" t="s">
        <v>13</v>
      </c>
      <c r="D29" s="16" t="s">
        <v>13</v>
      </c>
      <c r="E29" s="17" t="s">
        <v>13</v>
      </c>
    </row>
    <row r="30" spans="2:5" x14ac:dyDescent="0.2">
      <c r="B30" s="18" t="s">
        <v>36</v>
      </c>
      <c r="C30" s="13" t="s">
        <v>37</v>
      </c>
      <c r="D30" s="23">
        <v>0</v>
      </c>
      <c r="E30" s="24">
        <v>0</v>
      </c>
    </row>
    <row r="31" spans="2:5" x14ac:dyDescent="0.2">
      <c r="B31" s="18" t="s">
        <v>38</v>
      </c>
      <c r="C31" s="13" t="s">
        <v>39</v>
      </c>
      <c r="D31" s="23">
        <v>0</v>
      </c>
      <c r="E31" s="24">
        <v>0</v>
      </c>
    </row>
    <row r="32" spans="2:5" x14ac:dyDescent="0.2">
      <c r="B32" s="18" t="s">
        <v>40</v>
      </c>
      <c r="C32" s="13" t="s">
        <v>41</v>
      </c>
      <c r="D32" s="23">
        <v>0</v>
      </c>
      <c r="E32" s="24">
        <v>0</v>
      </c>
    </row>
    <row r="33" spans="2:5" x14ac:dyDescent="0.2">
      <c r="B33" s="18" t="s">
        <v>42</v>
      </c>
      <c r="C33" s="13" t="s">
        <v>43</v>
      </c>
      <c r="D33" s="26">
        <v>805</v>
      </c>
      <c r="E33" s="26">
        <v>916</v>
      </c>
    </row>
    <row r="34" spans="2:5" ht="25.5" x14ac:dyDescent="0.2">
      <c r="B34" s="18" t="s">
        <v>44</v>
      </c>
      <c r="C34" s="13" t="s">
        <v>45</v>
      </c>
      <c r="D34" s="23">
        <v>0</v>
      </c>
      <c r="E34" s="24">
        <v>0</v>
      </c>
    </row>
    <row r="35" spans="2:5" x14ac:dyDescent="0.2">
      <c r="B35" s="18" t="s">
        <v>46</v>
      </c>
      <c r="C35" s="13" t="s">
        <v>47</v>
      </c>
      <c r="D35" s="27">
        <v>1300</v>
      </c>
      <c r="E35" s="22">
        <v>1242</v>
      </c>
    </row>
    <row r="36" spans="2:5" ht="25.5" x14ac:dyDescent="0.2">
      <c r="B36" s="18" t="s">
        <v>48</v>
      </c>
      <c r="C36" s="13" t="s">
        <v>49</v>
      </c>
      <c r="D36" s="27">
        <v>891</v>
      </c>
      <c r="E36" s="22">
        <v>946</v>
      </c>
    </row>
    <row r="37" spans="2:5" ht="25.5" x14ac:dyDescent="0.2">
      <c r="B37" s="18" t="s">
        <v>50</v>
      </c>
      <c r="C37" s="13" t="s">
        <v>51</v>
      </c>
      <c r="D37" s="27"/>
      <c r="E37" s="22"/>
    </row>
    <row r="38" spans="2:5" x14ac:dyDescent="0.2">
      <c r="B38" s="18" t="s">
        <v>52</v>
      </c>
      <c r="C38" s="13" t="s">
        <v>53</v>
      </c>
      <c r="D38" s="26">
        <v>2597</v>
      </c>
      <c r="E38" s="22">
        <v>5381</v>
      </c>
    </row>
    <row r="39" spans="2:5" x14ac:dyDescent="0.2">
      <c r="B39" s="18" t="s">
        <v>54</v>
      </c>
      <c r="C39" s="13" t="s">
        <v>55</v>
      </c>
      <c r="D39" s="26">
        <v>4402</v>
      </c>
      <c r="E39" s="22">
        <v>1566</v>
      </c>
    </row>
    <row r="40" spans="2:5" x14ac:dyDescent="0.2">
      <c r="B40" s="28" t="s">
        <v>16</v>
      </c>
      <c r="C40" s="29" t="s">
        <v>13</v>
      </c>
      <c r="D40" s="30" t="s">
        <v>13</v>
      </c>
      <c r="E40" s="31" t="s">
        <v>13</v>
      </c>
    </row>
    <row r="41" spans="2:5" x14ac:dyDescent="0.2">
      <c r="B41" s="32" t="s">
        <v>56</v>
      </c>
      <c r="C41" s="33" t="s">
        <v>57</v>
      </c>
      <c r="D41" s="34">
        <f>SUM(D42:D43)</f>
        <v>0</v>
      </c>
      <c r="E41" s="34">
        <f>SUM(E42:E43)</f>
        <v>0</v>
      </c>
    </row>
    <row r="42" spans="2:5" x14ac:dyDescent="0.2">
      <c r="B42" s="32" t="s">
        <v>58</v>
      </c>
      <c r="C42" s="35" t="s">
        <v>59</v>
      </c>
      <c r="D42" s="34">
        <v>0</v>
      </c>
      <c r="E42" s="36">
        <v>0</v>
      </c>
    </row>
    <row r="43" spans="2:5" x14ac:dyDescent="0.2">
      <c r="B43" s="32" t="s">
        <v>60</v>
      </c>
      <c r="C43" s="35" t="s">
        <v>61</v>
      </c>
      <c r="D43" s="34">
        <v>0</v>
      </c>
      <c r="E43" s="36">
        <v>0</v>
      </c>
    </row>
    <row r="44" spans="2:5" x14ac:dyDescent="0.2">
      <c r="B44" s="32" t="s">
        <v>62</v>
      </c>
      <c r="C44" s="35" t="s">
        <v>63</v>
      </c>
      <c r="D44" s="34">
        <v>0</v>
      </c>
      <c r="E44" s="36">
        <v>0</v>
      </c>
    </row>
    <row r="45" spans="2:5" x14ac:dyDescent="0.2">
      <c r="B45" s="32" t="s">
        <v>64</v>
      </c>
      <c r="C45" s="35" t="s">
        <v>65</v>
      </c>
      <c r="D45" s="34">
        <v>0</v>
      </c>
      <c r="E45" s="36">
        <v>0</v>
      </c>
    </row>
    <row r="46" spans="2:5" x14ac:dyDescent="0.2">
      <c r="B46" s="32" t="s">
        <v>66</v>
      </c>
      <c r="C46" s="35" t="s">
        <v>67</v>
      </c>
      <c r="D46" s="37">
        <v>3522</v>
      </c>
      <c r="E46" s="22">
        <v>686</v>
      </c>
    </row>
    <row r="47" spans="2:5" x14ac:dyDescent="0.2">
      <c r="B47" s="32" t="s">
        <v>68</v>
      </c>
      <c r="C47" s="35" t="s">
        <v>69</v>
      </c>
      <c r="D47" s="37">
        <v>675</v>
      </c>
      <c r="E47" s="22">
        <v>675</v>
      </c>
    </row>
    <row r="48" spans="2:5" x14ac:dyDescent="0.2">
      <c r="B48" s="32" t="s">
        <v>70</v>
      </c>
      <c r="C48" s="35" t="s">
        <v>71</v>
      </c>
      <c r="D48" s="37">
        <v>205</v>
      </c>
      <c r="E48" s="22">
        <v>205</v>
      </c>
    </row>
    <row r="49" spans="2:5" x14ac:dyDescent="0.2">
      <c r="B49" s="32" t="s">
        <v>72</v>
      </c>
      <c r="C49" s="35" t="s">
        <v>73</v>
      </c>
      <c r="D49" s="34">
        <v>0</v>
      </c>
      <c r="E49" s="36">
        <v>0</v>
      </c>
    </row>
    <row r="50" spans="2:5" x14ac:dyDescent="0.2">
      <c r="B50" s="32" t="s">
        <v>74</v>
      </c>
      <c r="C50" s="35" t="s">
        <v>75</v>
      </c>
      <c r="D50" s="34">
        <v>0</v>
      </c>
      <c r="E50" s="36">
        <v>0</v>
      </c>
    </row>
    <row r="51" spans="2:5" x14ac:dyDescent="0.2">
      <c r="B51" s="32" t="s">
        <v>76</v>
      </c>
      <c r="C51" s="35" t="s">
        <v>77</v>
      </c>
      <c r="D51" s="34">
        <v>0</v>
      </c>
      <c r="E51" s="36">
        <v>0</v>
      </c>
    </row>
    <row r="52" spans="2:5" x14ac:dyDescent="0.2">
      <c r="B52" s="32" t="s">
        <v>78</v>
      </c>
      <c r="C52" s="35" t="s">
        <v>79</v>
      </c>
      <c r="D52" s="34">
        <f>SUM(D54:D57)</f>
        <v>0</v>
      </c>
      <c r="E52" s="34">
        <f>SUM(E54:E57)</f>
        <v>0</v>
      </c>
    </row>
    <row r="53" spans="2:5" x14ac:dyDescent="0.2">
      <c r="B53" s="32" t="s">
        <v>16</v>
      </c>
      <c r="C53" s="35" t="s">
        <v>13</v>
      </c>
      <c r="D53" s="30" t="s">
        <v>13</v>
      </c>
      <c r="E53" s="38" t="s">
        <v>13</v>
      </c>
    </row>
    <row r="54" spans="2:5" x14ac:dyDescent="0.2">
      <c r="B54" s="32" t="s">
        <v>80</v>
      </c>
      <c r="C54" s="35" t="s">
        <v>81</v>
      </c>
      <c r="D54" s="34">
        <v>0</v>
      </c>
      <c r="E54" s="36">
        <v>0</v>
      </c>
    </row>
    <row r="55" spans="2:5" x14ac:dyDescent="0.2">
      <c r="B55" s="32" t="s">
        <v>82</v>
      </c>
      <c r="C55" s="35" t="s">
        <v>83</v>
      </c>
      <c r="D55" s="34">
        <v>0</v>
      </c>
      <c r="E55" s="36">
        <v>0</v>
      </c>
    </row>
    <row r="56" spans="2:5" x14ac:dyDescent="0.2">
      <c r="B56" s="32" t="s">
        <v>84</v>
      </c>
      <c r="C56" s="35" t="s">
        <v>85</v>
      </c>
      <c r="D56" s="34">
        <v>0</v>
      </c>
      <c r="E56" s="36">
        <v>0</v>
      </c>
    </row>
    <row r="57" spans="2:5" x14ac:dyDescent="0.2">
      <c r="B57" s="32" t="s">
        <v>86</v>
      </c>
      <c r="C57" s="35" t="s">
        <v>87</v>
      </c>
      <c r="D57" s="34">
        <v>0</v>
      </c>
      <c r="E57" s="36">
        <v>0</v>
      </c>
    </row>
    <row r="58" spans="2:5" x14ac:dyDescent="0.2">
      <c r="B58" s="32" t="s">
        <v>88</v>
      </c>
      <c r="C58" s="35" t="s">
        <v>89</v>
      </c>
      <c r="D58" s="37">
        <v>224</v>
      </c>
      <c r="E58" s="37">
        <v>217</v>
      </c>
    </row>
    <row r="59" spans="2:5" x14ac:dyDescent="0.2">
      <c r="B59" s="32" t="s">
        <v>90</v>
      </c>
      <c r="C59" s="35" t="s">
        <v>91</v>
      </c>
      <c r="D59" s="34">
        <v>0</v>
      </c>
      <c r="E59" s="36">
        <v>0</v>
      </c>
    </row>
    <row r="60" spans="2:5" x14ac:dyDescent="0.2">
      <c r="B60" s="32" t="s">
        <v>92</v>
      </c>
      <c r="C60" s="35" t="s">
        <v>93</v>
      </c>
      <c r="D60" s="39">
        <v>342</v>
      </c>
      <c r="E60" s="22">
        <v>593</v>
      </c>
    </row>
    <row r="61" spans="2:5" x14ac:dyDescent="0.2">
      <c r="B61" s="32" t="s">
        <v>94</v>
      </c>
      <c r="C61" s="35" t="s">
        <v>95</v>
      </c>
      <c r="D61" s="34">
        <v>0</v>
      </c>
      <c r="E61" s="36">
        <v>0</v>
      </c>
    </row>
    <row r="62" spans="2:5" x14ac:dyDescent="0.2">
      <c r="B62" s="30" t="s">
        <v>96</v>
      </c>
      <c r="C62" s="35" t="s">
        <v>97</v>
      </c>
      <c r="D62" s="40">
        <f>SUM(D11,D15:D16,D19,D22,D25,D28,D31:D39,D52,D58:D61)</f>
        <v>544537</v>
      </c>
      <c r="E62" s="22">
        <f>SUM(E11,E15:E16,E19,E22,E25,E28,E31:E39,E52,E58:E61)</f>
        <v>487381</v>
      </c>
    </row>
    <row r="63" spans="2:5" ht="13.5" x14ac:dyDescent="0.2">
      <c r="B63" s="41" t="s">
        <v>98</v>
      </c>
      <c r="C63" s="35" t="s">
        <v>13</v>
      </c>
      <c r="D63" s="30" t="s">
        <v>13</v>
      </c>
      <c r="E63" s="38" t="s">
        <v>13</v>
      </c>
    </row>
    <row r="64" spans="2:5" x14ac:dyDescent="0.2">
      <c r="B64" s="32" t="s">
        <v>99</v>
      </c>
      <c r="C64" s="35" t="s">
        <v>100</v>
      </c>
      <c r="D64" s="34">
        <v>0</v>
      </c>
      <c r="E64" s="36">
        <v>0</v>
      </c>
    </row>
    <row r="65" spans="2:5" x14ac:dyDescent="0.2">
      <c r="B65" s="32" t="s">
        <v>101</v>
      </c>
      <c r="C65" s="35" t="s">
        <v>102</v>
      </c>
      <c r="D65" s="34">
        <v>0</v>
      </c>
      <c r="E65" s="36">
        <v>0</v>
      </c>
    </row>
    <row r="66" spans="2:5" x14ac:dyDescent="0.2">
      <c r="B66" s="32" t="s">
        <v>103</v>
      </c>
      <c r="C66" s="35" t="s">
        <v>104</v>
      </c>
      <c r="D66" s="34">
        <v>0</v>
      </c>
      <c r="E66" s="36">
        <v>0</v>
      </c>
    </row>
    <row r="67" spans="2:5" x14ac:dyDescent="0.2">
      <c r="B67" s="32" t="s">
        <v>105</v>
      </c>
      <c r="C67" s="35" t="s">
        <v>106</v>
      </c>
      <c r="D67" s="34">
        <v>0</v>
      </c>
      <c r="E67" s="36">
        <v>0</v>
      </c>
    </row>
    <row r="68" spans="2:5" x14ac:dyDescent="0.2">
      <c r="B68" s="32" t="s">
        <v>107</v>
      </c>
      <c r="C68" s="35" t="s">
        <v>108</v>
      </c>
      <c r="D68" s="22">
        <v>1325</v>
      </c>
      <c r="E68" s="22">
        <v>1771</v>
      </c>
    </row>
    <row r="69" spans="2:5" x14ac:dyDescent="0.2">
      <c r="B69" s="32" t="s">
        <v>109</v>
      </c>
      <c r="C69" s="35" t="s">
        <v>110</v>
      </c>
      <c r="D69" s="34">
        <v>0</v>
      </c>
      <c r="E69" s="36">
        <v>0</v>
      </c>
    </row>
    <row r="70" spans="2:5" x14ac:dyDescent="0.2">
      <c r="B70" s="32" t="s">
        <v>111</v>
      </c>
      <c r="C70" s="35" t="s">
        <v>112</v>
      </c>
      <c r="D70" s="37">
        <v>3918</v>
      </c>
      <c r="E70" s="22">
        <v>1108</v>
      </c>
    </row>
    <row r="71" spans="2:5" x14ac:dyDescent="0.2">
      <c r="B71" s="32" t="s">
        <v>113</v>
      </c>
      <c r="C71" s="35" t="s">
        <v>114</v>
      </c>
      <c r="D71" s="37">
        <f>SUM(D73:D83)</f>
        <v>1100</v>
      </c>
      <c r="E71" s="22">
        <f>SUM(E73:E83)</f>
        <v>997</v>
      </c>
    </row>
    <row r="72" spans="2:5" x14ac:dyDescent="0.2">
      <c r="B72" s="42" t="s">
        <v>16</v>
      </c>
      <c r="C72" s="35" t="s">
        <v>13</v>
      </c>
      <c r="D72" s="43" t="s">
        <v>13</v>
      </c>
      <c r="E72" s="44" t="s">
        <v>13</v>
      </c>
    </row>
    <row r="73" spans="2:5" x14ac:dyDescent="0.2">
      <c r="B73" s="42" t="s">
        <v>115</v>
      </c>
      <c r="C73" s="45" t="s">
        <v>116</v>
      </c>
      <c r="D73" s="46">
        <v>0</v>
      </c>
      <c r="E73" s="36">
        <v>0</v>
      </c>
    </row>
    <row r="74" spans="2:5" x14ac:dyDescent="0.2">
      <c r="B74" s="42" t="s">
        <v>117</v>
      </c>
      <c r="C74" s="35" t="s">
        <v>118</v>
      </c>
      <c r="D74" s="46">
        <v>0</v>
      </c>
      <c r="E74" s="36">
        <v>0</v>
      </c>
    </row>
    <row r="75" spans="2:5" x14ac:dyDescent="0.2">
      <c r="B75" s="42" t="s">
        <v>119</v>
      </c>
      <c r="C75" s="35" t="s">
        <v>120</v>
      </c>
      <c r="D75" s="46">
        <v>0</v>
      </c>
      <c r="E75" s="36">
        <v>0</v>
      </c>
    </row>
    <row r="76" spans="2:5" x14ac:dyDescent="0.2">
      <c r="B76" s="42" t="s">
        <v>121</v>
      </c>
      <c r="C76" s="35" t="s">
        <v>122</v>
      </c>
      <c r="D76" s="46">
        <v>0</v>
      </c>
      <c r="E76" s="36">
        <v>0</v>
      </c>
    </row>
    <row r="77" spans="2:5" x14ac:dyDescent="0.2">
      <c r="B77" s="42" t="s">
        <v>123</v>
      </c>
      <c r="C77" s="35" t="s">
        <v>124</v>
      </c>
      <c r="D77" s="46">
        <v>0</v>
      </c>
      <c r="E77" s="36">
        <v>0</v>
      </c>
    </row>
    <row r="78" spans="2:5" x14ac:dyDescent="0.2">
      <c r="B78" s="42" t="s">
        <v>125</v>
      </c>
      <c r="C78" s="35" t="s">
        <v>126</v>
      </c>
      <c r="D78" s="46">
        <v>0</v>
      </c>
      <c r="E78" s="36">
        <v>0</v>
      </c>
    </row>
    <row r="79" spans="2:5" x14ac:dyDescent="0.2">
      <c r="B79" s="42" t="s">
        <v>127</v>
      </c>
      <c r="C79" s="35" t="s">
        <v>128</v>
      </c>
      <c r="D79" s="47">
        <v>12</v>
      </c>
      <c r="E79" s="22">
        <v>7</v>
      </c>
    </row>
    <row r="80" spans="2:5" x14ac:dyDescent="0.2">
      <c r="B80" s="42" t="s">
        <v>129</v>
      </c>
      <c r="C80" s="35" t="s">
        <v>130</v>
      </c>
      <c r="D80" s="47">
        <v>471</v>
      </c>
      <c r="E80" s="47">
        <v>205</v>
      </c>
    </row>
    <row r="81" spans="2:5" x14ac:dyDescent="0.2">
      <c r="B81" s="42" t="s">
        <v>131</v>
      </c>
      <c r="C81" s="35" t="s">
        <v>132</v>
      </c>
      <c r="D81" s="46">
        <v>0</v>
      </c>
      <c r="E81" s="36">
        <v>0</v>
      </c>
    </row>
    <row r="82" spans="2:5" x14ac:dyDescent="0.2">
      <c r="B82" s="42" t="s">
        <v>133</v>
      </c>
      <c r="C82" s="35" t="s">
        <v>134</v>
      </c>
      <c r="D82" s="47">
        <v>617</v>
      </c>
      <c r="E82" s="47">
        <v>785</v>
      </c>
    </row>
    <row r="83" spans="2:5" x14ac:dyDescent="0.2">
      <c r="B83" s="42" t="s">
        <v>135</v>
      </c>
      <c r="C83" s="35" t="s">
        <v>136</v>
      </c>
      <c r="D83" s="46">
        <v>0</v>
      </c>
      <c r="E83" s="36">
        <v>0</v>
      </c>
    </row>
    <row r="84" spans="2:5" x14ac:dyDescent="0.2">
      <c r="B84" s="42" t="s">
        <v>78</v>
      </c>
      <c r="C84" s="35" t="s">
        <v>137</v>
      </c>
      <c r="D84" s="46">
        <f>SUM(D86:D89)</f>
        <v>0</v>
      </c>
      <c r="E84" s="46">
        <f>SUM(E86:E89)</f>
        <v>0</v>
      </c>
    </row>
    <row r="85" spans="2:5" x14ac:dyDescent="0.2">
      <c r="B85" s="42" t="s">
        <v>16</v>
      </c>
      <c r="C85" s="35" t="s">
        <v>13</v>
      </c>
      <c r="D85" s="43" t="s">
        <v>13</v>
      </c>
      <c r="E85" s="38" t="s">
        <v>13</v>
      </c>
    </row>
    <row r="86" spans="2:5" x14ac:dyDescent="0.2">
      <c r="B86" s="42" t="s">
        <v>138</v>
      </c>
      <c r="C86" s="35" t="s">
        <v>139</v>
      </c>
      <c r="D86" s="46">
        <v>0</v>
      </c>
      <c r="E86" s="36">
        <v>0</v>
      </c>
    </row>
    <row r="87" spans="2:5" x14ac:dyDescent="0.2">
      <c r="B87" s="42" t="s">
        <v>140</v>
      </c>
      <c r="C87" s="35" t="s">
        <v>141</v>
      </c>
      <c r="D87" s="46">
        <v>0</v>
      </c>
      <c r="E87" s="36">
        <v>0</v>
      </c>
    </row>
    <row r="88" spans="2:5" x14ac:dyDescent="0.2">
      <c r="B88" s="42" t="s">
        <v>142</v>
      </c>
      <c r="C88" s="35" t="s">
        <v>143</v>
      </c>
      <c r="D88" s="46">
        <v>0</v>
      </c>
      <c r="E88" s="36">
        <v>0</v>
      </c>
    </row>
    <row r="89" spans="2:5" x14ac:dyDescent="0.2">
      <c r="B89" s="42" t="s">
        <v>144</v>
      </c>
      <c r="C89" s="35" t="s">
        <v>145</v>
      </c>
      <c r="D89" s="46">
        <v>0</v>
      </c>
      <c r="E89" s="36">
        <v>0</v>
      </c>
    </row>
    <row r="90" spans="2:5" ht="25.5" x14ac:dyDescent="0.2">
      <c r="B90" s="42" t="s">
        <v>146</v>
      </c>
      <c r="C90" s="35" t="s">
        <v>147</v>
      </c>
      <c r="D90" s="46">
        <v>1065</v>
      </c>
      <c r="E90" s="46">
        <v>0</v>
      </c>
    </row>
    <row r="91" spans="2:5" x14ac:dyDescent="0.2">
      <c r="B91" s="42" t="s">
        <v>148</v>
      </c>
      <c r="C91" s="35" t="s">
        <v>149</v>
      </c>
      <c r="D91" s="46">
        <v>0</v>
      </c>
      <c r="E91" s="36">
        <v>0</v>
      </c>
    </row>
    <row r="92" spans="2:5" x14ac:dyDescent="0.2">
      <c r="B92" s="42" t="s">
        <v>150</v>
      </c>
      <c r="C92" s="35" t="s">
        <v>151</v>
      </c>
      <c r="D92" s="48">
        <v>1057</v>
      </c>
      <c r="E92" s="22">
        <v>1131</v>
      </c>
    </row>
    <row r="93" spans="2:5" x14ac:dyDescent="0.2">
      <c r="B93" s="42" t="s">
        <v>152</v>
      </c>
      <c r="C93" s="35" t="s">
        <v>153</v>
      </c>
      <c r="D93" s="22">
        <v>0</v>
      </c>
      <c r="E93" s="22">
        <v>0</v>
      </c>
    </row>
    <row r="94" spans="2:5" x14ac:dyDescent="0.2">
      <c r="B94" s="42" t="s">
        <v>154</v>
      </c>
      <c r="C94" s="35" t="s">
        <v>155</v>
      </c>
      <c r="D94" s="48">
        <v>20</v>
      </c>
      <c r="E94" s="22">
        <v>20</v>
      </c>
    </row>
    <row r="95" spans="2:5" x14ac:dyDescent="0.2">
      <c r="B95" s="42" t="s">
        <v>156</v>
      </c>
      <c r="C95" s="35" t="s">
        <v>157</v>
      </c>
      <c r="D95" s="48">
        <v>62729</v>
      </c>
      <c r="E95" s="22">
        <v>62729</v>
      </c>
    </row>
    <row r="96" spans="2:5" x14ac:dyDescent="0.2">
      <c r="B96" s="43" t="s">
        <v>158</v>
      </c>
      <c r="C96" s="35" t="s">
        <v>159</v>
      </c>
      <c r="D96" s="47">
        <f>SUM(D64:D71,D84,D90:D95)</f>
        <v>71214</v>
      </c>
      <c r="E96" s="22">
        <f>SUM(E64:E71,E84,E90:E95)</f>
        <v>67756</v>
      </c>
    </row>
    <row r="97" spans="2:5" ht="13.5" x14ac:dyDescent="0.2">
      <c r="B97" s="49" t="s">
        <v>160</v>
      </c>
      <c r="C97" s="35" t="s">
        <v>13</v>
      </c>
      <c r="D97" s="43" t="s">
        <v>13</v>
      </c>
      <c r="E97" s="38" t="s">
        <v>13</v>
      </c>
    </row>
    <row r="98" spans="2:5" ht="13.5" x14ac:dyDescent="0.2">
      <c r="B98" s="51" t="s">
        <v>161</v>
      </c>
      <c r="C98" s="35" t="s">
        <v>162</v>
      </c>
      <c r="D98" s="47">
        <f>SUM(D100:D101)</f>
        <v>890573</v>
      </c>
      <c r="E98" s="22">
        <f>SUM(E100:E101)</f>
        <v>890573</v>
      </c>
    </row>
    <row r="99" spans="2:5" x14ac:dyDescent="0.2">
      <c r="B99" s="42" t="s">
        <v>16</v>
      </c>
      <c r="C99" s="35" t="s">
        <v>13</v>
      </c>
      <c r="D99" s="43" t="s">
        <v>13</v>
      </c>
      <c r="E99" s="22" t="s">
        <v>13</v>
      </c>
    </row>
    <row r="100" spans="2:5" x14ac:dyDescent="0.2">
      <c r="B100" s="42" t="s">
        <v>163</v>
      </c>
      <c r="C100" s="35" t="s">
        <v>164</v>
      </c>
      <c r="D100" s="47">
        <v>890573</v>
      </c>
      <c r="E100" s="22">
        <f>890573</f>
        <v>890573</v>
      </c>
    </row>
    <row r="101" spans="2:5" x14ac:dyDescent="0.2">
      <c r="B101" s="42" t="s">
        <v>165</v>
      </c>
      <c r="C101" s="35" t="s">
        <v>166</v>
      </c>
      <c r="D101" s="46">
        <v>0</v>
      </c>
      <c r="E101" s="36">
        <v>0</v>
      </c>
    </row>
    <row r="102" spans="2:5" x14ac:dyDescent="0.2">
      <c r="B102" s="42" t="s">
        <v>167</v>
      </c>
      <c r="C102" s="35" t="s">
        <v>168</v>
      </c>
      <c r="D102" s="47">
        <v>132651</v>
      </c>
      <c r="E102" s="22">
        <f>132651</f>
        <v>132651</v>
      </c>
    </row>
    <row r="103" spans="2:5" x14ac:dyDescent="0.2">
      <c r="B103" s="52" t="s">
        <v>169</v>
      </c>
      <c r="C103" s="53" t="s">
        <v>170</v>
      </c>
      <c r="D103" s="54">
        <v>0</v>
      </c>
      <c r="E103" s="55">
        <v>0</v>
      </c>
    </row>
    <row r="104" spans="2:5" x14ac:dyDescent="0.2">
      <c r="B104" s="56" t="s">
        <v>171</v>
      </c>
      <c r="C104" s="57" t="s">
        <v>172</v>
      </c>
      <c r="D104" s="58">
        <f>SUM(D105:D107)</f>
        <v>0</v>
      </c>
      <c r="E104" s="58">
        <f>SUM(E105:E107)</f>
        <v>0</v>
      </c>
    </row>
    <row r="105" spans="2:5" ht="25.5" x14ac:dyDescent="0.2">
      <c r="B105" s="56" t="s">
        <v>173</v>
      </c>
      <c r="C105" s="59" t="s">
        <v>174</v>
      </c>
      <c r="D105" s="58">
        <v>0</v>
      </c>
      <c r="E105" s="58">
        <v>0</v>
      </c>
    </row>
    <row r="106" spans="2:5" ht="25.5" x14ac:dyDescent="0.2">
      <c r="B106" s="56" t="s">
        <v>175</v>
      </c>
      <c r="C106" s="59" t="s">
        <v>176</v>
      </c>
      <c r="D106" s="58">
        <v>0</v>
      </c>
      <c r="E106" s="58">
        <v>0</v>
      </c>
    </row>
    <row r="107" spans="2:5" x14ac:dyDescent="0.2">
      <c r="B107" s="56" t="s">
        <v>177</v>
      </c>
      <c r="C107" s="59" t="s">
        <v>178</v>
      </c>
      <c r="D107" s="58">
        <v>0</v>
      </c>
      <c r="E107" s="58">
        <v>0</v>
      </c>
    </row>
    <row r="108" spans="2:5" x14ac:dyDescent="0.2">
      <c r="B108" s="56" t="s">
        <v>179</v>
      </c>
      <c r="C108" s="59" t="s">
        <v>180</v>
      </c>
      <c r="D108" s="58">
        <v>0</v>
      </c>
      <c r="E108" s="58">
        <v>0</v>
      </c>
    </row>
    <row r="109" spans="2:5" x14ac:dyDescent="0.2">
      <c r="B109" s="56" t="s">
        <v>181</v>
      </c>
      <c r="C109" s="59" t="s">
        <v>182</v>
      </c>
      <c r="D109" s="47">
        <f>SUM(D111:D112)</f>
        <v>-549901</v>
      </c>
      <c r="E109" s="22">
        <f>SUM(E111:E112)</f>
        <v>-603599</v>
      </c>
    </row>
    <row r="110" spans="2:5" x14ac:dyDescent="0.2">
      <c r="B110" s="56" t="s">
        <v>16</v>
      </c>
      <c r="C110" s="59" t="s">
        <v>13</v>
      </c>
      <c r="D110" s="60" t="s">
        <v>13</v>
      </c>
      <c r="E110" s="22" t="s">
        <v>13</v>
      </c>
    </row>
    <row r="111" spans="2:5" x14ac:dyDescent="0.2">
      <c r="B111" s="56" t="s">
        <v>183</v>
      </c>
      <c r="C111" s="59" t="s">
        <v>184</v>
      </c>
      <c r="D111" s="47">
        <v>-603599</v>
      </c>
      <c r="E111" s="22">
        <v>-538379</v>
      </c>
    </row>
    <row r="112" spans="2:5" x14ac:dyDescent="0.2">
      <c r="B112" s="56" t="s">
        <v>185</v>
      </c>
      <c r="C112" s="59" t="s">
        <v>186</v>
      </c>
      <c r="D112" s="47">
        <v>53698</v>
      </c>
      <c r="E112" s="22">
        <v>-65220</v>
      </c>
    </row>
    <row r="113" spans="2:5" x14ac:dyDescent="0.2">
      <c r="B113" s="60" t="s">
        <v>187</v>
      </c>
      <c r="C113" s="59" t="s">
        <v>188</v>
      </c>
      <c r="D113" s="47">
        <f>SUM(D98,D102:D104,D108:D109)</f>
        <v>473323</v>
      </c>
      <c r="E113" s="22">
        <f>SUM(E98,E102:E104,E108:E109)</f>
        <v>419625</v>
      </c>
    </row>
    <row r="114" spans="2:5" ht="13.5" x14ac:dyDescent="0.2">
      <c r="B114" s="61" t="s">
        <v>189</v>
      </c>
      <c r="C114" s="59" t="s">
        <v>190</v>
      </c>
      <c r="D114" s="47">
        <f>D96+D113</f>
        <v>544537</v>
      </c>
      <c r="E114" s="22">
        <f>E96+E113</f>
        <v>487381</v>
      </c>
    </row>
    <row r="116" spans="2:5" x14ac:dyDescent="0.2">
      <c r="B116" s="8" t="s">
        <v>191</v>
      </c>
    </row>
    <row r="117" spans="2:5" x14ac:dyDescent="0.2">
      <c r="D117" s="50"/>
      <c r="E117" s="50"/>
    </row>
    <row r="118" spans="2:5" x14ac:dyDescent="0.2">
      <c r="B118" s="62" t="s">
        <v>13</v>
      </c>
      <c r="C118" s="63"/>
      <c r="D118" s="63"/>
      <c r="E118" s="64"/>
    </row>
    <row r="120" spans="2:5" x14ac:dyDescent="0.2">
      <c r="B120" s="8" t="s">
        <v>192</v>
      </c>
      <c r="C120" s="65" t="s">
        <v>13</v>
      </c>
      <c r="D120" s="2"/>
      <c r="E120" s="66">
        <v>43938</v>
      </c>
    </row>
    <row r="121" spans="2:5" x14ac:dyDescent="0.2">
      <c r="B121" s="3" t="s">
        <v>193</v>
      </c>
    </row>
    <row r="122" spans="2:5" x14ac:dyDescent="0.2">
      <c r="B122" s="8" t="s">
        <v>194</v>
      </c>
      <c r="C122" s="65" t="s">
        <v>13</v>
      </c>
      <c r="D122" s="2"/>
      <c r="E122" s="66">
        <v>43938</v>
      </c>
    </row>
    <row r="123" spans="2:5" x14ac:dyDescent="0.2">
      <c r="B123" s="3" t="s">
        <v>195</v>
      </c>
    </row>
    <row r="124" spans="2:5" x14ac:dyDescent="0.2">
      <c r="B124" s="8" t="s">
        <v>196</v>
      </c>
      <c r="C124" s="65" t="s">
        <v>13</v>
      </c>
      <c r="D124" s="2"/>
    </row>
    <row r="125" spans="2:5" x14ac:dyDescent="0.2">
      <c r="B125" s="3" t="s">
        <v>195</v>
      </c>
    </row>
    <row r="126" spans="2:5" x14ac:dyDescent="0.2">
      <c r="B126" s="8" t="s">
        <v>197</v>
      </c>
      <c r="C126" s="65" t="s">
        <v>198</v>
      </c>
      <c r="D126" s="2"/>
    </row>
  </sheetData>
  <mergeCells count="8">
    <mergeCell ref="C124:D124"/>
    <mergeCell ref="C126:D126"/>
    <mergeCell ref="B1:E1"/>
    <mergeCell ref="B3:E3"/>
    <mergeCell ref="B5:E5"/>
    <mergeCell ref="B118:E118"/>
    <mergeCell ref="C120:D120"/>
    <mergeCell ref="C122:D122"/>
  </mergeCells>
  <pageMargins left="0.7" right="0.7" top="0.75" bottom="0.75" header="0.3" footer="0.3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1"/>
  <sheetViews>
    <sheetView tabSelected="1" view="pageBreakPreview" topLeftCell="A85" zoomScale="90" zoomScaleNormal="100" zoomScaleSheetLayoutView="90" workbookViewId="0">
      <selection activeCell="F124" sqref="F123:F124"/>
    </sheetView>
  </sheetViews>
  <sheetFormatPr defaultRowHeight="12.75" x14ac:dyDescent="0.2"/>
  <cols>
    <col min="1" max="1" width="50.7109375" style="69" customWidth="1"/>
    <col min="2" max="2" width="10.7109375" style="69" customWidth="1"/>
    <col min="3" max="6" width="17" style="69" customWidth="1"/>
    <col min="7" max="253" width="9.140625" style="69"/>
    <col min="254" max="254" width="50.7109375" style="69" customWidth="1"/>
    <col min="255" max="255" width="10.7109375" style="69" customWidth="1"/>
    <col min="256" max="259" width="17" style="69" customWidth="1"/>
    <col min="260" max="509" width="9.140625" style="69"/>
    <col min="510" max="510" width="50.7109375" style="69" customWidth="1"/>
    <col min="511" max="511" width="10.7109375" style="69" customWidth="1"/>
    <col min="512" max="515" width="17" style="69" customWidth="1"/>
    <col min="516" max="765" width="9.140625" style="69"/>
    <col min="766" max="766" width="50.7109375" style="69" customWidth="1"/>
    <col min="767" max="767" width="10.7109375" style="69" customWidth="1"/>
    <col min="768" max="771" width="17" style="69" customWidth="1"/>
    <col min="772" max="1021" width="9.140625" style="69"/>
    <col min="1022" max="1022" width="50.7109375" style="69" customWidth="1"/>
    <col min="1023" max="1023" width="10.7109375" style="69" customWidth="1"/>
    <col min="1024" max="1027" width="17" style="69" customWidth="1"/>
    <col min="1028" max="1277" width="9.140625" style="69"/>
    <col min="1278" max="1278" width="50.7109375" style="69" customWidth="1"/>
    <col min="1279" max="1279" width="10.7109375" style="69" customWidth="1"/>
    <col min="1280" max="1283" width="17" style="69" customWidth="1"/>
    <col min="1284" max="1533" width="9.140625" style="69"/>
    <col min="1534" max="1534" width="50.7109375" style="69" customWidth="1"/>
    <col min="1535" max="1535" width="10.7109375" style="69" customWidth="1"/>
    <col min="1536" max="1539" width="17" style="69" customWidth="1"/>
    <col min="1540" max="1789" width="9.140625" style="69"/>
    <col min="1790" max="1790" width="50.7109375" style="69" customWidth="1"/>
    <col min="1791" max="1791" width="10.7109375" style="69" customWidth="1"/>
    <col min="1792" max="1795" width="17" style="69" customWidth="1"/>
    <col min="1796" max="2045" width="9.140625" style="69"/>
    <col min="2046" max="2046" width="50.7109375" style="69" customWidth="1"/>
    <col min="2047" max="2047" width="10.7109375" style="69" customWidth="1"/>
    <col min="2048" max="2051" width="17" style="69" customWidth="1"/>
    <col min="2052" max="2301" width="9.140625" style="69"/>
    <col min="2302" max="2302" width="50.7109375" style="69" customWidth="1"/>
    <col min="2303" max="2303" width="10.7109375" style="69" customWidth="1"/>
    <col min="2304" max="2307" width="17" style="69" customWidth="1"/>
    <col min="2308" max="2557" width="9.140625" style="69"/>
    <col min="2558" max="2558" width="50.7109375" style="69" customWidth="1"/>
    <col min="2559" max="2559" width="10.7109375" style="69" customWidth="1"/>
    <col min="2560" max="2563" width="17" style="69" customWidth="1"/>
    <col min="2564" max="2813" width="9.140625" style="69"/>
    <col min="2814" max="2814" width="50.7109375" style="69" customWidth="1"/>
    <col min="2815" max="2815" width="10.7109375" style="69" customWidth="1"/>
    <col min="2816" max="2819" width="17" style="69" customWidth="1"/>
    <col min="2820" max="3069" width="9.140625" style="69"/>
    <col min="3070" max="3070" width="50.7109375" style="69" customWidth="1"/>
    <col min="3071" max="3071" width="10.7109375" style="69" customWidth="1"/>
    <col min="3072" max="3075" width="17" style="69" customWidth="1"/>
    <col min="3076" max="3325" width="9.140625" style="69"/>
    <col min="3326" max="3326" width="50.7109375" style="69" customWidth="1"/>
    <col min="3327" max="3327" width="10.7109375" style="69" customWidth="1"/>
    <col min="3328" max="3331" width="17" style="69" customWidth="1"/>
    <col min="3332" max="3581" width="9.140625" style="69"/>
    <col min="3582" max="3582" width="50.7109375" style="69" customWidth="1"/>
    <col min="3583" max="3583" width="10.7109375" style="69" customWidth="1"/>
    <col min="3584" max="3587" width="17" style="69" customWidth="1"/>
    <col min="3588" max="3837" width="9.140625" style="69"/>
    <col min="3838" max="3838" width="50.7109375" style="69" customWidth="1"/>
    <col min="3839" max="3839" width="10.7109375" style="69" customWidth="1"/>
    <col min="3840" max="3843" width="17" style="69" customWidth="1"/>
    <col min="3844" max="4093" width="9.140625" style="69"/>
    <col min="4094" max="4094" width="50.7109375" style="69" customWidth="1"/>
    <col min="4095" max="4095" width="10.7109375" style="69" customWidth="1"/>
    <col min="4096" max="4099" width="17" style="69" customWidth="1"/>
    <col min="4100" max="4349" width="9.140625" style="69"/>
    <col min="4350" max="4350" width="50.7109375" style="69" customWidth="1"/>
    <col min="4351" max="4351" width="10.7109375" style="69" customWidth="1"/>
    <col min="4352" max="4355" width="17" style="69" customWidth="1"/>
    <col min="4356" max="4605" width="9.140625" style="69"/>
    <col min="4606" max="4606" width="50.7109375" style="69" customWidth="1"/>
    <col min="4607" max="4607" width="10.7109375" style="69" customWidth="1"/>
    <col min="4608" max="4611" width="17" style="69" customWidth="1"/>
    <col min="4612" max="4861" width="9.140625" style="69"/>
    <col min="4862" max="4862" width="50.7109375" style="69" customWidth="1"/>
    <col min="4863" max="4863" width="10.7109375" style="69" customWidth="1"/>
    <col min="4864" max="4867" width="17" style="69" customWidth="1"/>
    <col min="4868" max="5117" width="9.140625" style="69"/>
    <col min="5118" max="5118" width="50.7109375" style="69" customWidth="1"/>
    <col min="5119" max="5119" width="10.7109375" style="69" customWidth="1"/>
    <col min="5120" max="5123" width="17" style="69" customWidth="1"/>
    <col min="5124" max="5373" width="9.140625" style="69"/>
    <col min="5374" max="5374" width="50.7109375" style="69" customWidth="1"/>
    <col min="5375" max="5375" width="10.7109375" style="69" customWidth="1"/>
    <col min="5376" max="5379" width="17" style="69" customWidth="1"/>
    <col min="5380" max="5629" width="9.140625" style="69"/>
    <col min="5630" max="5630" width="50.7109375" style="69" customWidth="1"/>
    <col min="5631" max="5631" width="10.7109375" style="69" customWidth="1"/>
    <col min="5632" max="5635" width="17" style="69" customWidth="1"/>
    <col min="5636" max="5885" width="9.140625" style="69"/>
    <col min="5886" max="5886" width="50.7109375" style="69" customWidth="1"/>
    <col min="5887" max="5887" width="10.7109375" style="69" customWidth="1"/>
    <col min="5888" max="5891" width="17" style="69" customWidth="1"/>
    <col min="5892" max="6141" width="9.140625" style="69"/>
    <col min="6142" max="6142" width="50.7109375" style="69" customWidth="1"/>
    <col min="6143" max="6143" width="10.7109375" style="69" customWidth="1"/>
    <col min="6144" max="6147" width="17" style="69" customWidth="1"/>
    <col min="6148" max="6397" width="9.140625" style="69"/>
    <col min="6398" max="6398" width="50.7109375" style="69" customWidth="1"/>
    <col min="6399" max="6399" width="10.7109375" style="69" customWidth="1"/>
    <col min="6400" max="6403" width="17" style="69" customWidth="1"/>
    <col min="6404" max="6653" width="9.140625" style="69"/>
    <col min="6654" max="6654" width="50.7109375" style="69" customWidth="1"/>
    <col min="6655" max="6655" width="10.7109375" style="69" customWidth="1"/>
    <col min="6656" max="6659" width="17" style="69" customWidth="1"/>
    <col min="6660" max="6909" width="9.140625" style="69"/>
    <col min="6910" max="6910" width="50.7109375" style="69" customWidth="1"/>
    <col min="6911" max="6911" width="10.7109375" style="69" customWidth="1"/>
    <col min="6912" max="6915" width="17" style="69" customWidth="1"/>
    <col min="6916" max="7165" width="9.140625" style="69"/>
    <col min="7166" max="7166" width="50.7109375" style="69" customWidth="1"/>
    <col min="7167" max="7167" width="10.7109375" style="69" customWidth="1"/>
    <col min="7168" max="7171" width="17" style="69" customWidth="1"/>
    <col min="7172" max="7421" width="9.140625" style="69"/>
    <col min="7422" max="7422" width="50.7109375" style="69" customWidth="1"/>
    <col min="7423" max="7423" width="10.7109375" style="69" customWidth="1"/>
    <col min="7424" max="7427" width="17" style="69" customWidth="1"/>
    <col min="7428" max="7677" width="9.140625" style="69"/>
    <col min="7678" max="7678" width="50.7109375" style="69" customWidth="1"/>
    <col min="7679" max="7679" width="10.7109375" style="69" customWidth="1"/>
    <col min="7680" max="7683" width="17" style="69" customWidth="1"/>
    <col min="7684" max="7933" width="9.140625" style="69"/>
    <col min="7934" max="7934" width="50.7109375" style="69" customWidth="1"/>
    <col min="7935" max="7935" width="10.7109375" style="69" customWidth="1"/>
    <col min="7936" max="7939" width="17" style="69" customWidth="1"/>
    <col min="7940" max="8189" width="9.140625" style="69"/>
    <col min="8190" max="8190" width="50.7109375" style="69" customWidth="1"/>
    <col min="8191" max="8191" width="10.7109375" style="69" customWidth="1"/>
    <col min="8192" max="8195" width="17" style="69" customWidth="1"/>
    <col min="8196" max="8445" width="9.140625" style="69"/>
    <col min="8446" max="8446" width="50.7109375" style="69" customWidth="1"/>
    <col min="8447" max="8447" width="10.7109375" style="69" customWidth="1"/>
    <col min="8448" max="8451" width="17" style="69" customWidth="1"/>
    <col min="8452" max="8701" width="9.140625" style="69"/>
    <col min="8702" max="8702" width="50.7109375" style="69" customWidth="1"/>
    <col min="8703" max="8703" width="10.7109375" style="69" customWidth="1"/>
    <col min="8704" max="8707" width="17" style="69" customWidth="1"/>
    <col min="8708" max="8957" width="9.140625" style="69"/>
    <col min="8958" max="8958" width="50.7109375" style="69" customWidth="1"/>
    <col min="8959" max="8959" width="10.7109375" style="69" customWidth="1"/>
    <col min="8960" max="8963" width="17" style="69" customWidth="1"/>
    <col min="8964" max="9213" width="9.140625" style="69"/>
    <col min="9214" max="9214" width="50.7109375" style="69" customWidth="1"/>
    <col min="9215" max="9215" width="10.7109375" style="69" customWidth="1"/>
    <col min="9216" max="9219" width="17" style="69" customWidth="1"/>
    <col min="9220" max="9469" width="9.140625" style="69"/>
    <col min="9470" max="9470" width="50.7109375" style="69" customWidth="1"/>
    <col min="9471" max="9471" width="10.7109375" style="69" customWidth="1"/>
    <col min="9472" max="9475" width="17" style="69" customWidth="1"/>
    <col min="9476" max="9725" width="9.140625" style="69"/>
    <col min="9726" max="9726" width="50.7109375" style="69" customWidth="1"/>
    <col min="9727" max="9727" width="10.7109375" style="69" customWidth="1"/>
    <col min="9728" max="9731" width="17" style="69" customWidth="1"/>
    <col min="9732" max="9981" width="9.140625" style="69"/>
    <col min="9982" max="9982" width="50.7109375" style="69" customWidth="1"/>
    <col min="9983" max="9983" width="10.7109375" style="69" customWidth="1"/>
    <col min="9984" max="9987" width="17" style="69" customWidth="1"/>
    <col min="9988" max="10237" width="9.140625" style="69"/>
    <col min="10238" max="10238" width="50.7109375" style="69" customWidth="1"/>
    <col min="10239" max="10239" width="10.7109375" style="69" customWidth="1"/>
    <col min="10240" max="10243" width="17" style="69" customWidth="1"/>
    <col min="10244" max="10493" width="9.140625" style="69"/>
    <col min="10494" max="10494" width="50.7109375" style="69" customWidth="1"/>
    <col min="10495" max="10495" width="10.7109375" style="69" customWidth="1"/>
    <col min="10496" max="10499" width="17" style="69" customWidth="1"/>
    <col min="10500" max="10749" width="9.140625" style="69"/>
    <col min="10750" max="10750" width="50.7109375" style="69" customWidth="1"/>
    <col min="10751" max="10751" width="10.7109375" style="69" customWidth="1"/>
    <col min="10752" max="10755" width="17" style="69" customWidth="1"/>
    <col min="10756" max="11005" width="9.140625" style="69"/>
    <col min="11006" max="11006" width="50.7109375" style="69" customWidth="1"/>
    <col min="11007" max="11007" width="10.7109375" style="69" customWidth="1"/>
    <col min="11008" max="11011" width="17" style="69" customWidth="1"/>
    <col min="11012" max="11261" width="9.140625" style="69"/>
    <col min="11262" max="11262" width="50.7109375" style="69" customWidth="1"/>
    <col min="11263" max="11263" width="10.7109375" style="69" customWidth="1"/>
    <col min="11264" max="11267" width="17" style="69" customWidth="1"/>
    <col min="11268" max="11517" width="9.140625" style="69"/>
    <col min="11518" max="11518" width="50.7109375" style="69" customWidth="1"/>
    <col min="11519" max="11519" width="10.7109375" style="69" customWidth="1"/>
    <col min="11520" max="11523" width="17" style="69" customWidth="1"/>
    <col min="11524" max="11773" width="9.140625" style="69"/>
    <col min="11774" max="11774" width="50.7109375" style="69" customWidth="1"/>
    <col min="11775" max="11775" width="10.7109375" style="69" customWidth="1"/>
    <col min="11776" max="11779" width="17" style="69" customWidth="1"/>
    <col min="11780" max="12029" width="9.140625" style="69"/>
    <col min="12030" max="12030" width="50.7109375" style="69" customWidth="1"/>
    <col min="12031" max="12031" width="10.7109375" style="69" customWidth="1"/>
    <col min="12032" max="12035" width="17" style="69" customWidth="1"/>
    <col min="12036" max="12285" width="9.140625" style="69"/>
    <col min="12286" max="12286" width="50.7109375" style="69" customWidth="1"/>
    <col min="12287" max="12287" width="10.7109375" style="69" customWidth="1"/>
    <col min="12288" max="12291" width="17" style="69" customWidth="1"/>
    <col min="12292" max="12541" width="9.140625" style="69"/>
    <col min="12542" max="12542" width="50.7109375" style="69" customWidth="1"/>
    <col min="12543" max="12543" width="10.7109375" style="69" customWidth="1"/>
    <col min="12544" max="12547" width="17" style="69" customWidth="1"/>
    <col min="12548" max="12797" width="9.140625" style="69"/>
    <col min="12798" max="12798" width="50.7109375" style="69" customWidth="1"/>
    <col min="12799" max="12799" width="10.7109375" style="69" customWidth="1"/>
    <col min="12800" max="12803" width="17" style="69" customWidth="1"/>
    <col min="12804" max="13053" width="9.140625" style="69"/>
    <col min="13054" max="13054" width="50.7109375" style="69" customWidth="1"/>
    <col min="13055" max="13055" width="10.7109375" style="69" customWidth="1"/>
    <col min="13056" max="13059" width="17" style="69" customWidth="1"/>
    <col min="13060" max="13309" width="9.140625" style="69"/>
    <col min="13310" max="13310" width="50.7109375" style="69" customWidth="1"/>
    <col min="13311" max="13311" width="10.7109375" style="69" customWidth="1"/>
    <col min="13312" max="13315" width="17" style="69" customWidth="1"/>
    <col min="13316" max="13565" width="9.140625" style="69"/>
    <col min="13566" max="13566" width="50.7109375" style="69" customWidth="1"/>
    <col min="13567" max="13567" width="10.7109375" style="69" customWidth="1"/>
    <col min="13568" max="13571" width="17" style="69" customWidth="1"/>
    <col min="13572" max="13821" width="9.140625" style="69"/>
    <col min="13822" max="13822" width="50.7109375" style="69" customWidth="1"/>
    <col min="13823" max="13823" width="10.7109375" style="69" customWidth="1"/>
    <col min="13824" max="13827" width="17" style="69" customWidth="1"/>
    <col min="13828" max="14077" width="9.140625" style="69"/>
    <col min="14078" max="14078" width="50.7109375" style="69" customWidth="1"/>
    <col min="14079" max="14079" width="10.7109375" style="69" customWidth="1"/>
    <col min="14080" max="14083" width="17" style="69" customWidth="1"/>
    <col min="14084" max="14333" width="9.140625" style="69"/>
    <col min="14334" max="14334" width="50.7109375" style="69" customWidth="1"/>
    <col min="14335" max="14335" width="10.7109375" style="69" customWidth="1"/>
    <col min="14336" max="14339" width="17" style="69" customWidth="1"/>
    <col min="14340" max="14589" width="9.140625" style="69"/>
    <col min="14590" max="14590" width="50.7109375" style="69" customWidth="1"/>
    <col min="14591" max="14591" width="10.7109375" style="69" customWidth="1"/>
    <col min="14592" max="14595" width="17" style="69" customWidth="1"/>
    <col min="14596" max="14845" width="9.140625" style="69"/>
    <col min="14846" max="14846" width="50.7109375" style="69" customWidth="1"/>
    <col min="14847" max="14847" width="10.7109375" style="69" customWidth="1"/>
    <col min="14848" max="14851" width="17" style="69" customWidth="1"/>
    <col min="14852" max="15101" width="9.140625" style="69"/>
    <col min="15102" max="15102" width="50.7109375" style="69" customWidth="1"/>
    <col min="15103" max="15103" width="10.7109375" style="69" customWidth="1"/>
    <col min="15104" max="15107" width="17" style="69" customWidth="1"/>
    <col min="15108" max="15357" width="9.140625" style="69"/>
    <col min="15358" max="15358" width="50.7109375" style="69" customWidth="1"/>
    <col min="15359" max="15359" width="10.7109375" style="69" customWidth="1"/>
    <col min="15360" max="15363" width="17" style="69" customWidth="1"/>
    <col min="15364" max="15613" width="9.140625" style="69"/>
    <col min="15614" max="15614" width="50.7109375" style="69" customWidth="1"/>
    <col min="15615" max="15615" width="10.7109375" style="69" customWidth="1"/>
    <col min="15616" max="15619" width="17" style="69" customWidth="1"/>
    <col min="15620" max="15869" width="9.140625" style="69"/>
    <col min="15870" max="15870" width="50.7109375" style="69" customWidth="1"/>
    <col min="15871" max="15871" width="10.7109375" style="69" customWidth="1"/>
    <col min="15872" max="15875" width="17" style="69" customWidth="1"/>
    <col min="15876" max="16125" width="9.140625" style="69"/>
    <col min="16126" max="16126" width="50.7109375" style="69" customWidth="1"/>
    <col min="16127" max="16127" width="10.7109375" style="69" customWidth="1"/>
    <col min="16128" max="16131" width="17" style="69" customWidth="1"/>
    <col min="16132" max="16384" width="9.140625" style="69"/>
  </cols>
  <sheetData>
    <row r="1" spans="1:6" ht="11.45" customHeight="1" x14ac:dyDescent="0.2">
      <c r="A1" s="67" t="s">
        <v>199</v>
      </c>
      <c r="B1" s="68"/>
      <c r="C1" s="68"/>
      <c r="D1" s="68"/>
      <c r="E1" s="68"/>
      <c r="F1" s="68"/>
    </row>
    <row r="2" spans="1:6" ht="11.45" customHeight="1" x14ac:dyDescent="0.2"/>
    <row r="3" spans="1:6" ht="14.45" customHeight="1" x14ac:dyDescent="0.2">
      <c r="A3" s="70" t="s">
        <v>1</v>
      </c>
      <c r="B3" s="70"/>
      <c r="C3" s="70"/>
      <c r="D3" s="70"/>
      <c r="E3" s="70"/>
      <c r="F3" s="70"/>
    </row>
    <row r="4" spans="1:6" ht="15.95" customHeight="1" x14ac:dyDescent="0.2"/>
    <row r="5" spans="1:6" ht="15.2" customHeight="1" x14ac:dyDescent="0.2">
      <c r="A5" s="71" t="s">
        <v>2</v>
      </c>
      <c r="B5" s="71"/>
      <c r="C5" s="71"/>
      <c r="D5" s="71"/>
      <c r="E5" s="71"/>
      <c r="F5" s="71"/>
    </row>
    <row r="6" spans="1:6" ht="31.35" customHeight="1" x14ac:dyDescent="0.2"/>
    <row r="7" spans="1:6" ht="14.45" customHeight="1" x14ac:dyDescent="0.2">
      <c r="F7" s="72" t="s">
        <v>3</v>
      </c>
    </row>
    <row r="8" spans="1:6" ht="63.75" x14ac:dyDescent="0.2">
      <c r="A8" s="73" t="s">
        <v>200</v>
      </c>
      <c r="B8" s="74" t="s">
        <v>5</v>
      </c>
      <c r="C8" s="73" t="s">
        <v>201</v>
      </c>
      <c r="D8" s="74" t="s">
        <v>202</v>
      </c>
      <c r="E8" s="73" t="s">
        <v>203</v>
      </c>
      <c r="F8" s="75" t="s">
        <v>204</v>
      </c>
    </row>
    <row r="9" spans="1:6" ht="14.45" customHeight="1" x14ac:dyDescent="0.2">
      <c r="A9" s="73" t="s">
        <v>8</v>
      </c>
      <c r="B9" s="74" t="s">
        <v>9</v>
      </c>
      <c r="C9" s="73" t="s">
        <v>10</v>
      </c>
      <c r="D9" s="74" t="s">
        <v>11</v>
      </c>
      <c r="E9" s="73" t="s">
        <v>28</v>
      </c>
      <c r="F9" s="75" t="s">
        <v>31</v>
      </c>
    </row>
    <row r="10" spans="1:6" ht="13.5" x14ac:dyDescent="0.2">
      <c r="A10" s="76" t="s">
        <v>205</v>
      </c>
      <c r="B10" s="77" t="s">
        <v>15</v>
      </c>
      <c r="C10" s="78">
        <f t="shared" ref="C10:E10" si="0">SUM(C12:C14)+SUM(C27:C28)</f>
        <v>746</v>
      </c>
      <c r="D10" s="79">
        <f t="shared" si="0"/>
        <v>2108</v>
      </c>
      <c r="E10" s="79">
        <f t="shared" si="0"/>
        <v>1288</v>
      </c>
      <c r="F10" s="79">
        <f>SUM(F12:F14)+SUM(F27:F28)</f>
        <v>3905</v>
      </c>
    </row>
    <row r="11" spans="1:6" x14ac:dyDescent="0.2">
      <c r="A11" s="80" t="s">
        <v>206</v>
      </c>
      <c r="B11" s="77" t="s">
        <v>13</v>
      </c>
      <c r="C11" s="81" t="s">
        <v>13</v>
      </c>
      <c r="D11" s="82" t="s">
        <v>13</v>
      </c>
      <c r="E11" s="81" t="s">
        <v>13</v>
      </c>
      <c r="F11" s="83" t="s">
        <v>13</v>
      </c>
    </row>
    <row r="12" spans="1:6" x14ac:dyDescent="0.2">
      <c r="A12" s="84" t="s">
        <v>207</v>
      </c>
      <c r="B12" s="77" t="s">
        <v>18</v>
      </c>
      <c r="C12" s="78">
        <v>0</v>
      </c>
      <c r="D12" s="85">
        <v>0</v>
      </c>
      <c r="E12" s="78">
        <v>0</v>
      </c>
      <c r="F12" s="86">
        <v>0</v>
      </c>
    </row>
    <row r="13" spans="1:6" x14ac:dyDescent="0.2">
      <c r="A13" s="84" t="s">
        <v>208</v>
      </c>
      <c r="B13" s="77" t="s">
        <v>20</v>
      </c>
      <c r="C13" s="78">
        <v>0</v>
      </c>
      <c r="D13" s="85">
        <v>0</v>
      </c>
      <c r="E13" s="78">
        <v>0</v>
      </c>
      <c r="F13" s="86">
        <v>0</v>
      </c>
    </row>
    <row r="14" spans="1:6" x14ac:dyDescent="0.2">
      <c r="A14" s="84" t="s">
        <v>209</v>
      </c>
      <c r="B14" s="77" t="s">
        <v>210</v>
      </c>
      <c r="C14" s="78">
        <f>C16+C20+C24</f>
        <v>746</v>
      </c>
      <c r="D14" s="79">
        <f t="shared" ref="D14:F14" si="1">D16+D20+D24</f>
        <v>2108</v>
      </c>
      <c r="E14" s="79">
        <f t="shared" si="1"/>
        <v>1288</v>
      </c>
      <c r="F14" s="79">
        <f t="shared" si="1"/>
        <v>3905</v>
      </c>
    </row>
    <row r="15" spans="1:6" x14ac:dyDescent="0.2">
      <c r="A15" s="80" t="s">
        <v>206</v>
      </c>
      <c r="B15" s="77" t="s">
        <v>13</v>
      </c>
      <c r="C15" s="81" t="s">
        <v>13</v>
      </c>
      <c r="D15" s="82" t="s">
        <v>13</v>
      </c>
      <c r="E15" s="81" t="s">
        <v>13</v>
      </c>
      <c r="F15" s="83" t="s">
        <v>13</v>
      </c>
    </row>
    <row r="16" spans="1:6" ht="25.5" x14ac:dyDescent="0.2">
      <c r="A16" s="84" t="s">
        <v>211</v>
      </c>
      <c r="B16" s="77" t="s">
        <v>212</v>
      </c>
      <c r="C16" s="78">
        <f>SUM(C18:C19)</f>
        <v>0</v>
      </c>
      <c r="D16" s="78">
        <f t="shared" ref="D16:F16" si="2">SUM(D18:D19)</f>
        <v>0</v>
      </c>
      <c r="E16" s="78">
        <f t="shared" si="2"/>
        <v>0</v>
      </c>
      <c r="F16" s="78">
        <f t="shared" si="2"/>
        <v>0</v>
      </c>
    </row>
    <row r="17" spans="1:8" x14ac:dyDescent="0.2">
      <c r="A17" s="80" t="s">
        <v>206</v>
      </c>
      <c r="B17" s="77" t="s">
        <v>13</v>
      </c>
      <c r="C17" s="81" t="s">
        <v>13</v>
      </c>
      <c r="D17" s="82" t="s">
        <v>13</v>
      </c>
      <c r="E17" s="81" t="s">
        <v>13</v>
      </c>
      <c r="F17" s="83" t="s">
        <v>13</v>
      </c>
    </row>
    <row r="18" spans="1:8" ht="38.25" x14ac:dyDescent="0.2">
      <c r="A18" s="84" t="s">
        <v>213</v>
      </c>
      <c r="B18" s="77" t="s">
        <v>214</v>
      </c>
      <c r="C18" s="78">
        <v>0</v>
      </c>
      <c r="D18" s="85">
        <v>0</v>
      </c>
      <c r="E18" s="78">
        <v>0</v>
      </c>
      <c r="F18" s="86">
        <v>0</v>
      </c>
    </row>
    <row r="19" spans="1:8" ht="38.25" x14ac:dyDescent="0.2">
      <c r="A19" s="84" t="s">
        <v>215</v>
      </c>
      <c r="B19" s="77" t="s">
        <v>216</v>
      </c>
      <c r="C19" s="78">
        <v>0</v>
      </c>
      <c r="D19" s="85">
        <v>0</v>
      </c>
      <c r="E19" s="78">
        <v>0</v>
      </c>
      <c r="F19" s="86">
        <v>0</v>
      </c>
    </row>
    <row r="20" spans="1:8" ht="38.25" x14ac:dyDescent="0.2">
      <c r="A20" s="84" t="s">
        <v>217</v>
      </c>
      <c r="B20" s="77" t="s">
        <v>218</v>
      </c>
      <c r="C20" s="87">
        <v>746</v>
      </c>
      <c r="D20" s="87">
        <v>2108</v>
      </c>
      <c r="E20" s="79">
        <v>1288</v>
      </c>
      <c r="F20" s="79">
        <v>3905</v>
      </c>
    </row>
    <row r="21" spans="1:8" x14ac:dyDescent="0.2">
      <c r="A21" s="80" t="s">
        <v>206</v>
      </c>
      <c r="B21" s="77" t="s">
        <v>13</v>
      </c>
      <c r="C21" s="81" t="s">
        <v>13</v>
      </c>
      <c r="D21" s="82" t="s">
        <v>13</v>
      </c>
      <c r="E21" s="81" t="s">
        <v>13</v>
      </c>
      <c r="F21" s="83" t="s">
        <v>13</v>
      </c>
    </row>
    <row r="22" spans="1:8" ht="51" x14ac:dyDescent="0.2">
      <c r="A22" s="84" t="s">
        <v>219</v>
      </c>
      <c r="B22" s="77" t="s">
        <v>220</v>
      </c>
      <c r="C22" s="78">
        <v>0</v>
      </c>
      <c r="D22" s="85">
        <v>0</v>
      </c>
      <c r="E22" s="78">
        <v>0</v>
      </c>
      <c r="F22" s="86">
        <v>0</v>
      </c>
    </row>
    <row r="23" spans="1:8" ht="25.5" x14ac:dyDescent="0.2">
      <c r="A23" s="89" t="s">
        <v>221</v>
      </c>
      <c r="B23" s="90" t="s">
        <v>222</v>
      </c>
      <c r="C23" s="91">
        <v>451</v>
      </c>
      <c r="D23" s="92">
        <v>1250</v>
      </c>
      <c r="E23" s="93">
        <v>0</v>
      </c>
      <c r="F23" s="79">
        <v>43</v>
      </c>
    </row>
    <row r="24" spans="1:8" ht="25.5" x14ac:dyDescent="0.2">
      <c r="A24" s="94" t="s">
        <v>223</v>
      </c>
      <c r="B24" s="90" t="s">
        <v>224</v>
      </c>
      <c r="C24" s="95">
        <f>C26</f>
        <v>0</v>
      </c>
      <c r="D24" s="95">
        <f t="shared" ref="D24:F24" si="3">D26</f>
        <v>0</v>
      </c>
      <c r="E24" s="95">
        <f t="shared" si="3"/>
        <v>0</v>
      </c>
      <c r="F24" s="95">
        <f t="shared" si="3"/>
        <v>0</v>
      </c>
    </row>
    <row r="25" spans="1:8" x14ac:dyDescent="0.2">
      <c r="A25" s="96" t="s">
        <v>206</v>
      </c>
      <c r="B25" s="90" t="s">
        <v>13</v>
      </c>
      <c r="C25" s="97" t="s">
        <v>13</v>
      </c>
      <c r="D25" s="98" t="s">
        <v>13</v>
      </c>
      <c r="E25" s="97" t="s">
        <v>13</v>
      </c>
      <c r="F25" s="99" t="s">
        <v>13</v>
      </c>
    </row>
    <row r="26" spans="1:8" ht="25.5" x14ac:dyDescent="0.2">
      <c r="A26" s="94" t="s">
        <v>225</v>
      </c>
      <c r="B26" s="90" t="s">
        <v>226</v>
      </c>
      <c r="C26" s="95">
        <v>0</v>
      </c>
      <c r="D26" s="100">
        <v>0</v>
      </c>
      <c r="E26" s="95">
        <v>0</v>
      </c>
      <c r="F26" s="101">
        <v>0</v>
      </c>
    </row>
    <row r="27" spans="1:8" x14ac:dyDescent="0.2">
      <c r="A27" s="94" t="s">
        <v>227</v>
      </c>
      <c r="B27" s="90" t="s">
        <v>228</v>
      </c>
      <c r="C27" s="95">
        <v>0</v>
      </c>
      <c r="D27" s="100">
        <v>0</v>
      </c>
      <c r="E27" s="95">
        <v>0</v>
      </c>
      <c r="F27" s="101">
        <v>0</v>
      </c>
    </row>
    <row r="28" spans="1:8" x14ac:dyDescent="0.2">
      <c r="A28" s="94" t="s">
        <v>229</v>
      </c>
      <c r="B28" s="90" t="s">
        <v>230</v>
      </c>
      <c r="C28" s="95">
        <v>0</v>
      </c>
      <c r="D28" s="100">
        <v>0</v>
      </c>
      <c r="E28" s="95">
        <v>0</v>
      </c>
      <c r="F28" s="102">
        <v>0</v>
      </c>
    </row>
    <row r="29" spans="1:8" x14ac:dyDescent="0.2">
      <c r="A29" s="94" t="s">
        <v>231</v>
      </c>
      <c r="B29" s="103" t="s">
        <v>9</v>
      </c>
      <c r="C29" s="79">
        <f>C31+SUM(C35:C42)</f>
        <v>4110</v>
      </c>
      <c r="D29" s="79">
        <f t="shared" ref="D29:F29" si="4">D31+SUM(D35:D42)</f>
        <v>7013</v>
      </c>
      <c r="E29" s="79">
        <f t="shared" si="4"/>
        <v>13343</v>
      </c>
      <c r="F29" s="79">
        <f t="shared" si="4"/>
        <v>19236</v>
      </c>
      <c r="H29" s="104"/>
    </row>
    <row r="30" spans="1:8" x14ac:dyDescent="0.2">
      <c r="A30" s="96" t="s">
        <v>16</v>
      </c>
      <c r="B30" s="105" t="s">
        <v>13</v>
      </c>
      <c r="C30" s="97" t="s">
        <v>13</v>
      </c>
      <c r="D30" s="106" t="s">
        <v>13</v>
      </c>
      <c r="E30" s="97" t="s">
        <v>13</v>
      </c>
      <c r="F30" s="107" t="s">
        <v>13</v>
      </c>
    </row>
    <row r="31" spans="1:8" x14ac:dyDescent="0.2">
      <c r="A31" s="94" t="s">
        <v>232</v>
      </c>
      <c r="B31" s="105" t="s">
        <v>233</v>
      </c>
      <c r="C31" s="95">
        <f>SUM(C33:C34)</f>
        <v>0</v>
      </c>
      <c r="D31" s="95">
        <f t="shared" ref="D31:F31" si="5">SUM(D33:D34)</f>
        <v>0</v>
      </c>
      <c r="E31" s="95">
        <f t="shared" si="5"/>
        <v>0</v>
      </c>
      <c r="F31" s="95">
        <f t="shared" si="5"/>
        <v>0</v>
      </c>
    </row>
    <row r="32" spans="1:8" x14ac:dyDescent="0.2">
      <c r="A32" s="96" t="s">
        <v>16</v>
      </c>
      <c r="B32" s="105" t="s">
        <v>13</v>
      </c>
      <c r="C32" s="97" t="s">
        <v>13</v>
      </c>
      <c r="D32" s="106" t="s">
        <v>13</v>
      </c>
      <c r="E32" s="97" t="s">
        <v>13</v>
      </c>
      <c r="F32" s="107" t="s">
        <v>13</v>
      </c>
    </row>
    <row r="33" spans="1:6" x14ac:dyDescent="0.2">
      <c r="A33" s="94" t="s">
        <v>234</v>
      </c>
      <c r="B33" s="105" t="s">
        <v>235</v>
      </c>
      <c r="C33" s="95">
        <v>0</v>
      </c>
      <c r="D33" s="108">
        <v>0</v>
      </c>
      <c r="E33" s="95">
        <v>0</v>
      </c>
      <c r="F33" s="109">
        <v>0</v>
      </c>
    </row>
    <row r="34" spans="1:6" x14ac:dyDescent="0.2">
      <c r="A34" s="94" t="s">
        <v>236</v>
      </c>
      <c r="B34" s="105" t="s">
        <v>237</v>
      </c>
      <c r="C34" s="95">
        <v>0</v>
      </c>
      <c r="D34" s="108">
        <v>0</v>
      </c>
      <c r="E34" s="95">
        <v>0</v>
      </c>
      <c r="F34" s="109">
        <v>0</v>
      </c>
    </row>
    <row r="35" spans="1:6" x14ac:dyDescent="0.2">
      <c r="A35" s="94" t="s">
        <v>238</v>
      </c>
      <c r="B35" s="105" t="s">
        <v>239</v>
      </c>
      <c r="C35" s="95">
        <v>0</v>
      </c>
      <c r="D35" s="108">
        <v>0</v>
      </c>
      <c r="E35" s="95">
        <v>0</v>
      </c>
      <c r="F35" s="109">
        <v>0</v>
      </c>
    </row>
    <row r="36" spans="1:6" x14ac:dyDescent="0.2">
      <c r="A36" s="94" t="s">
        <v>240</v>
      </c>
      <c r="B36" s="105" t="s">
        <v>241</v>
      </c>
      <c r="C36" s="95">
        <v>0</v>
      </c>
      <c r="D36" s="108">
        <v>0</v>
      </c>
      <c r="E36" s="95">
        <v>0</v>
      </c>
      <c r="F36" s="109">
        <v>0</v>
      </c>
    </row>
    <row r="37" spans="1:6" x14ac:dyDescent="0.2">
      <c r="A37" s="94" t="s">
        <v>242</v>
      </c>
      <c r="B37" s="105" t="s">
        <v>243</v>
      </c>
      <c r="C37" s="110">
        <v>675</v>
      </c>
      <c r="D37" s="111">
        <v>2025</v>
      </c>
      <c r="E37" s="95">
        <v>675</v>
      </c>
      <c r="F37" s="79">
        <v>2025</v>
      </c>
    </row>
    <row r="38" spans="1:6" x14ac:dyDescent="0.2">
      <c r="A38" s="94" t="s">
        <v>244</v>
      </c>
      <c r="B38" s="105" t="s">
        <v>245</v>
      </c>
      <c r="C38" s="110">
        <v>3230</v>
      </c>
      <c r="D38" s="111">
        <v>4373</v>
      </c>
      <c r="E38" s="79">
        <v>12423</v>
      </c>
      <c r="F38" s="79">
        <v>16476</v>
      </c>
    </row>
    <row r="39" spans="1:6" x14ac:dyDescent="0.2">
      <c r="A39" s="94" t="s">
        <v>246</v>
      </c>
      <c r="B39" s="105" t="s">
        <v>247</v>
      </c>
      <c r="C39" s="95">
        <v>205</v>
      </c>
      <c r="D39" s="111">
        <v>615</v>
      </c>
      <c r="E39" s="95">
        <v>245</v>
      </c>
      <c r="F39" s="79">
        <v>735</v>
      </c>
    </row>
    <row r="40" spans="1:6" x14ac:dyDescent="0.2">
      <c r="A40" s="94" t="s">
        <v>248</v>
      </c>
      <c r="B40" s="105" t="s">
        <v>249</v>
      </c>
      <c r="C40" s="95">
        <v>0</v>
      </c>
      <c r="D40" s="108">
        <v>0</v>
      </c>
      <c r="E40" s="95">
        <v>0</v>
      </c>
      <c r="F40" s="109">
        <v>0</v>
      </c>
    </row>
    <row r="41" spans="1:6" x14ac:dyDescent="0.2">
      <c r="A41" s="94" t="s">
        <v>250</v>
      </c>
      <c r="B41" s="105" t="s">
        <v>251</v>
      </c>
      <c r="C41" s="95">
        <v>0</v>
      </c>
      <c r="D41" s="108">
        <v>0</v>
      </c>
      <c r="E41" s="95">
        <v>0</v>
      </c>
      <c r="F41" s="109">
        <v>0</v>
      </c>
    </row>
    <row r="42" spans="1:6" ht="25.5" x14ac:dyDescent="0.2">
      <c r="A42" s="94" t="s">
        <v>74</v>
      </c>
      <c r="B42" s="105" t="s">
        <v>252</v>
      </c>
      <c r="C42" s="95">
        <v>0</v>
      </c>
      <c r="D42" s="108">
        <v>0</v>
      </c>
      <c r="E42" s="95">
        <v>0</v>
      </c>
      <c r="F42" s="109">
        <v>0</v>
      </c>
    </row>
    <row r="43" spans="1:6" x14ac:dyDescent="0.2">
      <c r="A43" s="94" t="s">
        <v>253</v>
      </c>
      <c r="B43" s="105" t="s">
        <v>10</v>
      </c>
      <c r="C43" s="110">
        <v>0</v>
      </c>
      <c r="D43" s="111">
        <v>6</v>
      </c>
      <c r="E43" s="79">
        <v>0</v>
      </c>
      <c r="F43" s="79">
        <v>274</v>
      </c>
    </row>
    <row r="44" spans="1:6" ht="38.25" x14ac:dyDescent="0.2">
      <c r="A44" s="94" t="s">
        <v>254</v>
      </c>
      <c r="B44" s="105" t="s">
        <v>11</v>
      </c>
      <c r="C44" s="110">
        <v>8848</v>
      </c>
      <c r="D44" s="111">
        <v>10377</v>
      </c>
      <c r="E44" s="112">
        <v>838</v>
      </c>
      <c r="F44" s="112">
        <v>2384</v>
      </c>
    </row>
    <row r="45" spans="1:6" x14ac:dyDescent="0.2">
      <c r="A45" s="94" t="s">
        <v>255</v>
      </c>
      <c r="B45" s="105" t="s">
        <v>28</v>
      </c>
      <c r="C45" s="95">
        <v>0</v>
      </c>
      <c r="D45" s="111">
        <v>0</v>
      </c>
      <c r="E45" s="95">
        <v>0</v>
      </c>
      <c r="F45" s="109">
        <v>0</v>
      </c>
    </row>
    <row r="46" spans="1:6" x14ac:dyDescent="0.2">
      <c r="A46" s="94" t="s">
        <v>256</v>
      </c>
      <c r="B46" s="105" t="s">
        <v>31</v>
      </c>
      <c r="C46" s="110">
        <v>77779</v>
      </c>
      <c r="D46" s="111">
        <v>97431</v>
      </c>
      <c r="E46" s="112">
        <v>10448</v>
      </c>
      <c r="F46" s="112">
        <v>33589</v>
      </c>
    </row>
    <row r="47" spans="1:6" x14ac:dyDescent="0.2">
      <c r="A47" s="94" t="s">
        <v>257</v>
      </c>
      <c r="B47" s="105" t="s">
        <v>35</v>
      </c>
      <c r="C47" s="95">
        <v>0</v>
      </c>
      <c r="D47" s="108">
        <v>0</v>
      </c>
      <c r="E47" s="95">
        <v>0</v>
      </c>
      <c r="F47" s="109">
        <v>0</v>
      </c>
    </row>
    <row r="48" spans="1:6" x14ac:dyDescent="0.2">
      <c r="A48" s="94" t="s">
        <v>258</v>
      </c>
      <c r="B48" s="105" t="s">
        <v>39</v>
      </c>
      <c r="C48" s="95">
        <v>0</v>
      </c>
      <c r="D48" s="108">
        <v>0</v>
      </c>
      <c r="E48" s="112">
        <v>0</v>
      </c>
      <c r="F48" s="112">
        <v>0</v>
      </c>
    </row>
    <row r="49" spans="1:6" ht="25.5" x14ac:dyDescent="0.2">
      <c r="A49" s="94" t="s">
        <v>259</v>
      </c>
      <c r="B49" s="105" t="s">
        <v>41</v>
      </c>
      <c r="C49" s="95">
        <v>0</v>
      </c>
      <c r="D49" s="108">
        <v>0</v>
      </c>
      <c r="E49" s="95">
        <v>0</v>
      </c>
      <c r="F49" s="109">
        <v>0</v>
      </c>
    </row>
    <row r="50" spans="1:6" ht="25.5" x14ac:dyDescent="0.2">
      <c r="A50" s="94" t="s">
        <v>260</v>
      </c>
      <c r="B50" s="113" t="s">
        <v>43</v>
      </c>
      <c r="C50" s="95">
        <f>SUM(C52:C55)</f>
        <v>0</v>
      </c>
      <c r="D50" s="95">
        <f t="shared" ref="D50:F50" si="6">SUM(D52:D55)</f>
        <v>0</v>
      </c>
      <c r="E50" s="95">
        <f t="shared" si="6"/>
        <v>0</v>
      </c>
      <c r="F50" s="95">
        <f t="shared" si="6"/>
        <v>0</v>
      </c>
    </row>
    <row r="51" spans="1:6" x14ac:dyDescent="0.2">
      <c r="A51" s="96" t="s">
        <v>16</v>
      </c>
      <c r="B51" s="105" t="s">
        <v>13</v>
      </c>
      <c r="C51" s="97" t="s">
        <v>13</v>
      </c>
      <c r="D51" s="106" t="s">
        <v>13</v>
      </c>
      <c r="E51" s="97" t="s">
        <v>13</v>
      </c>
      <c r="F51" s="107" t="s">
        <v>13</v>
      </c>
    </row>
    <row r="52" spans="1:6" x14ac:dyDescent="0.2">
      <c r="A52" s="94" t="s">
        <v>261</v>
      </c>
      <c r="B52" s="105" t="s">
        <v>262</v>
      </c>
      <c r="C52" s="95">
        <v>0</v>
      </c>
      <c r="D52" s="108">
        <v>0</v>
      </c>
      <c r="E52" s="95">
        <v>0</v>
      </c>
      <c r="F52" s="109">
        <v>0</v>
      </c>
    </row>
    <row r="53" spans="1:6" x14ac:dyDescent="0.2">
      <c r="A53" s="94" t="s">
        <v>263</v>
      </c>
      <c r="B53" s="105" t="s">
        <v>264</v>
      </c>
      <c r="C53" s="95">
        <v>0</v>
      </c>
      <c r="D53" s="108">
        <v>0</v>
      </c>
      <c r="E53" s="95">
        <v>0</v>
      </c>
      <c r="F53" s="109">
        <v>0</v>
      </c>
    </row>
    <row r="54" spans="1:6" x14ac:dyDescent="0.2">
      <c r="A54" s="94" t="s">
        <v>265</v>
      </c>
      <c r="B54" s="105" t="s">
        <v>266</v>
      </c>
      <c r="C54" s="95">
        <v>0</v>
      </c>
      <c r="D54" s="108">
        <v>0</v>
      </c>
      <c r="E54" s="95">
        <v>0</v>
      </c>
      <c r="F54" s="109">
        <v>0</v>
      </c>
    </row>
    <row r="55" spans="1:6" x14ac:dyDescent="0.2">
      <c r="A55" s="94" t="s">
        <v>267</v>
      </c>
      <c r="B55" s="105" t="s">
        <v>268</v>
      </c>
      <c r="C55" s="95">
        <v>0</v>
      </c>
      <c r="D55" s="108">
        <v>0</v>
      </c>
      <c r="E55" s="95">
        <v>0</v>
      </c>
      <c r="F55" s="109">
        <v>0</v>
      </c>
    </row>
    <row r="56" spans="1:6" ht="38.25" x14ac:dyDescent="0.2">
      <c r="A56" s="94" t="s">
        <v>269</v>
      </c>
      <c r="B56" s="105" t="s">
        <v>45</v>
      </c>
      <c r="C56" s="112">
        <v>0</v>
      </c>
      <c r="D56" s="112">
        <v>0</v>
      </c>
      <c r="E56" s="112">
        <v>3</v>
      </c>
      <c r="F56" s="112">
        <v>15</v>
      </c>
    </row>
    <row r="57" spans="1:6" x14ac:dyDescent="0.2">
      <c r="A57" s="94" t="s">
        <v>270</v>
      </c>
      <c r="B57" s="105" t="s">
        <v>47</v>
      </c>
      <c r="C57" s="110">
        <v>1869</v>
      </c>
      <c r="D57" s="111">
        <v>2423</v>
      </c>
      <c r="E57" s="112">
        <v>63</v>
      </c>
      <c r="F57" s="112">
        <v>1975</v>
      </c>
    </row>
    <row r="58" spans="1:6" x14ac:dyDescent="0.2">
      <c r="A58" s="97" t="s">
        <v>271</v>
      </c>
      <c r="B58" s="105" t="s">
        <v>49</v>
      </c>
      <c r="C58" s="114">
        <f>C10+C29+SUM(C43:C50)+SUM(C56:C57)</f>
        <v>93352</v>
      </c>
      <c r="D58" s="114">
        <f t="shared" ref="D58:F58" si="7">D10+D29+SUM(D43:D50)+SUM(D56:D57)</f>
        <v>119358</v>
      </c>
      <c r="E58" s="114">
        <f t="shared" si="7"/>
        <v>25983</v>
      </c>
      <c r="F58" s="114">
        <f t="shared" si="7"/>
        <v>61378</v>
      </c>
    </row>
    <row r="59" spans="1:6" x14ac:dyDescent="0.2">
      <c r="A59" s="94" t="s">
        <v>272</v>
      </c>
      <c r="B59" s="105" t="s">
        <v>51</v>
      </c>
      <c r="C59" s="95">
        <f>SUM(C61:C64)</f>
        <v>99</v>
      </c>
      <c r="D59" s="112">
        <f t="shared" ref="D59:F59" si="8">SUM(D61:D64)</f>
        <v>275</v>
      </c>
      <c r="E59" s="95">
        <f t="shared" si="8"/>
        <v>642</v>
      </c>
      <c r="F59" s="112">
        <f t="shared" si="8"/>
        <v>1925</v>
      </c>
    </row>
    <row r="60" spans="1:6" x14ac:dyDescent="0.2">
      <c r="A60" s="96" t="s">
        <v>206</v>
      </c>
      <c r="B60" s="105" t="s">
        <v>13</v>
      </c>
      <c r="C60" s="97" t="s">
        <v>13</v>
      </c>
      <c r="D60" s="106" t="s">
        <v>13</v>
      </c>
      <c r="E60" s="97" t="s">
        <v>13</v>
      </c>
      <c r="F60" s="107" t="s">
        <v>13</v>
      </c>
    </row>
    <row r="61" spans="1:6" x14ac:dyDescent="0.2">
      <c r="A61" s="94" t="s">
        <v>273</v>
      </c>
      <c r="B61" s="105" t="s">
        <v>274</v>
      </c>
      <c r="C61" s="95">
        <v>0</v>
      </c>
      <c r="D61" s="108">
        <v>0</v>
      </c>
      <c r="E61" s="95">
        <v>0</v>
      </c>
      <c r="F61" s="109">
        <v>0</v>
      </c>
    </row>
    <row r="62" spans="1:6" x14ac:dyDescent="0.2">
      <c r="A62" s="94" t="s">
        <v>275</v>
      </c>
      <c r="B62" s="105" t="s">
        <v>276</v>
      </c>
      <c r="C62" s="95">
        <v>0</v>
      </c>
      <c r="D62" s="108">
        <v>0</v>
      </c>
      <c r="E62" s="95">
        <v>0</v>
      </c>
      <c r="F62" s="109">
        <v>0</v>
      </c>
    </row>
    <row r="63" spans="1:6" x14ac:dyDescent="0.2">
      <c r="A63" s="94" t="s">
        <v>277</v>
      </c>
      <c r="B63" s="105" t="s">
        <v>278</v>
      </c>
      <c r="C63" s="95">
        <v>0</v>
      </c>
      <c r="D63" s="108">
        <v>0</v>
      </c>
      <c r="E63" s="95">
        <v>0</v>
      </c>
      <c r="F63" s="109">
        <v>0</v>
      </c>
    </row>
    <row r="64" spans="1:6" x14ac:dyDescent="0.2">
      <c r="A64" s="94" t="s">
        <v>279</v>
      </c>
      <c r="B64" s="105" t="s">
        <v>280</v>
      </c>
      <c r="C64" s="110">
        <v>99</v>
      </c>
      <c r="D64" s="111">
        <v>275</v>
      </c>
      <c r="E64" s="112">
        <v>642</v>
      </c>
      <c r="F64" s="112">
        <v>1925</v>
      </c>
    </row>
    <row r="65" spans="1:6" x14ac:dyDescent="0.2">
      <c r="A65" s="94" t="s">
        <v>281</v>
      </c>
      <c r="B65" s="105" t="s">
        <v>53</v>
      </c>
      <c r="C65" s="95">
        <f>SUM(C67:C72)</f>
        <v>227</v>
      </c>
      <c r="D65" s="111">
        <f t="shared" ref="D65:F65" si="9">SUM(D67:D72)</f>
        <v>272</v>
      </c>
      <c r="E65" s="95">
        <f t="shared" si="9"/>
        <v>603</v>
      </c>
      <c r="F65" s="95">
        <f t="shared" si="9"/>
        <v>777</v>
      </c>
    </row>
    <row r="66" spans="1:6" x14ac:dyDescent="0.2">
      <c r="A66" s="96" t="s">
        <v>16</v>
      </c>
      <c r="B66" s="105" t="s">
        <v>13</v>
      </c>
      <c r="C66" s="97" t="s">
        <v>13</v>
      </c>
      <c r="D66" s="106" t="s">
        <v>13</v>
      </c>
      <c r="E66" s="97" t="s">
        <v>13</v>
      </c>
      <c r="F66" s="107" t="s">
        <v>13</v>
      </c>
    </row>
    <row r="67" spans="1:6" x14ac:dyDescent="0.2">
      <c r="A67" s="94" t="s">
        <v>282</v>
      </c>
      <c r="B67" s="105" t="s">
        <v>283</v>
      </c>
      <c r="C67" s="95">
        <v>0</v>
      </c>
      <c r="D67" s="108">
        <v>0</v>
      </c>
      <c r="E67" s="95">
        <v>0</v>
      </c>
      <c r="F67" s="109">
        <v>0</v>
      </c>
    </row>
    <row r="68" spans="1:6" x14ac:dyDescent="0.2">
      <c r="A68" s="94" t="s">
        <v>284</v>
      </c>
      <c r="B68" s="105" t="s">
        <v>285</v>
      </c>
      <c r="C68" s="110">
        <v>188</v>
      </c>
      <c r="D68" s="111">
        <v>223</v>
      </c>
      <c r="E68" s="95">
        <v>30</v>
      </c>
      <c r="F68" s="109">
        <v>195</v>
      </c>
    </row>
    <row r="69" spans="1:6" x14ac:dyDescent="0.2">
      <c r="A69" s="94" t="s">
        <v>286</v>
      </c>
      <c r="B69" s="105" t="s">
        <v>287</v>
      </c>
      <c r="C69" s="95">
        <v>0</v>
      </c>
      <c r="D69" s="111">
        <v>0</v>
      </c>
      <c r="E69" s="95">
        <v>568</v>
      </c>
      <c r="F69" s="109">
        <v>568</v>
      </c>
    </row>
    <row r="70" spans="1:6" x14ac:dyDescent="0.2">
      <c r="A70" s="94" t="s">
        <v>288</v>
      </c>
      <c r="B70" s="105" t="s">
        <v>289</v>
      </c>
      <c r="C70" s="95">
        <v>39</v>
      </c>
      <c r="D70" s="111">
        <v>49</v>
      </c>
      <c r="E70" s="95">
        <v>0</v>
      </c>
      <c r="F70" s="109">
        <v>0</v>
      </c>
    </row>
    <row r="71" spans="1:6" x14ac:dyDescent="0.2">
      <c r="A71" s="94" t="s">
        <v>290</v>
      </c>
      <c r="B71" s="105" t="s">
        <v>291</v>
      </c>
      <c r="C71" s="95">
        <v>0</v>
      </c>
      <c r="D71" s="115">
        <v>0</v>
      </c>
      <c r="E71" s="95">
        <v>0</v>
      </c>
      <c r="F71" s="116">
        <v>0</v>
      </c>
    </row>
    <row r="72" spans="1:6" x14ac:dyDescent="0.2">
      <c r="A72" s="94" t="s">
        <v>292</v>
      </c>
      <c r="B72" s="113" t="s">
        <v>293</v>
      </c>
      <c r="C72" s="110">
        <v>0</v>
      </c>
      <c r="D72" s="111">
        <v>0</v>
      </c>
      <c r="E72" s="95">
        <v>5</v>
      </c>
      <c r="F72" s="109">
        <v>14</v>
      </c>
    </row>
    <row r="73" spans="1:6" ht="25.5" x14ac:dyDescent="0.2">
      <c r="A73" s="94" t="s">
        <v>294</v>
      </c>
      <c r="B73" s="105" t="s">
        <v>55</v>
      </c>
      <c r="C73" s="95">
        <f>SUM(C75:C79)</f>
        <v>0</v>
      </c>
      <c r="D73" s="95">
        <f t="shared" ref="D73:F73" si="10">SUM(D75:D79)</f>
        <v>0</v>
      </c>
      <c r="E73" s="95">
        <f t="shared" si="10"/>
        <v>0</v>
      </c>
      <c r="F73" s="95">
        <f t="shared" si="10"/>
        <v>0</v>
      </c>
    </row>
    <row r="74" spans="1:6" x14ac:dyDescent="0.2">
      <c r="A74" s="96" t="s">
        <v>16</v>
      </c>
      <c r="B74" s="105" t="s">
        <v>13</v>
      </c>
      <c r="C74" s="97" t="s">
        <v>13</v>
      </c>
      <c r="D74" s="106" t="s">
        <v>13</v>
      </c>
      <c r="E74" s="97" t="s">
        <v>13</v>
      </c>
      <c r="F74" s="107" t="s">
        <v>13</v>
      </c>
    </row>
    <row r="75" spans="1:6" x14ac:dyDescent="0.2">
      <c r="A75" s="94" t="s">
        <v>295</v>
      </c>
      <c r="B75" s="105" t="s">
        <v>57</v>
      </c>
      <c r="C75" s="95">
        <v>0</v>
      </c>
      <c r="D75" s="108">
        <v>0</v>
      </c>
      <c r="E75" s="95">
        <v>0</v>
      </c>
      <c r="F75" s="109">
        <v>0</v>
      </c>
    </row>
    <row r="76" spans="1:6" x14ac:dyDescent="0.2">
      <c r="A76" s="94" t="s">
        <v>296</v>
      </c>
      <c r="B76" s="105" t="s">
        <v>63</v>
      </c>
      <c r="C76" s="95">
        <v>0</v>
      </c>
      <c r="D76" s="108">
        <v>0</v>
      </c>
      <c r="E76" s="95">
        <v>0</v>
      </c>
      <c r="F76" s="109">
        <v>0</v>
      </c>
    </row>
    <row r="77" spans="1:6" x14ac:dyDescent="0.2">
      <c r="A77" s="94" t="s">
        <v>297</v>
      </c>
      <c r="B77" s="105" t="s">
        <v>65</v>
      </c>
      <c r="C77" s="95">
        <v>0</v>
      </c>
      <c r="D77" s="108">
        <v>0</v>
      </c>
      <c r="E77" s="95">
        <v>0</v>
      </c>
      <c r="F77" s="109">
        <v>0</v>
      </c>
    </row>
    <row r="78" spans="1:6" x14ac:dyDescent="0.2">
      <c r="A78" s="94" t="s">
        <v>298</v>
      </c>
      <c r="B78" s="105" t="s">
        <v>67</v>
      </c>
      <c r="C78" s="95">
        <v>0</v>
      </c>
      <c r="D78" s="108">
        <v>0</v>
      </c>
      <c r="E78" s="95">
        <v>0</v>
      </c>
      <c r="F78" s="109">
        <v>0</v>
      </c>
    </row>
    <row r="79" spans="1:6" x14ac:dyDescent="0.2">
      <c r="A79" s="94" t="s">
        <v>299</v>
      </c>
      <c r="B79" s="105" t="s">
        <v>69</v>
      </c>
      <c r="C79" s="95">
        <v>0</v>
      </c>
      <c r="D79" s="108">
        <v>0</v>
      </c>
      <c r="E79" s="95">
        <v>0</v>
      </c>
      <c r="F79" s="109">
        <v>0</v>
      </c>
    </row>
    <row r="80" spans="1:6" x14ac:dyDescent="0.2">
      <c r="A80" s="94" t="s">
        <v>300</v>
      </c>
      <c r="B80" s="105" t="s">
        <v>79</v>
      </c>
      <c r="C80" s="110">
        <v>0</v>
      </c>
      <c r="D80" s="111">
        <v>6</v>
      </c>
      <c r="E80" s="112">
        <v>0</v>
      </c>
      <c r="F80" s="112">
        <v>266</v>
      </c>
    </row>
    <row r="81" spans="1:8" ht="38.25" x14ac:dyDescent="0.2">
      <c r="A81" s="94" t="s">
        <v>301</v>
      </c>
      <c r="B81" s="105" t="s">
        <v>89</v>
      </c>
      <c r="C81" s="112">
        <v>12124</v>
      </c>
      <c r="D81" s="112">
        <v>13188</v>
      </c>
      <c r="E81" s="112">
        <v>691</v>
      </c>
      <c r="F81" s="112">
        <v>1836</v>
      </c>
    </row>
    <row r="82" spans="1:8" x14ac:dyDescent="0.2">
      <c r="A82" s="94" t="s">
        <v>302</v>
      </c>
      <c r="B82" s="105" t="s">
        <v>91</v>
      </c>
      <c r="C82" s="110">
        <v>36</v>
      </c>
      <c r="D82" s="111">
        <v>87</v>
      </c>
      <c r="E82" s="95">
        <v>61</v>
      </c>
      <c r="F82" s="112">
        <v>129</v>
      </c>
    </row>
    <row r="83" spans="1:8" x14ac:dyDescent="0.2">
      <c r="A83" s="94" t="s">
        <v>303</v>
      </c>
      <c r="B83" s="105" t="s">
        <v>93</v>
      </c>
      <c r="C83" s="110">
        <v>7475</v>
      </c>
      <c r="D83" s="111">
        <v>28748</v>
      </c>
      <c r="E83" s="112">
        <v>5592</v>
      </c>
      <c r="F83" s="112">
        <v>37601</v>
      </c>
    </row>
    <row r="84" spans="1:8" x14ac:dyDescent="0.2">
      <c r="A84" s="94" t="s">
        <v>304</v>
      </c>
      <c r="B84" s="105" t="s">
        <v>95</v>
      </c>
      <c r="C84" s="95">
        <v>0</v>
      </c>
      <c r="D84" s="108">
        <v>0</v>
      </c>
      <c r="E84" s="112">
        <v>0</v>
      </c>
      <c r="F84" s="109">
        <v>0</v>
      </c>
    </row>
    <row r="85" spans="1:8" x14ac:dyDescent="0.2">
      <c r="A85" s="94" t="s">
        <v>305</v>
      </c>
      <c r="B85" s="105" t="s">
        <v>97</v>
      </c>
      <c r="C85" s="110">
        <v>0</v>
      </c>
      <c r="D85" s="111">
        <v>0</v>
      </c>
      <c r="E85" s="112">
        <v>0</v>
      </c>
      <c r="F85" s="112">
        <v>0</v>
      </c>
    </row>
    <row r="86" spans="1:8" ht="25.5" x14ac:dyDescent="0.2">
      <c r="A86" s="94" t="s">
        <v>306</v>
      </c>
      <c r="B86" s="105" t="s">
        <v>100</v>
      </c>
      <c r="C86" s="95">
        <v>0</v>
      </c>
      <c r="D86" s="108">
        <v>0</v>
      </c>
      <c r="E86" s="95">
        <v>0</v>
      </c>
      <c r="F86" s="109">
        <v>0</v>
      </c>
    </row>
    <row r="87" spans="1:8" ht="25.5" x14ac:dyDescent="0.2">
      <c r="A87" s="117" t="s">
        <v>307</v>
      </c>
      <c r="B87" s="105" t="s">
        <v>102</v>
      </c>
      <c r="C87" s="118">
        <f>SUM(C89:C92)</f>
        <v>0</v>
      </c>
      <c r="D87" s="118">
        <f t="shared" ref="D87:F87" si="11">SUM(D89:D92)</f>
        <v>0</v>
      </c>
      <c r="E87" s="118">
        <f t="shared" si="11"/>
        <v>0</v>
      </c>
      <c r="F87" s="118">
        <f t="shared" si="11"/>
        <v>0</v>
      </c>
    </row>
    <row r="88" spans="1:8" x14ac:dyDescent="0.2">
      <c r="A88" s="119" t="s">
        <v>16</v>
      </c>
      <c r="B88" s="105" t="s">
        <v>13</v>
      </c>
      <c r="C88" s="120" t="s">
        <v>13</v>
      </c>
      <c r="D88" s="106" t="s">
        <v>13</v>
      </c>
      <c r="E88" s="120" t="s">
        <v>13</v>
      </c>
      <c r="F88" s="107" t="s">
        <v>13</v>
      </c>
    </row>
    <row r="89" spans="1:8" x14ac:dyDescent="0.2">
      <c r="A89" s="117" t="s">
        <v>308</v>
      </c>
      <c r="B89" s="105" t="s">
        <v>309</v>
      </c>
      <c r="C89" s="118">
        <v>0</v>
      </c>
      <c r="D89" s="108">
        <v>0</v>
      </c>
      <c r="E89" s="118">
        <v>0</v>
      </c>
      <c r="F89" s="109">
        <v>0</v>
      </c>
    </row>
    <row r="90" spans="1:8" x14ac:dyDescent="0.2">
      <c r="A90" s="117" t="s">
        <v>310</v>
      </c>
      <c r="B90" s="105" t="s">
        <v>311</v>
      </c>
      <c r="C90" s="118">
        <v>0</v>
      </c>
      <c r="D90" s="108">
        <v>0</v>
      </c>
      <c r="E90" s="118">
        <v>0</v>
      </c>
      <c r="F90" s="109">
        <v>0</v>
      </c>
    </row>
    <row r="91" spans="1:8" x14ac:dyDescent="0.2">
      <c r="A91" s="117" t="s">
        <v>312</v>
      </c>
      <c r="B91" s="105" t="s">
        <v>313</v>
      </c>
      <c r="C91" s="118">
        <v>0</v>
      </c>
      <c r="D91" s="108">
        <v>0</v>
      </c>
      <c r="E91" s="118">
        <v>0</v>
      </c>
      <c r="F91" s="109">
        <v>0</v>
      </c>
    </row>
    <row r="92" spans="1:8" x14ac:dyDescent="0.2">
      <c r="A92" s="117" t="s">
        <v>314</v>
      </c>
      <c r="B92" s="105" t="s">
        <v>315</v>
      </c>
      <c r="C92" s="118">
        <v>0</v>
      </c>
      <c r="D92" s="108">
        <v>0</v>
      </c>
      <c r="E92" s="118">
        <v>0</v>
      </c>
      <c r="F92" s="116">
        <v>0</v>
      </c>
    </row>
    <row r="93" spans="1:8" ht="38.25" x14ac:dyDescent="0.2">
      <c r="A93" s="117" t="s">
        <v>316</v>
      </c>
      <c r="B93" s="113" t="s">
        <v>104</v>
      </c>
      <c r="C93" s="121">
        <v>429</v>
      </c>
      <c r="D93" s="122">
        <v>443</v>
      </c>
      <c r="E93" s="118">
        <v>1</v>
      </c>
      <c r="F93" s="123">
        <v>9</v>
      </c>
    </row>
    <row r="94" spans="1:8" x14ac:dyDescent="0.2">
      <c r="A94" s="117" t="s">
        <v>317</v>
      </c>
      <c r="B94" s="105" t="s">
        <v>106</v>
      </c>
      <c r="C94" s="112">
        <f>SUM(C96:C101)</f>
        <v>11255</v>
      </c>
      <c r="D94" s="112">
        <f t="shared" ref="D94:F94" si="12">SUM(D96:D101)</f>
        <v>22641</v>
      </c>
      <c r="E94" s="112">
        <f t="shared" si="12"/>
        <v>9696</v>
      </c>
      <c r="F94" s="112">
        <f t="shared" si="12"/>
        <v>24270</v>
      </c>
      <c r="H94" s="88"/>
    </row>
    <row r="95" spans="1:8" x14ac:dyDescent="0.2">
      <c r="A95" s="119" t="s">
        <v>16</v>
      </c>
      <c r="B95" s="105" t="s">
        <v>13</v>
      </c>
      <c r="C95" s="120" t="s">
        <v>13</v>
      </c>
      <c r="D95" s="106" t="s">
        <v>13</v>
      </c>
      <c r="E95" s="112" t="s">
        <v>13</v>
      </c>
      <c r="F95" s="112" t="s">
        <v>13</v>
      </c>
    </row>
    <row r="96" spans="1:8" x14ac:dyDescent="0.2">
      <c r="A96" s="117" t="s">
        <v>318</v>
      </c>
      <c r="B96" s="105" t="s">
        <v>319</v>
      </c>
      <c r="C96" s="112">
        <v>3558</v>
      </c>
      <c r="D96" s="112">
        <v>10810</v>
      </c>
      <c r="E96" s="112">
        <v>5025</v>
      </c>
      <c r="F96" s="112">
        <v>12480</v>
      </c>
    </row>
    <row r="97" spans="1:6" x14ac:dyDescent="0.2">
      <c r="A97" s="117" t="s">
        <v>320</v>
      </c>
      <c r="B97" s="105" t="s">
        <v>321</v>
      </c>
      <c r="C97" s="118">
        <v>0</v>
      </c>
      <c r="D97" s="108">
        <v>0</v>
      </c>
      <c r="E97" s="118">
        <v>0</v>
      </c>
      <c r="F97" s="123">
        <v>0</v>
      </c>
    </row>
    <row r="98" spans="1:6" x14ac:dyDescent="0.2">
      <c r="A98" s="117" t="s">
        <v>322</v>
      </c>
      <c r="B98" s="105" t="s">
        <v>323</v>
      </c>
      <c r="C98" s="112">
        <v>7226</v>
      </c>
      <c r="D98" s="111">
        <v>10422</v>
      </c>
      <c r="E98" s="112">
        <v>4082</v>
      </c>
      <c r="F98" s="112">
        <v>10180</v>
      </c>
    </row>
    <row r="99" spans="1:6" x14ac:dyDescent="0.2">
      <c r="A99" s="117" t="s">
        <v>324</v>
      </c>
      <c r="B99" s="105" t="s">
        <v>325</v>
      </c>
      <c r="C99" s="112">
        <v>60</v>
      </c>
      <c r="D99" s="112">
        <v>177</v>
      </c>
      <c r="E99" s="112">
        <v>58</v>
      </c>
      <c r="F99" s="112">
        <v>252</v>
      </c>
    </row>
    <row r="100" spans="1:6" ht="38.25" x14ac:dyDescent="0.2">
      <c r="A100" s="117" t="s">
        <v>326</v>
      </c>
      <c r="B100" s="105" t="s">
        <v>327</v>
      </c>
      <c r="C100" s="121">
        <v>411</v>
      </c>
      <c r="D100" s="111">
        <v>1232</v>
      </c>
      <c r="E100" s="112">
        <v>531</v>
      </c>
      <c r="F100" s="112">
        <v>1358</v>
      </c>
    </row>
    <row r="101" spans="1:6" x14ac:dyDescent="0.2">
      <c r="A101" s="117" t="s">
        <v>328</v>
      </c>
      <c r="B101" s="105" t="s">
        <v>329</v>
      </c>
      <c r="C101" s="118">
        <v>0</v>
      </c>
      <c r="D101" s="108">
        <v>0</v>
      </c>
      <c r="E101" s="118">
        <v>0</v>
      </c>
      <c r="F101" s="123">
        <v>0</v>
      </c>
    </row>
    <row r="102" spans="1:6" x14ac:dyDescent="0.2">
      <c r="A102" s="117" t="s">
        <v>330</v>
      </c>
      <c r="B102" s="105" t="s">
        <v>108</v>
      </c>
      <c r="C102" s="118">
        <v>0</v>
      </c>
      <c r="D102" s="108">
        <v>0</v>
      </c>
      <c r="E102" s="112">
        <v>0</v>
      </c>
      <c r="F102" s="112">
        <v>0</v>
      </c>
    </row>
    <row r="103" spans="1:6" x14ac:dyDescent="0.2">
      <c r="A103" s="120" t="s">
        <v>331</v>
      </c>
      <c r="B103" s="105" t="s">
        <v>110</v>
      </c>
      <c r="C103" s="114">
        <f>C59+C65+C73+SUM(C80:C87)+SUM(C93:C94)+C102</f>
        <v>31645</v>
      </c>
      <c r="D103" s="114">
        <f t="shared" ref="D103:F103" si="13">D59+D65+D73+SUM(D80:D87)+SUM(D93:D94)+D102</f>
        <v>65660</v>
      </c>
      <c r="E103" s="114">
        <f t="shared" si="13"/>
        <v>17286</v>
      </c>
      <c r="F103" s="114">
        <f t="shared" si="13"/>
        <v>66813</v>
      </c>
    </row>
    <row r="104" spans="1:6" ht="25.5" x14ac:dyDescent="0.2">
      <c r="A104" s="120" t="s">
        <v>332</v>
      </c>
      <c r="B104" s="105" t="s">
        <v>112</v>
      </c>
      <c r="C104" s="114">
        <f>C58-C103</f>
        <v>61707</v>
      </c>
      <c r="D104" s="114">
        <f t="shared" ref="D104:F104" si="14">D58-D103</f>
        <v>53698</v>
      </c>
      <c r="E104" s="114">
        <f t="shared" si="14"/>
        <v>8697</v>
      </c>
      <c r="F104" s="114">
        <f t="shared" si="14"/>
        <v>-5435</v>
      </c>
    </row>
    <row r="105" spans="1:6" x14ac:dyDescent="0.2">
      <c r="A105" s="117" t="s">
        <v>333</v>
      </c>
      <c r="B105" s="105" t="s">
        <v>114</v>
      </c>
      <c r="C105" s="118">
        <v>0</v>
      </c>
      <c r="D105" s="108">
        <v>0</v>
      </c>
      <c r="E105" s="112">
        <v>0</v>
      </c>
      <c r="F105" s="112">
        <v>0</v>
      </c>
    </row>
    <row r="106" spans="1:6" ht="25.5" x14ac:dyDescent="0.2">
      <c r="A106" s="120" t="s">
        <v>334</v>
      </c>
      <c r="B106" s="105" t="s">
        <v>137</v>
      </c>
      <c r="C106" s="114">
        <f>C104-C105</f>
        <v>61707</v>
      </c>
      <c r="D106" s="114">
        <f t="shared" ref="D106:F106" si="15">D104-D105</f>
        <v>53698</v>
      </c>
      <c r="E106" s="114">
        <f t="shared" si="15"/>
        <v>8697</v>
      </c>
      <c r="F106" s="114">
        <f t="shared" si="15"/>
        <v>-5435</v>
      </c>
    </row>
    <row r="107" spans="1:6" x14ac:dyDescent="0.2">
      <c r="A107" s="124" t="s">
        <v>335</v>
      </c>
      <c r="B107" s="125" t="s">
        <v>147</v>
      </c>
      <c r="C107" s="126">
        <v>0</v>
      </c>
      <c r="D107" s="123">
        <v>0</v>
      </c>
      <c r="E107" s="112">
        <v>0</v>
      </c>
      <c r="F107" s="112">
        <v>0</v>
      </c>
    </row>
    <row r="108" spans="1:6" x14ac:dyDescent="0.2">
      <c r="A108" s="127" t="s">
        <v>336</v>
      </c>
      <c r="B108" s="125" t="s">
        <v>149</v>
      </c>
      <c r="C108" s="114">
        <f>C106+C107</f>
        <v>61707</v>
      </c>
      <c r="D108" s="114">
        <f t="shared" ref="D108:F108" si="16">D106+D107</f>
        <v>53698</v>
      </c>
      <c r="E108" s="114">
        <f t="shared" si="16"/>
        <v>8697</v>
      </c>
      <c r="F108" s="114">
        <f t="shared" si="16"/>
        <v>-5435</v>
      </c>
    </row>
    <row r="109" spans="1:6" x14ac:dyDescent="0.2">
      <c r="C109" s="88"/>
      <c r="D109" s="88"/>
      <c r="E109" s="88"/>
      <c r="F109" s="88"/>
    </row>
    <row r="110" spans="1:6" ht="14.45" customHeight="1" x14ac:dyDescent="0.2">
      <c r="A110" s="128" t="s">
        <v>337</v>
      </c>
    </row>
    <row r="111" spans="1:6" ht="9.1999999999999993" customHeight="1" x14ac:dyDescent="0.2"/>
    <row r="112" spans="1:6" ht="14.45" customHeight="1" x14ac:dyDescent="0.2">
      <c r="A112" s="129" t="s">
        <v>13</v>
      </c>
      <c r="B112" s="130"/>
      <c r="C112" s="130"/>
      <c r="D112" s="130"/>
      <c r="E112" s="130"/>
      <c r="F112" s="131"/>
    </row>
    <row r="113" spans="1:6" x14ac:dyDescent="0.2">
      <c r="C113" s="88"/>
      <c r="D113" s="88"/>
      <c r="E113" s="88"/>
      <c r="F113" s="88"/>
    </row>
    <row r="114" spans="1:6" ht="14.45" customHeight="1" x14ac:dyDescent="0.2">
      <c r="A114" s="128" t="s">
        <v>192</v>
      </c>
      <c r="C114" s="132" t="s">
        <v>13</v>
      </c>
      <c r="D114" s="68"/>
      <c r="F114" s="128" t="s">
        <v>338</v>
      </c>
    </row>
    <row r="115" spans="1:6" ht="18.2" customHeight="1" x14ac:dyDescent="0.2"/>
    <row r="116" spans="1:6" ht="14.45" customHeight="1" x14ac:dyDescent="0.2">
      <c r="A116" s="128" t="s">
        <v>339</v>
      </c>
      <c r="C116" s="132" t="s">
        <v>13</v>
      </c>
      <c r="D116" s="68"/>
      <c r="F116" s="128" t="s">
        <v>338</v>
      </c>
    </row>
    <row r="117" spans="1:6" ht="18.95" customHeight="1" x14ac:dyDescent="0.2"/>
    <row r="118" spans="1:6" ht="14.45" customHeight="1" x14ac:dyDescent="0.2">
      <c r="A118" s="128" t="s">
        <v>196</v>
      </c>
      <c r="C118" s="132" t="s">
        <v>13</v>
      </c>
      <c r="D118" s="68"/>
    </row>
    <row r="119" spans="1:6" ht="17.45" customHeight="1" x14ac:dyDescent="0.2"/>
    <row r="120" spans="1:6" ht="14.45" customHeight="1" x14ac:dyDescent="0.2">
      <c r="A120" s="128" t="s">
        <v>197</v>
      </c>
      <c r="C120" s="132" t="s">
        <v>13</v>
      </c>
      <c r="D120" s="68"/>
    </row>
    <row r="121" spans="1:6" ht="18.2" customHeight="1" x14ac:dyDescent="0.2"/>
  </sheetData>
  <mergeCells count="8">
    <mergeCell ref="C118:D118"/>
    <mergeCell ref="C120:D120"/>
    <mergeCell ref="A1:F1"/>
    <mergeCell ref="A3:F3"/>
    <mergeCell ref="A5:F5"/>
    <mergeCell ref="A112:F112"/>
    <mergeCell ref="C114:D114"/>
    <mergeCell ref="C116:D116"/>
  </mergeCells>
  <pageMargins left="0" right="0" top="0" bottom="0" header="0.31496062992125984" footer="0.31496062992125984"/>
  <pageSetup paperSize="9" scale="73" orientation="portrait" r:id="rId1"/>
  <rowBreaks count="2" manualBreakCount="2">
    <brk id="60" max="5" man="1"/>
    <brk id="121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ф10 41(с 01.01.2020г.)</vt:lpstr>
      <vt:lpstr>ф11 41(с 01.01.2020г.)</vt:lpstr>
      <vt:lpstr>'ф11 41(с 01.01.2020г.)'!Заголовки_для_печати</vt:lpstr>
      <vt:lpstr>'ф10 41(с 01.01.2020г.)'!Область_печати</vt:lpstr>
      <vt:lpstr>'ф11 41(с 01.01.2020г.)'!Область_печати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Ainur Bexatova</dc:creator>
  <cp:lastModifiedBy>Ainur Bexatova</cp:lastModifiedBy>
  <dcterms:created xsi:type="dcterms:W3CDTF">2020-04-24T11:19:37Z</dcterms:created>
  <dcterms:modified xsi:type="dcterms:W3CDTF">2020-04-24T11:27:53Z</dcterms:modified>
</cp:coreProperties>
</file>