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bekov_g\Desktop\"/>
    </mc:Choice>
  </mc:AlternateContent>
  <bookViews>
    <workbookView xWindow="0" yWindow="0" windowWidth="28800" windowHeight="1200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#REF!</definedName>
    <definedName name="\m">#REF!</definedName>
    <definedName name="\n">#REF!</definedName>
    <definedName name="\o">#REF!</definedName>
    <definedName name="\r">[1]иркутск!#REF!</definedName>
    <definedName name="__LEV2">#REF!</definedName>
    <definedName name="__LEV3">#REF!</definedName>
    <definedName name="__LEV4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>#REF!</definedName>
    <definedName name="_company_name">[2]Содержание!$D$6</definedName>
    <definedName name="_Key1" localSheetId="2" hidden="1">#REF!</definedName>
    <definedName name="_Key1" localSheetId="3" hidden="1">#REF!</definedName>
    <definedName name="_Key1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localSheetId="2" hidden="1">#REF!</definedName>
    <definedName name="_Parse_In" localSheetId="3" hidden="1">#REF!</definedName>
    <definedName name="_Parse_In" hidden="1">#REF!</definedName>
    <definedName name="_period">[4]Содержание!$D$4</definedName>
    <definedName name="_q_list">#REF!</definedName>
    <definedName name="_ref1">#REF!</definedName>
    <definedName name="_ref2">#REF!</definedName>
    <definedName name="_Sort" localSheetId="2" hidden="1">#REF!</definedName>
    <definedName name="_Sort" localSheetId="3" hidden="1">#REF!</definedName>
    <definedName name="_Sort" hidden="1">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_USD1">'[6]ORE AJE'!$D$1</definedName>
    <definedName name="_USD2">'[6]ORE AJE'!$D$2</definedName>
    <definedName name="_y_list">#REF!</definedName>
    <definedName name="_year">[4]Содержание!$D$6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>[9]Pip.Summ.!#REF!</definedName>
    <definedName name="amd1_Pip_Fabric">[9]Pip.Summ.!#REF!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sel">#REF!</definedName>
    <definedName name="aud_month">#REF!</definedName>
    <definedName name="aud_year">#REF!</definedName>
    <definedName name="B">'[11]д.7.001'!#REF!</definedName>
    <definedName name="BalanceSheet_29">#REF!</definedName>
    <definedName name="BalanceSheet_3">#REF!</definedName>
    <definedName name="BANK_CASH">#REF!</definedName>
    <definedName name="BazName">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ption">#REF!</definedName>
    <definedName name="CASHFLOW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co">#REF!</definedName>
    <definedName name="ccp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>#REF!</definedName>
    <definedName name="chf_month">#REF!</definedName>
    <definedName name="chf_year">#REF!</definedName>
    <definedName name="cis">#REF!</definedName>
    <definedName name="ClaraNord_deck">#REF!</definedName>
    <definedName name="ClaraNord_paliTG">#REF!</definedName>
    <definedName name="ClDate">[14]Info!$G$6</definedName>
    <definedName name="comit_esec">#REF!</definedName>
    <definedName name="ComNumb">#REF!</definedName>
    <definedName name="COMP">#REF!</definedName>
    <definedName name="CompOt">#N/A</definedName>
    <definedName name="CompRas">#N/A</definedName>
    <definedName name="cons_di_amm">#REF!</definedName>
    <definedName name="_xlnm.Criteria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_xlnm.Database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>#REF!</definedName>
    <definedName name="dem_month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>#REF!</definedName>
    <definedName name="EF">#REF!</definedName>
    <definedName name="EFA">#REF!</definedName>
    <definedName name="ES">#REF!</definedName>
    <definedName name="ESA">#REF!</definedName>
    <definedName name="ESTRAZIONE">#REF!</definedName>
    <definedName name="eur">#REF!</definedName>
    <definedName name="EUR_end">'[18]X-rates'!$D$3</definedName>
    <definedName name="euro_month">#REF!</definedName>
    <definedName name="euro_year">#REF!</definedName>
    <definedName name="ew">#N/A</definedName>
    <definedName name="explain">[19]BS!#REF!</definedName>
    <definedName name="fg">#N/A</definedName>
    <definedName name="Fine_Codes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Cell">#REF!</definedName>
    <definedName name="hozu">#REF!</definedName>
    <definedName name="IMIL">#REF!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shelp">#REF!</definedName>
    <definedName name="INVESTMENTS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>#REF!</definedName>
    <definedName name="KZT_beg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>#REF!</definedName>
    <definedName name="LOANS_ADVANCES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s">#REF!</definedName>
    <definedName name="mes_name">[17]form!$Q$8</definedName>
    <definedName name="mm">[17]form!$Q$6</definedName>
    <definedName name="MM_MARK">#REF!</definedName>
    <definedName name="NAV">#REF!</definedName>
    <definedName name="NAV_min">#REF!</definedName>
    <definedName name="NAV_sup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>#REF!</definedName>
    <definedName name="po">#REF!</definedName>
    <definedName name="_xlnm.Print_Area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>'[27]Approvvigionamenti (6)'!#REF!</definedName>
    <definedName name="ProcClaraNord_deck">'[27]Approvvigionamenti (6)'!#REF!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_xlnm.Recorder">#REF!</definedName>
    <definedName name="rep_day">#REF!</definedName>
    <definedName name="RepB_Name">#REF!</definedName>
    <definedName name="REPORTER">[33]Лист1!#REF!</definedName>
    <definedName name="RES">#REF!</definedName>
    <definedName name="RESERVES">#REF!</definedName>
    <definedName name="RESP">#REF!</definedName>
    <definedName name="RID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ptHeader">#REF!</definedName>
    <definedName name="rur_month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>'[34]X-rates'!#REF!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>[35]Capex!#REF!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6">'[37]Accrued interest - PBC'!#REF!</definedName>
    <definedName name="TextRefCopy177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5">#REF!</definedName>
    <definedName name="TextRefCopy186">#REF!</definedName>
    <definedName name="TextRefCopy186fv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>#REF!</definedName>
    <definedName name="Tirante_oltre_2">#REF!</definedName>
    <definedName name="TITLE">#REF!</definedName>
    <definedName name="TMP_перекрестный">#REF!</definedName>
    <definedName name="Total_Pip_Fabr">#REF!</definedName>
    <definedName name="Total_Pip_Supply">#REF!</definedName>
    <definedName name="tt">#REF!</definedName>
    <definedName name="ttr">#REF!</definedName>
    <definedName name="usd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>'[34]X-rates'!#REF!</definedName>
    <definedName name="Valv_big">#REF!</definedName>
    <definedName name="Valv_small">#REF!</definedName>
    <definedName name="VAT">[35]Capex!#REF!</definedName>
    <definedName name="VIS">#REF!</definedName>
    <definedName name="W">[9]Pip.Summ.!#REF!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heldor">#REF!</definedName>
    <definedName name="zheldorizdat">#REF!</definedName>
    <definedName name="а1">[51]ЯНВАРЬ!#REF!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>[55]ОТиТБ!#REF!</definedName>
    <definedName name="в">#REF!</definedName>
    <definedName name="в23ё">#N/A</definedName>
    <definedName name="В32">#REF!</definedName>
    <definedName name="ВалютаБаланса">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гздщ">#N/A</definedName>
    <definedName name="гнегнегне">#REF!,#REF!,#REF!,#REF!,#REF!,#REF!</definedName>
    <definedName name="гненгнег">#REF!,#REF!,#REF!,#REF!,#REF!,#REF!,#REF!,#REF!</definedName>
    <definedName name="год">[2]Содержание!$D$5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>#REF!</definedName>
    <definedName name="Добыча">'[61]Добыча нефти4'!$F$11:$Q$12</definedName>
    <definedName name="Доз5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">'[11]д.7.001'!#REF!</definedName>
    <definedName name="импорт">#REF!</definedName>
    <definedName name="индплан">#REF!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>#REF!</definedName>
    <definedName name="кплицо">#REF!</definedName>
    <definedName name="кпод">#REF!</definedName>
    <definedName name="кпф">#REF!</definedName>
    <definedName name="кред_Запрос">#REF!</definedName>
    <definedName name="кредиты_Запрос">#REF!</definedName>
    <definedName name="куеп">#N/A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>#REF!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>[56]Пр2!#REF!</definedName>
    <definedName name="ммм">#REF!</definedName>
    <definedName name="МРП">#REF!</definedName>
    <definedName name="мым">#N/A</definedName>
    <definedName name="наташа">#N/A</definedName>
    <definedName name="начало">#REF!</definedName>
    <definedName name="нгекнекн">#REF!,#REF!,#REF!,#REF!</definedName>
    <definedName name="невневнев">#REF!</definedName>
    <definedName name="Неработающие_кредиты">#REF!</definedName>
    <definedName name="нешнлш">#N/A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>#REF!</definedName>
    <definedName name="сяры">#REF!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итэк">#REF!</definedName>
    <definedName name="титэк1">#REF!</definedName>
    <definedName name="титэмба">#REF!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#REF!</definedName>
    <definedName name="ф4">#N/A</definedName>
    <definedName name="ф77">#REF!</definedName>
    <definedName name="форма6">#REF!</definedName>
    <definedName name="х00.043">'[70]#'!$B$32</definedName>
    <definedName name="х02.85">'[71]#'!$B$209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>#REF!</definedName>
    <definedName name="щ">#N/A</definedName>
    <definedName name="щшгшщшг">#REF!,#REF!,#REF!,#REF!,#REF!,#REF!,#REF!,#REF!</definedName>
    <definedName name="ыв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кспорт_Поставки_нефти">'[61]поставка сравн13'!$A$1:$Q$30</definedName>
    <definedName name="ээ">#REF!</definedName>
    <definedName name="юю">#REF!</definedName>
    <definedName name="яв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D29" i="4"/>
  <c r="G28" i="4"/>
  <c r="F27" i="4"/>
  <c r="F29" i="4" s="1"/>
  <c r="E27" i="4"/>
  <c r="D27" i="4"/>
  <c r="C27" i="4"/>
  <c r="C29" i="4" s="1"/>
  <c r="B27" i="4"/>
  <c r="B29" i="4" s="1"/>
  <c r="G26" i="4"/>
  <c r="G25" i="4"/>
  <c r="G24" i="4"/>
  <c r="G22" i="4"/>
  <c r="G21" i="4"/>
  <c r="C17" i="4"/>
  <c r="B17" i="4"/>
  <c r="G16" i="4"/>
  <c r="F15" i="4"/>
  <c r="D14" i="4"/>
  <c r="D17" i="4" s="1"/>
  <c r="C14" i="4"/>
  <c r="B14" i="4"/>
  <c r="G13" i="4"/>
  <c r="G7" i="4"/>
  <c r="D52" i="3"/>
  <c r="D48" i="3"/>
  <c r="C48" i="3"/>
  <c r="D40" i="3"/>
  <c r="C40" i="3"/>
  <c r="D29" i="3"/>
  <c r="D19" i="3"/>
  <c r="D30" i="3" s="1"/>
  <c r="D33" i="3" s="1"/>
  <c r="C19" i="3"/>
  <c r="C30" i="3" s="1"/>
  <c r="C33" i="3" s="1"/>
  <c r="D33" i="2"/>
  <c r="E12" i="4"/>
  <c r="G12" i="4" s="1"/>
  <c r="E11" i="4"/>
  <c r="G11" i="4" s="1"/>
  <c r="E10" i="4"/>
  <c r="D24" i="2"/>
  <c r="C24" i="2"/>
  <c r="D21" i="2"/>
  <c r="C21" i="2"/>
  <c r="D12" i="2"/>
  <c r="D25" i="2" s="1"/>
  <c r="D27" i="2" s="1"/>
  <c r="D34" i="2" s="1"/>
  <c r="D10" i="2"/>
  <c r="C10" i="2"/>
  <c r="C12" i="2" s="1"/>
  <c r="C25" i="2" s="1"/>
  <c r="C27" i="2" s="1"/>
  <c r="D35" i="1"/>
  <c r="D34" i="1"/>
  <c r="C34" i="1"/>
  <c r="D28" i="1"/>
  <c r="C28" i="1"/>
  <c r="D18" i="1"/>
  <c r="C18" i="1"/>
  <c r="G10" i="4" l="1"/>
  <c r="E14" i="4"/>
  <c r="E17" i="4" s="1"/>
  <c r="D51" i="3"/>
  <c r="D53" i="3" s="1"/>
  <c r="F8" i="4"/>
  <c r="C34" i="2"/>
  <c r="C51" i="3"/>
  <c r="C53" i="3" s="1"/>
  <c r="C35" i="1"/>
  <c r="G15" i="4"/>
  <c r="G27" i="4"/>
  <c r="G29" i="4" s="1"/>
  <c r="C33" i="2"/>
  <c r="F14" i="4" l="1"/>
  <c r="F17" i="4" s="1"/>
  <c r="G8" i="4"/>
  <c r="G14" i="4" l="1"/>
  <c r="G17" i="4" s="1"/>
</calcChain>
</file>

<file path=xl/sharedStrings.xml><?xml version="1.0" encoding="utf-8"?>
<sst xmlns="http://schemas.openxmlformats.org/spreadsheetml/2006/main" count="174" uniqueCount="120">
  <si>
    <t>Промежуточный сокращенный консолидированный отчет о финансовом положении по состоянию на
30 июня 2021 года</t>
  </si>
  <si>
    <t>(в тысячах тенге)</t>
  </si>
  <si>
    <t xml:space="preserve"> 30 июня 2021 г.</t>
  </si>
  <si>
    <t>31 декабря 2020 г.</t>
  </si>
  <si>
    <t>неаудировано</t>
  </si>
  <si>
    <t>аудировано</t>
  </si>
  <si>
    <t>Активы</t>
  </si>
  <si>
    <t>Денежные средства и их эквиваленты</t>
  </si>
  <si>
    <t>Средства в банках и прочих финансовых организациях</t>
  </si>
  <si>
    <t>Финансовые активы, оцениваемые по справедливой стоимости через прибыль или убыток</t>
  </si>
  <si>
    <t>Инвестиционные ценные бумаги</t>
  </si>
  <si>
    <t>Кредиты клиентам</t>
  </si>
  <si>
    <t>Основные средства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</si>
  <si>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</si>
  <si>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</si>
  <si>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</si>
  <si>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</si>
  <si>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</si>
  <si>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</si>
  <si>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</si>
  <si>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</si>
  <si>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</si>
  <si>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</si>
  <si>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обязательства по корпоративному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</si>
  <si>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</si>
  <si>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</si>
  <si>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</si>
  <si>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</si>
  <si>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</si>
  <si>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</si>
  <si>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</si>
  <si>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</si>
  <si>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</si>
  <si>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</si>
  <si>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</si>
  <si>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</si>
  <si>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</si>
  <si>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Промежуточный сокращенный консолидированный отчет о совокупном доходе за период, закончившийся
30 июня 2021 года</t>
  </si>
  <si>
    <t xml:space="preserve"> 30 июня 2020 г.</t>
  </si>
  <si>
    <t>Процентные доходы, рассчитанные с использованием эффективной процентной ставки</t>
  </si>
  <si>
    <t>Процентные расходы</t>
  </si>
  <si>
    <t>Чистые процентный доход до расходов по кредитным убыткам</t>
  </si>
  <si>
    <t>Расходы по кредитным убыткам</t>
  </si>
  <si>
    <t>Чистые процентные доходы</t>
  </si>
  <si>
    <t>Комиссионные доходы</t>
  </si>
  <si>
    <t>Комиссионные расходы</t>
  </si>
  <si>
    <t>Чистые прибыли/(убытки) по операциям с иностранной валютой</t>
  </si>
  <si>
    <t>Чистые прибыли по финансовым инструментам, оцениваемым по справедливой стоимости через прибыль или убыток</t>
  </si>
  <si>
    <t>Чистые прибыли в результате прекращения признания финансовых активов, оцениваемых по справедливой стоимости через прочий совокупный доход</t>
  </si>
  <si>
    <t>Чистые прибыли в результате прекращения признания финансовых активов, оцениваемых по амортизированной стоимости</t>
  </si>
  <si>
    <t>Чистый доход от участия в государственной программе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</si>
  <si>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</si>
  <si>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</si>
  <si>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</si>
  <si>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>Чистые убытки от модификации финансовых активов, оцениваемых по амортизированной стоимости, не приводящей к прекращению признания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</si>
  <si>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</si>
  <si>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</si>
  <si>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</si>
  <si>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</si>
  <si>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</si>
  <si>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</si>
  <si>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</si>
  <si>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</si>
  <si>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</si>
  <si>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Прочий совокупный доход за период</t>
  </si>
  <si>
    <t>Итого совокупный доход за период</t>
  </si>
  <si>
    <t>Промежуточный сокращенный консолидированный отчет о движении денежных средств за период, закончившийся
30 июня 2021 года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</si>
  <si>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</si>
  <si>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</si>
  <si>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</si>
  <si>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</si>
  <si>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</si>
  <si>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Чистые реализованные доходы, полученные по операциям с иностранной валютой</t>
  </si>
  <si>
    <t>Чистые реализованные прибыли по финансовым инструментам, оцениваемым по справедливой стоимости через прибыль или убыток</t>
  </si>
  <si>
    <t>Чистые реализованные прибыли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</si>
  <si>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</si>
  <si>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</si>
  <si>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</si>
  <si>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в операционных активах</t>
  </si>
  <si>
    <t xml:space="preserve">Средства в банках и прочих финансовых институтах </t>
  </si>
  <si>
    <t>Чистое увеличение/(уменьшение) в операционных обязательствах</t>
  </si>
  <si>
    <t>Средства банков и прочих финансовых институтов</t>
  </si>
  <si>
    <t>Кредиторская задолженность по договорам «РЕПО»</t>
  </si>
  <si>
    <t>Чистое поступление/(расходование)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</si>
  <si>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</si>
  <si>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</si>
  <si>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</si>
  <si>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</si>
  <si>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</si>
  <si>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</si>
  <si>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>Поступления от продажи и погашения инвестиционных ценных бумаг</t>
  </si>
  <si>
    <t>Чистое расходование денежных средств от инвестиционной деятельности</t>
  </si>
  <si>
    <t>Денежные потоки от финансовой деятельности</t>
  </si>
  <si>
    <t>Погашение выпущенных долговых ценных бумаг</t>
  </si>
  <si>
    <t>Поступления от выпуска облигаций</t>
  </si>
  <si>
    <t>Погашение субординированного долга</t>
  </si>
  <si>
    <t>Дивиденды, выплаченные акционерам банка</t>
  </si>
  <si>
    <t>Выплаты по операционной аренде</t>
  </si>
  <si>
    <t>Чистое поступление/(расходование) денежных средств от финансовой деятельности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</si>
  <si>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</si>
  <si>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</si>
  <si>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Чистое увеличение/(уменьшение) денежных средств и их эквивалентов</t>
  </si>
  <si>
    <t>Денежные средства и их эквиваленты, на начало отчётного года</t>
  </si>
  <si>
    <t>Денежные средства и их эквиваленты, на конец отчётного года</t>
  </si>
  <si>
    <t>_________________________</t>
  </si>
  <si>
    <t>Промежуточный сокращенный консолидированный отчет об изменениях в капитале за период, закончившийся 30 июня 2021 года</t>
  </si>
  <si>
    <t>в тысячах тенге</t>
  </si>
  <si>
    <t>Резервный фонд</t>
  </si>
  <si>
    <t>Резерв переоценки основных средств</t>
  </si>
  <si>
    <t>Резерв справедливой стоимости инвестиционных ценных бумаг, оцениваемых по справедливой стоимости через прочий совокупный доход</t>
  </si>
  <si>
    <t>Итого</t>
  </si>
  <si>
    <t>На 31 декабря 2020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</si>
  <si>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</si>
  <si>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Прочие движения</t>
  </si>
  <si>
    <t>Амортизация резерва переоценки основных средств</t>
  </si>
  <si>
    <t>Выплата дивидендов</t>
  </si>
  <si>
    <t>На 30 июня 2021 года (неаудировано)</t>
  </si>
  <si>
    <t>На 31 декабря 2019 года (аудировано)</t>
  </si>
  <si>
    <t>На 30 июня 2020 года (неаудировано)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</si>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</sst>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)_ ;_ * \(#,##0\)_ ;_ * &quot;-&quot;_)_ ;_ @_ "/>
    <numFmt numFmtId="164" formatCode="_(* #,##0_);_(* \(#,##0\);_(* &quot;-&quot;_);_(@_)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-* #,##0.00\ _₽_-;\-* #,##0.00\ _₽_-;_-* &quot;-&quot;??\ _₽_-;_-@_-"/>
    <numFmt numFmtId="169" formatCode="_-* #,##0\ _₽_-;\-* #,##0\ _₽_-;_-* &quot;-&quot;??\ _₽_-;_-@_-"/>
    <numFmt numFmtId="170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Helv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0" borderId="0"/>
    <xf numFmtId="0" fontId="1" fillId="0" borderId="0"/>
    <xf numFmtId="168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0" fontId="1" fillId="0" borderId="0"/>
    <xf numFmtId="0" fontId="10" fillId="0" borderId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3" fillId="2" borderId="0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/>
    </xf>
    <xf numFmtId="0" fontId="6" fillId="2" borderId="0" xfId="1" applyFont="1" applyFill="1" applyBorder="1" applyAlignment="1">
      <alignment vertical="top" wrapText="1"/>
    </xf>
    <xf numFmtId="0" fontId="7" fillId="2" borderId="0" xfId="0" applyFont="1" applyFill="1" applyAlignment="1"/>
    <xf numFmtId="0" fontId="8" fillId="2" borderId="0" xfId="1" applyFont="1" applyFill="1" applyBorder="1" applyAlignment="1">
      <alignment vertical="top"/>
    </xf>
    <xf numFmtId="164" fontId="6" fillId="2" borderId="0" xfId="2" applyNumberFormat="1" applyFont="1" applyFill="1" applyBorder="1" applyAlignment="1"/>
    <xf numFmtId="164" fontId="8" fillId="2" borderId="0" xfId="2" applyNumberFormat="1" applyFont="1" applyFill="1" applyBorder="1" applyAlignment="1"/>
    <xf numFmtId="0" fontId="8" fillId="2" borderId="0" xfId="1" applyFont="1" applyFill="1" applyBorder="1" applyAlignment="1">
      <alignment vertical="top" wrapText="1"/>
    </xf>
    <xf numFmtId="164" fontId="8" fillId="2" borderId="0" xfId="2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/>
    <xf numFmtId="0" fontId="6" fillId="2" borderId="0" xfId="1" applyFont="1" applyFill="1" applyBorder="1" applyAlignment="1">
      <alignment vertical="top"/>
    </xf>
    <xf numFmtId="164" fontId="3" fillId="2" borderId="2" xfId="0" applyNumberFormat="1" applyFont="1" applyFill="1" applyBorder="1" applyAlignment="1"/>
    <xf numFmtId="164" fontId="7" fillId="2" borderId="2" xfId="0" applyNumberFormat="1" applyFont="1" applyFill="1" applyBorder="1" applyAlignment="1"/>
    <xf numFmtId="0" fontId="5" fillId="2" borderId="0" xfId="1" applyFont="1" applyFill="1" applyBorder="1" applyAlignment="1">
      <alignment vertical="top" wrapText="1"/>
    </xf>
    <xf numFmtId="164" fontId="3" fillId="2" borderId="0" xfId="0" applyNumberFormat="1" applyFont="1" applyFill="1" applyAlignment="1"/>
    <xf numFmtId="164" fontId="7" fillId="2" borderId="0" xfId="0" applyNumberFormat="1" applyFont="1" applyFill="1" applyAlignment="1"/>
    <xf numFmtId="164" fontId="7" fillId="2" borderId="1" xfId="3" applyNumberFormat="1" applyFont="1" applyFill="1" applyBorder="1" applyAlignment="1"/>
    <xf numFmtId="0" fontId="5" fillId="2" borderId="0" xfId="1" applyFont="1" applyFill="1" applyBorder="1" applyAlignment="1">
      <alignment vertical="top"/>
    </xf>
    <xf numFmtId="164" fontId="6" fillId="2" borderId="1" xfId="2" applyNumberFormat="1" applyFont="1" applyFill="1" applyBorder="1" applyAlignment="1"/>
    <xf numFmtId="164" fontId="3" fillId="2" borderId="0" xfId="0" applyNumberFormat="1" applyFont="1" applyFill="1" applyBorder="1" applyAlignment="1"/>
    <xf numFmtId="164" fontId="7" fillId="2" borderId="0" xfId="0" applyNumberFormat="1" applyFont="1" applyFill="1" applyBorder="1" applyAlignment="1"/>
    <xf numFmtId="0" fontId="8" fillId="2" borderId="0" xfId="1" applyFont="1" applyFill="1" applyAlignment="1">
      <alignment vertical="top" wrapText="1"/>
    </xf>
    <xf numFmtId="167" fontId="8" fillId="2" borderId="0" xfId="2" applyNumberFormat="1" applyFont="1" applyFill="1" applyBorder="1" applyAlignment="1">
      <alignment vertical="top"/>
    </xf>
    <xf numFmtId="0" fontId="9" fillId="2" borderId="0" xfId="1" applyFont="1" applyFill="1"/>
    <xf numFmtId="0" fontId="7" fillId="2" borderId="0" xfId="0" applyFont="1" applyFill="1"/>
    <xf numFmtId="167" fontId="7" fillId="2" borderId="0" xfId="0" applyNumberFormat="1" applyFont="1" applyFill="1"/>
    <xf numFmtId="0" fontId="8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justify"/>
    </xf>
    <xf numFmtId="0" fontId="6" fillId="2" borderId="0" xfId="0" applyFont="1" applyFill="1" applyBorder="1" applyAlignment="1"/>
    <xf numFmtId="164" fontId="6" fillId="2" borderId="0" xfId="4" applyNumberFormat="1" applyFont="1" applyFill="1" applyAlignment="1"/>
    <xf numFmtId="164" fontId="8" fillId="2" borderId="0" xfId="4" applyNumberFormat="1" applyFont="1" applyFill="1" applyAlignment="1"/>
    <xf numFmtId="164" fontId="8" fillId="2" borderId="1" xfId="4" applyNumberFormat="1" applyFont="1" applyFill="1" applyBorder="1" applyAlignment="1"/>
    <xf numFmtId="164" fontId="6" fillId="2" borderId="3" xfId="4" applyNumberFormat="1" applyFont="1" applyFill="1" applyBorder="1" applyAlignment="1">
      <alignment horizontal="center"/>
    </xf>
    <xf numFmtId="164" fontId="8" fillId="2" borderId="0" xfId="4" applyNumberFormat="1" applyFont="1" applyFill="1" applyAlignment="1">
      <alignment horizontal="center"/>
    </xf>
    <xf numFmtId="164" fontId="6" fillId="2" borderId="1" xfId="4" applyNumberFormat="1" applyFont="1" applyFill="1" applyBorder="1" applyAlignment="1"/>
    <xf numFmtId="164" fontId="6" fillId="2" borderId="0" xfId="4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right"/>
    </xf>
    <xf numFmtId="164" fontId="11" fillId="2" borderId="0" xfId="5" applyNumberFormat="1" applyFont="1" applyFill="1" applyBorder="1" applyAlignment="1">
      <alignment horizontal="left"/>
    </xf>
    <xf numFmtId="164" fontId="8" fillId="2" borderId="0" xfId="6" applyNumberFormat="1" applyFont="1" applyFill="1" applyBorder="1" applyAlignment="1"/>
    <xf numFmtId="164" fontId="8" fillId="2" borderId="3" xfId="4" applyNumberFormat="1" applyFont="1" applyFill="1" applyBorder="1" applyAlignment="1">
      <alignment horizontal="center"/>
    </xf>
    <xf numFmtId="164" fontId="6" fillId="2" borderId="2" xfId="4" applyNumberFormat="1" applyFont="1" applyFill="1" applyBorder="1" applyAlignment="1"/>
    <xf numFmtId="164" fontId="8" fillId="2" borderId="2" xfId="4" applyNumberFormat="1" applyFont="1" applyFill="1" applyBorder="1" applyAlignment="1"/>
    <xf numFmtId="164" fontId="6" fillId="2" borderId="0" xfId="7" applyNumberFormat="1" applyFont="1" applyFill="1" applyAlignment="1">
      <alignment horizontal="center"/>
    </xf>
    <xf numFmtId="164" fontId="8" fillId="2" borderId="0" xfId="7" applyNumberFormat="1" applyFont="1" applyFill="1" applyAlignment="1">
      <alignment horizontal="center"/>
    </xf>
    <xf numFmtId="164" fontId="6" fillId="2" borderId="0" xfId="1" applyNumberFormat="1" applyFont="1" applyFill="1" applyAlignment="1"/>
    <xf numFmtId="164" fontId="8" fillId="2" borderId="0" xfId="1" applyNumberFormat="1" applyFont="1" applyFill="1" applyAlignment="1"/>
    <xf numFmtId="167" fontId="6" fillId="2" borderId="0" xfId="1" applyNumberFormat="1" applyFont="1" applyFill="1" applyAlignment="1">
      <alignment vertical="top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8" applyFont="1" applyFill="1" applyBorder="1" applyAlignment="1">
      <alignment vertical="top"/>
    </xf>
    <xf numFmtId="169" fontId="8" fillId="2" borderId="0" xfId="9" applyNumberFormat="1" applyFont="1" applyFill="1" applyBorder="1" applyAlignment="1">
      <alignment vertical="top"/>
    </xf>
    <xf numFmtId="0" fontId="13" fillId="2" borderId="0" xfId="8" applyFont="1" applyFill="1" applyBorder="1" applyAlignment="1">
      <alignment vertical="top"/>
    </xf>
    <xf numFmtId="0" fontId="6" fillId="2" borderId="0" xfId="8" applyFont="1" applyFill="1" applyBorder="1" applyAlignment="1">
      <alignment vertical="top" wrapText="1"/>
    </xf>
    <xf numFmtId="0" fontId="6" fillId="2" borderId="0" xfId="8" applyFont="1" applyFill="1" applyBorder="1" applyAlignment="1">
      <alignment vertical="top"/>
    </xf>
    <xf numFmtId="0" fontId="8" fillId="2" borderId="0" xfId="10" applyFont="1" applyFill="1" applyBorder="1" applyAlignment="1">
      <alignment vertical="top"/>
    </xf>
    <xf numFmtId="169" fontId="6" fillId="2" borderId="0" xfId="11" applyNumberFormat="1" applyFont="1" applyFill="1" applyAlignment="1">
      <alignment horizontal="right" vertical="top"/>
    </xf>
    <xf numFmtId="0" fontId="5" fillId="2" borderId="0" xfId="8" applyFont="1" applyFill="1" applyBorder="1" applyAlignment="1">
      <alignment horizontal="left" vertical="top"/>
    </xf>
    <xf numFmtId="169" fontId="6" fillId="2" borderId="1" xfId="11" applyNumberFormat="1" applyFont="1" applyFill="1" applyBorder="1" applyAlignment="1">
      <alignment horizontal="right" vertical="top" wrapText="1"/>
    </xf>
    <xf numFmtId="0" fontId="13" fillId="2" borderId="0" xfId="10" applyFont="1" applyFill="1" applyBorder="1" applyAlignment="1">
      <alignment vertical="top" wrapText="1"/>
    </xf>
    <xf numFmtId="169" fontId="14" fillId="2" borderId="0" xfId="9" applyNumberFormat="1" applyFont="1" applyFill="1" applyBorder="1" applyAlignment="1">
      <alignment vertical="top"/>
    </xf>
    <xf numFmtId="0" fontId="14" fillId="2" borderId="0" xfId="10" applyFont="1" applyFill="1" applyBorder="1" applyAlignment="1">
      <alignment vertical="top" wrapText="1"/>
    </xf>
    <xf numFmtId="164" fontId="13" fillId="2" borderId="0" xfId="9" applyNumberFormat="1" applyFont="1" applyFill="1" applyBorder="1" applyAlignment="1"/>
    <xf numFmtId="164" fontId="14" fillId="2" borderId="0" xfId="12" applyNumberFormat="1" applyFont="1" applyFill="1" applyBorder="1" applyAlignment="1"/>
    <xf numFmtId="0" fontId="14" fillId="2" borderId="0" xfId="10" applyFont="1" applyFill="1" applyBorder="1" applyAlignment="1">
      <alignment vertical="top"/>
    </xf>
    <xf numFmtId="164" fontId="14" fillId="2" borderId="0" xfId="12" applyNumberFormat="1" applyFont="1" applyFill="1" applyBorder="1" applyAlignment="1">
      <alignment horizontal="center"/>
    </xf>
    <xf numFmtId="0" fontId="8" fillId="2" borderId="0" xfId="8" applyFont="1" applyFill="1" applyBorder="1" applyAlignment="1">
      <alignment vertical="center"/>
    </xf>
    <xf numFmtId="164" fontId="13" fillId="2" borderId="1" xfId="9" applyNumberFormat="1" applyFont="1" applyFill="1" applyBorder="1" applyAlignment="1"/>
    <xf numFmtId="164" fontId="14" fillId="0" borderId="1" xfId="12" applyNumberFormat="1" applyFont="1" applyFill="1" applyBorder="1" applyAlignment="1"/>
    <xf numFmtId="164" fontId="14" fillId="2" borderId="0" xfId="9" applyNumberFormat="1" applyFont="1" applyFill="1" applyBorder="1" applyAlignment="1"/>
    <xf numFmtId="0" fontId="15" fillId="2" borderId="0" xfId="10" applyFont="1" applyFill="1" applyBorder="1" applyAlignment="1">
      <alignment vertical="top" wrapText="1"/>
    </xf>
    <xf numFmtId="164" fontId="13" fillId="2" borderId="0" xfId="9" applyNumberFormat="1" applyFont="1" applyFill="1" applyBorder="1" applyAlignment="1">
      <alignment horizontal="center"/>
    </xf>
    <xf numFmtId="164" fontId="14" fillId="2" borderId="0" xfId="9" applyNumberFormat="1" applyFont="1" applyFill="1" applyBorder="1" applyAlignment="1">
      <alignment horizontal="center"/>
    </xf>
    <xf numFmtId="164" fontId="13" fillId="2" borderId="2" xfId="9" applyNumberFormat="1" applyFont="1" applyFill="1" applyBorder="1" applyAlignment="1"/>
    <xf numFmtId="164" fontId="14" fillId="2" borderId="2" xfId="9" applyNumberFormat="1" applyFont="1" applyFill="1" applyBorder="1" applyAlignment="1"/>
    <xf numFmtId="164" fontId="14" fillId="2" borderId="1" xfId="9" applyNumberFormat="1" applyFont="1" applyFill="1" applyBorder="1" applyAlignment="1"/>
    <xf numFmtId="0" fontId="14" fillId="0" borderId="0" xfId="10" applyFont="1" applyFill="1" applyBorder="1" applyAlignment="1">
      <alignment vertical="top" wrapText="1"/>
    </xf>
    <xf numFmtId="0" fontId="14" fillId="0" borderId="0" xfId="10" applyFont="1" applyBorder="1" applyAlignment="1">
      <alignment vertical="top" wrapText="1"/>
    </xf>
    <xf numFmtId="164" fontId="13" fillId="2" borderId="3" xfId="9" applyNumberFormat="1" applyFont="1" applyFill="1" applyBorder="1" applyAlignment="1"/>
    <xf numFmtId="164" fontId="14" fillId="2" borderId="3" xfId="9" applyNumberFormat="1" applyFont="1" applyFill="1" applyBorder="1" applyAlignment="1"/>
    <xf numFmtId="164" fontId="13" fillId="2" borderId="0" xfId="12" applyNumberFormat="1" applyFont="1" applyFill="1" applyBorder="1" applyAlignment="1">
      <alignment vertical="top"/>
    </xf>
    <xf numFmtId="164" fontId="14" fillId="2" borderId="1" xfId="12" applyNumberFormat="1" applyFont="1" applyFill="1" applyBorder="1" applyAlignment="1"/>
    <xf numFmtId="167" fontId="8" fillId="2" borderId="0" xfId="8" applyNumberFormat="1" applyFont="1" applyFill="1" applyBorder="1" applyAlignment="1">
      <alignment vertical="top"/>
    </xf>
    <xf numFmtId="164" fontId="13" fillId="2" borderId="1" xfId="13" applyNumberFormat="1" applyFont="1" applyFill="1" applyBorder="1" applyAlignment="1">
      <alignment horizontal="center"/>
    </xf>
    <xf numFmtId="164" fontId="13" fillId="2" borderId="4" xfId="9" applyNumberFormat="1" applyFont="1" applyFill="1" applyBorder="1" applyAlignment="1"/>
    <xf numFmtId="164" fontId="14" fillId="2" borderId="4" xfId="9" applyNumberFormat="1" applyFont="1" applyFill="1" applyBorder="1" applyAlignment="1"/>
    <xf numFmtId="0" fontId="14" fillId="2" borderId="0" xfId="8" applyFont="1" applyFill="1" applyBorder="1" applyAlignment="1">
      <alignment vertical="top"/>
    </xf>
    <xf numFmtId="0" fontId="8" fillId="2" borderId="0" xfId="14" applyFont="1" applyFill="1" applyBorder="1" applyAlignment="1">
      <alignment horizontal="justify" vertical="top"/>
    </xf>
    <xf numFmtId="169" fontId="6" fillId="2" borderId="0" xfId="9" applyNumberFormat="1" applyFont="1" applyFill="1" applyBorder="1" applyAlignment="1">
      <alignment vertical="top"/>
    </xf>
    <xf numFmtId="0" fontId="8" fillId="2" borderId="0" xfId="14" applyFont="1" applyFill="1" applyBorder="1" applyAlignment="1">
      <alignment vertical="top"/>
    </xf>
    <xf numFmtId="0" fontId="6" fillId="2" borderId="0" xfId="14" applyFont="1" applyFill="1" applyBorder="1" applyAlignment="1"/>
    <xf numFmtId="0" fontId="13" fillId="2" borderId="0" xfId="14" applyFont="1" applyFill="1" applyBorder="1" applyAlignment="1"/>
    <xf numFmtId="169" fontId="10" fillId="2" borderId="0" xfId="9" applyNumberFormat="1" applyFont="1" applyFill="1" applyAlignment="1">
      <alignment vertical="top"/>
    </xf>
    <xf numFmtId="0" fontId="10" fillId="2" borderId="0" xfId="7" applyFont="1" applyFill="1" applyAlignment="1">
      <alignment vertical="top"/>
    </xf>
    <xf numFmtId="0" fontId="8" fillId="2" borderId="0" xfId="8" applyFont="1" applyFill="1" applyBorder="1" applyAlignment="1">
      <alignment horizontal="right"/>
    </xf>
    <xf numFmtId="0" fontId="8" fillId="2" borderId="0" xfId="15" applyFont="1" applyFill="1" applyBorder="1" applyAlignment="1">
      <alignment vertical="top"/>
    </xf>
    <xf numFmtId="169" fontId="8" fillId="2" borderId="0" xfId="16" applyNumberFormat="1" applyFont="1" applyFill="1" applyBorder="1" applyAlignment="1">
      <alignment vertical="top"/>
    </xf>
    <xf numFmtId="0" fontId="6" fillId="2" borderId="0" xfId="15" applyFont="1" applyFill="1" applyBorder="1" applyAlignment="1">
      <alignment horizontal="left" vertical="top"/>
    </xf>
    <xf numFmtId="169" fontId="6" fillId="2" borderId="0" xfId="16" applyNumberFormat="1" applyFont="1" applyFill="1" applyBorder="1" applyAlignment="1">
      <alignment horizontal="left" vertical="top"/>
    </xf>
    <xf numFmtId="0" fontId="13" fillId="2" borderId="0" xfId="15" applyFont="1" applyFill="1" applyAlignment="1"/>
    <xf numFmtId="169" fontId="6" fillId="2" borderId="0" xfId="16" applyNumberFormat="1" applyFont="1" applyFill="1" applyAlignment="1">
      <alignment vertical="top"/>
    </xf>
    <xf numFmtId="0" fontId="8" fillId="2" borderId="0" xfId="15" applyFont="1" applyFill="1" applyAlignment="1">
      <alignment vertical="top"/>
    </xf>
    <xf numFmtId="0" fontId="15" fillId="2" borderId="0" xfId="1" applyFont="1" applyFill="1" applyAlignment="1">
      <alignment horizontal="left" vertical="center" wrapText="1"/>
    </xf>
    <xf numFmtId="169" fontId="13" fillId="2" borderId="1" xfId="17" applyNumberFormat="1" applyFont="1" applyFill="1" applyBorder="1" applyAlignment="1">
      <alignment horizontal="right" wrapText="1"/>
    </xf>
    <xf numFmtId="49" fontId="13" fillId="2" borderId="1" xfId="1" applyNumberFormat="1" applyFont="1" applyFill="1" applyBorder="1" applyAlignment="1">
      <alignment horizontal="right" wrapText="1"/>
    </xf>
    <xf numFmtId="0" fontId="13" fillId="2" borderId="0" xfId="15" applyFont="1" applyFill="1" applyAlignment="1" applyProtection="1">
      <alignment wrapText="1"/>
      <protection locked="0"/>
    </xf>
    <xf numFmtId="41" fontId="14" fillId="2" borderId="2" xfId="17" applyNumberFormat="1" applyFont="1" applyFill="1" applyBorder="1" applyAlignment="1"/>
    <xf numFmtId="0" fontId="14" fillId="2" borderId="0" xfId="15" applyFont="1" applyFill="1" applyAlignment="1" applyProtection="1">
      <alignment wrapText="1"/>
      <protection locked="0"/>
    </xf>
    <xf numFmtId="41" fontId="13" fillId="2" borderId="0" xfId="17" applyNumberFormat="1" applyFont="1" applyFill="1" applyAlignment="1"/>
    <xf numFmtId="41" fontId="13" fillId="0" borderId="0" xfId="17" applyNumberFormat="1" applyFont="1" applyFill="1" applyAlignment="1"/>
    <xf numFmtId="0" fontId="13" fillId="2" borderId="0" xfId="15" applyFont="1" applyFill="1" applyProtection="1">
      <protection locked="0"/>
    </xf>
    <xf numFmtId="0" fontId="17" fillId="2" borderId="0" xfId="15" applyFont="1" applyFill="1" applyAlignment="1" applyProtection="1">
      <alignment wrapText="1"/>
      <protection locked="0"/>
    </xf>
    <xf numFmtId="41" fontId="13" fillId="2" borderId="2" xfId="17" applyNumberFormat="1" applyFont="1" applyFill="1" applyBorder="1" applyAlignment="1"/>
    <xf numFmtId="41" fontId="13" fillId="2" borderId="3" xfId="17" applyNumberFormat="1" applyFont="1" applyFill="1" applyBorder="1" applyAlignment="1"/>
    <xf numFmtId="41" fontId="13" fillId="2" borderId="0" xfId="17" applyNumberFormat="1" applyFont="1" applyFill="1" applyBorder="1" applyAlignment="1"/>
    <xf numFmtId="41" fontId="13" fillId="2" borderId="1" xfId="17" applyNumberFormat="1" applyFont="1" applyFill="1" applyBorder="1" applyAlignment="1"/>
    <xf numFmtId="41" fontId="13" fillId="2" borderId="5" xfId="17" applyNumberFormat="1" applyFont="1" applyFill="1" applyBorder="1" applyAlignment="1"/>
    <xf numFmtId="41" fontId="14" fillId="2" borderId="0" xfId="17" applyNumberFormat="1" applyFont="1" applyFill="1" applyAlignment="1"/>
    <xf numFmtId="0" fontId="6" fillId="2" borderId="0" xfId="15" applyFont="1" applyFill="1" applyBorder="1" applyAlignment="1">
      <alignment vertical="top"/>
    </xf>
    <xf numFmtId="41" fontId="14" fillId="2" borderId="3" xfId="17" applyNumberFormat="1" applyFont="1" applyFill="1" applyBorder="1" applyAlignment="1"/>
    <xf numFmtId="41" fontId="14" fillId="2" borderId="4" xfId="17" applyNumberFormat="1" applyFont="1" applyFill="1" applyBorder="1" applyAlignment="1"/>
    <xf numFmtId="0" fontId="13" fillId="2" borderId="0" xfId="15" applyFont="1" applyFill="1" applyBorder="1" applyAlignment="1" applyProtection="1">
      <alignment wrapText="1"/>
      <protection locked="0"/>
    </xf>
    <xf numFmtId="41" fontId="13" fillId="2" borderId="0" xfId="16" applyNumberFormat="1" applyFont="1" applyFill="1" applyAlignment="1"/>
    <xf numFmtId="167" fontId="13" fillId="2" borderId="0" xfId="16" applyNumberFormat="1" applyFont="1" applyFill="1" applyAlignment="1"/>
    <xf numFmtId="169" fontId="6" fillId="2" borderId="0" xfId="16" applyNumberFormat="1" applyFont="1" applyFill="1" applyBorder="1" applyAlignment="1">
      <alignment vertical="top"/>
    </xf>
    <xf numFmtId="169" fontId="10" fillId="2" borderId="0" xfId="16" applyNumberFormat="1" applyFont="1" applyFill="1" applyAlignment="1">
      <alignment vertical="top"/>
    </xf>
    <xf numFmtId="167" fontId="8" fillId="2" borderId="0" xfId="15" applyNumberFormat="1" applyFont="1" applyFill="1" applyBorder="1" applyAlignment="1">
      <alignment vertical="top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/>
    <xf numFmtId="0" fontId="3" fillId="2" borderId="0" xfId="0" applyFont="1" applyFill="1" applyAlignment="1">
      <alignment horizontal="left" vertical="top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/>
    <xf numFmtId="0" fontId="6" fillId="2" borderId="0" xfId="8" applyFont="1" applyFill="1" applyBorder="1" applyAlignment="1">
      <alignment horizontal="left" vertical="top" wrapText="1"/>
    </xf>
    <xf numFmtId="0" fontId="6" fillId="2" borderId="0" xfId="15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/>
    </xf>
    <xf numFmtId="0" fontId="18" fillId="2" borderId="1" xfId="0" applyFont="1" applyFill="1" applyBorder="1" applyAlignment="1">
      <alignment horizontal="right"/>
    </xf>
  </cellXfs>
  <cellStyles count="18">
    <cellStyle name="Comma 2" xfId="3"/>
    <cellStyle name="Normal" xfId="0" builtinId="0"/>
    <cellStyle name="Обычный 2" xfId="7"/>
    <cellStyle name="Обычный 2 3 2 2" xfId="8"/>
    <cellStyle name="Обычный 21 2 2" xfId="14"/>
    <cellStyle name="Обычный 3" xfId="15"/>
    <cellStyle name="Обычный 4" xfId="13"/>
    <cellStyle name="Обычный_Alfa Bank_ FS_2008_rus_1" xfId="1"/>
    <cellStyle name="Стиль 1" xfId="10"/>
    <cellStyle name="Финансовый 2 3 2" xfId="6"/>
    <cellStyle name="Финансовый 2 3 2 3" xfId="9"/>
    <cellStyle name="Финансовый 2 3 4" xfId="16"/>
    <cellStyle name="Финансовый 2 4 2" xfId="2"/>
    <cellStyle name="Финансовый 2 4 2 3" xfId="11"/>
    <cellStyle name="Финансовый 2 9" xfId="17"/>
    <cellStyle name="Финансовый 3" xfId="5"/>
    <cellStyle name="Финансовый 3 2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ATI/WINWORD/TESTI/MATRICE/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controll/CONSUNT/ROSETTI/STRUTTUR/2000/09/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elena/&#1052;&#1086;&#1080;%20&#1076;&#1086;&#1082;&#1091;&#1084;&#1077;&#1085;&#1090;&#1099;/Transoil%20-%2010/1_My%20documents/1_Work/1_Audit/Templates/R_S%20Capex/1_Work/Audit/2005-12/General%20file/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balesta/My%20Documents/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OCUME~1/lh/IMPOST~1/Temp/C.Lotus.Notes.Data/Ore%20Libia/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_i/Desktop/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li_v\AppData\Local\Temp\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010216\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~1/AppData/Local/Temp/notes70CF47/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hmanova_s/Desktop/&#1052;&#1086;&#1103;%20&#1087;&#1072;&#1087;&#1082;&#1072;/04.&#1054;&#1058;&#1063;&#1045;&#1058;&#1067;%20&#1042;&#1061;&#1054;&#1044;&#1071;&#1065;&#1048;&#1045;/&#1055;&#1056;&#1059;&#1044;&#1045;&#1053;&#1062;&#1048;&#1040;&#1051;&#1068;&#1053;&#1067;&#1045;%20&#1053;&#1054;&#1056;&#1052;&#1040;&#1058;&#1048;&#1042;&#1067;/&#1042;&#1093;&#1086;&#1076;&#1103;&#1097;&#1080;&#1077;/2016%20&#1075;&#1086;&#1076;/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6"/>
  <sheetViews>
    <sheetView tabSelected="1" zoomScale="80" zoomScaleNormal="80" zoomScaleSheetLayoutView="80" workbookViewId="0">
      <selection activeCell="C7" sqref="C7"/>
    </sheetView>
  </sheetViews>
  <sheetFormatPr defaultColWidth="0" defaultRowHeight="15" customHeight="1" zeroHeight="1" x14ac:dyDescent="0.25"/>
  <cols>
    <col min="1" max="1" width="63" customWidth="1"/>
    <col min="2" max="2" width="7.140625" customWidth="1"/>
    <col min="3" max="4" width="19.7109375" customWidth="1"/>
  </cols>
  <sheetData>
    <row r="1" spans="1:4" x14ac:dyDescent="0.25">
      <c r="A1" s="1"/>
      <c r="B1" s="1"/>
      <c r="C1" s="2"/>
      <c r="D1" s="2"/>
    </row>
    <row r="2" spans="1:4" x14ac:dyDescent="0.25">
      <c r="A2" s="1"/>
      <c r="B2" s="1"/>
      <c r="D2" s="1"/>
    </row>
    <row r="3" spans="1:4" x14ac:dyDescent="0.25">
      <c r="A3" s="1"/>
      <c r="B3" s="1"/>
      <c r="C3" s="1"/>
      <c r="D3" s="1"/>
    </row>
    <row r="4" spans="1:4" ht="42.75" customHeight="1" x14ac:dyDescent="0.25">
      <c r="A4" s="132" t="s">
        <v>0</v>
      </c>
      <c r="B4" s="132"/>
      <c r="C4" s="132"/>
      <c r="D4" s="132"/>
    </row>
    <row r="5" spans="1:4" x14ac:dyDescent="0.25">
      <c r="A5" s="1"/>
      <c r="B5" s="1"/>
      <c r="C5" s="1"/>
      <c r="D5" s="1"/>
    </row>
    <row r="6" spans="1:4" x14ac:dyDescent="0.25">
      <c r="A6" s="133" t="s">
        <v>1</v>
      </c>
      <c r="B6" s="130"/>
      <c r="C6" s="3" t="s">
        <v>2</v>
      </c>
      <c r="D6" s="3" t="s">
        <v>3</v>
      </c>
    </row>
    <row r="7" spans="1:4" x14ac:dyDescent="0.25">
      <c r="A7" s="133"/>
      <c r="B7" s="140" t="s">
        <v>119</v>
      </c>
      <c r="C7" s="4" t="s">
        <v>4</v>
      </c>
      <c r="D7" s="4" t="s">
        <v>5</v>
      </c>
    </row>
    <row r="8" spans="1:4" x14ac:dyDescent="0.25">
      <c r="A8" s="5" t="s">
        <v>6</v>
      </c>
      <c r="B8" s="5"/>
      <c r="C8" s="6"/>
      <c r="D8" s="6"/>
    </row>
    <row r="9" spans="1:4" x14ac:dyDescent="0.25">
      <c r="A9" s="7" t="s">
        <v>7</v>
      </c>
      <c r="B9" s="139">
        <v>5</v>
      </c>
      <c r="C9" s="8">
        <v>436222493</v>
      </c>
      <c r="D9" s="9">
        <v>206160605</v>
      </c>
    </row>
    <row r="10" spans="1:4" x14ac:dyDescent="0.25">
      <c r="A10" s="7" t="s">
        <v>8</v>
      </c>
      <c r="B10" s="139">
        <v>6</v>
      </c>
      <c r="C10" s="8">
        <v>28192926</v>
      </c>
      <c r="D10" s="9">
        <v>35790011</v>
      </c>
    </row>
    <row r="11" spans="1:4" ht="30" x14ac:dyDescent="0.25">
      <c r="A11" s="10" t="s">
        <v>9</v>
      </c>
      <c r="B11" s="139"/>
      <c r="C11" s="8">
        <v>246429</v>
      </c>
      <c r="D11" s="9">
        <v>174382</v>
      </c>
    </row>
    <row r="12" spans="1:4" x14ac:dyDescent="0.25">
      <c r="A12" s="7" t="s">
        <v>10</v>
      </c>
      <c r="B12" s="139">
        <v>7</v>
      </c>
      <c r="C12" s="8">
        <v>372649378</v>
      </c>
      <c r="D12" s="11">
        <v>193870559</v>
      </c>
    </row>
    <row r="13" spans="1:4" x14ac:dyDescent="0.25">
      <c r="A13" s="7" t="s">
        <v>11</v>
      </c>
      <c r="B13" s="139">
        <v>8</v>
      </c>
      <c r="C13" s="8">
        <v>515639605</v>
      </c>
      <c r="D13" s="9">
        <v>490527516</v>
      </c>
    </row>
    <row r="14" spans="1:4" x14ac:dyDescent="0.25">
      <c r="A14" s="7" t="s">
        <v>12</v>
      </c>
      <c r="B14" s="139">
        <v>9</v>
      </c>
      <c r="C14" s="8">
        <v>40454873</v>
      </c>
      <c r="D14" s="9">
        <v>41015415</v>
      </c>
    </row>
    <row r="15" spans="1:4" x14ac:dyDescent="0.25">
      <c r="A15" s="7" t="s">
        <v>13</v>
      </c>
      <c r="B15" s="139">
        <v>10</v>
      </c>
      <c r="C15" s="8">
        <v>892334</v>
      </c>
      <c r="D15" s="9">
        <v>837852</v>
      </c>
    </row>
    <row r="16" spans="1:4" x14ac:dyDescent="0.25">
      <c r="A16" s="7" t="s">
        <v>14</v>
      </c>
      <c r="B16" s="139"/>
      <c r="C16" s="8">
        <v>271792</v>
      </c>
      <c r="D16" s="9">
        <v>569981</v>
      </c>
    </row>
    <row r="17" spans="1:4" x14ac:dyDescent="0.25">
      <c r="A17" s="7" t="s">
        <v>15</v>
      </c>
      <c r="B17" s="139">
        <v>11</v>
      </c>
      <c r="C17" s="8">
        <v>29829487</v>
      </c>
      <c r="D17" s="12">
        <v>26790280</v>
      </c>
    </row>
    <row r="18" spans="1:4" x14ac:dyDescent="0.25">
      <c r="A18" s="13" t="s">
        <v>16</v>
      </c>
      <c r="B18" s="139"/>
      <c r="C18" s="14">
        <f>SUM(C9:C17)</f>
        <v>1424399317</v>
      </c>
      <c r="D18" s="15">
        <f>SUM(D9:D17)</f>
        <v>995736601</v>
      </c>
    </row>
    <row r="19" spans="1:4" x14ac:dyDescent="0.25">
      <c r="A19" s="16"/>
      <c r="B19" s="139"/>
      <c r="C19" s="17"/>
      <c r="D19" s="18"/>
    </row>
    <row r="20" spans="1:4" x14ac:dyDescent="0.25">
      <c r="A20" s="13" t="s">
        <v>17</v>
      </c>
      <c r="B20" s="139"/>
      <c r="C20" s="8"/>
      <c r="D20" s="9"/>
    </row>
    <row r="21" spans="1:4" x14ac:dyDescent="0.25">
      <c r="A21" s="7" t="s">
        <v>18</v>
      </c>
      <c r="B21" s="139">
        <v>12</v>
      </c>
      <c r="C21" s="8">
        <v>942608175</v>
      </c>
      <c r="D21" s="9">
        <v>552835030</v>
      </c>
    </row>
    <row r="22" spans="1:4" x14ac:dyDescent="0.25">
      <c r="A22" s="7" t="s">
        <v>19</v>
      </c>
      <c r="B22" s="139">
        <v>13</v>
      </c>
      <c r="C22" s="8">
        <v>131223825</v>
      </c>
      <c r="D22" s="9">
        <v>105494138</v>
      </c>
    </row>
    <row r="23" spans="1:4" x14ac:dyDescent="0.25">
      <c r="A23" s="7" t="s">
        <v>20</v>
      </c>
      <c r="B23" s="139"/>
      <c r="C23" s="8">
        <v>2228582</v>
      </c>
      <c r="D23" s="18">
        <v>29014869</v>
      </c>
    </row>
    <row r="24" spans="1:4" x14ac:dyDescent="0.25">
      <c r="A24" s="7" t="s">
        <v>21</v>
      </c>
      <c r="B24" s="139">
        <v>14</v>
      </c>
      <c r="C24" s="8">
        <v>134879078</v>
      </c>
      <c r="D24" s="18">
        <v>101407395</v>
      </c>
    </row>
    <row r="25" spans="1:4" x14ac:dyDescent="0.25">
      <c r="A25" s="7" t="s">
        <v>22</v>
      </c>
      <c r="B25" s="139">
        <v>14</v>
      </c>
      <c r="C25" s="8">
        <v>104611177</v>
      </c>
      <c r="D25" s="18">
        <v>97728459</v>
      </c>
    </row>
    <row r="26" spans="1:4" x14ac:dyDescent="0.25">
      <c r="A26" s="7" t="s">
        <v>23</v>
      </c>
      <c r="B26" s="139"/>
      <c r="C26" s="8">
        <v>2923653</v>
      </c>
      <c r="D26" s="18">
        <v>2660057</v>
      </c>
    </row>
    <row r="27" spans="1:4" x14ac:dyDescent="0.25">
      <c r="A27" s="7" t="s">
        <v>24</v>
      </c>
      <c r="B27" s="139">
        <v>15</v>
      </c>
      <c r="C27" s="8">
        <v>5589975</v>
      </c>
      <c r="D27" s="19">
        <v>5243672</v>
      </c>
    </row>
    <row r="28" spans="1:4" x14ac:dyDescent="0.25">
      <c r="A28" s="13" t="s">
        <v>25</v>
      </c>
      <c r="B28" s="139"/>
      <c r="C28" s="14">
        <f>SUM(C21:C27)</f>
        <v>1324064465</v>
      </c>
      <c r="D28" s="15">
        <f>SUM(D21:D27)</f>
        <v>894383620</v>
      </c>
    </row>
    <row r="29" spans="1:4" x14ac:dyDescent="0.25">
      <c r="A29" s="20"/>
      <c r="B29" s="139"/>
      <c r="C29" s="17"/>
      <c r="D29" s="18"/>
    </row>
    <row r="30" spans="1:4" x14ac:dyDescent="0.25">
      <c r="A30" s="13" t="s">
        <v>26</v>
      </c>
      <c r="B30" s="139"/>
      <c r="C30" s="17"/>
      <c r="D30" s="18"/>
    </row>
    <row r="31" spans="1:4" x14ac:dyDescent="0.25">
      <c r="A31" s="7" t="s">
        <v>27</v>
      </c>
      <c r="B31" s="139">
        <v>16</v>
      </c>
      <c r="C31" s="8">
        <v>222554069</v>
      </c>
      <c r="D31" s="9">
        <v>222554069</v>
      </c>
    </row>
    <row r="32" spans="1:4" x14ac:dyDescent="0.25">
      <c r="A32" s="7" t="s">
        <v>28</v>
      </c>
      <c r="B32" s="139"/>
      <c r="C32" s="8">
        <v>7472887</v>
      </c>
      <c r="D32" s="9">
        <v>8099604</v>
      </c>
    </row>
    <row r="33" spans="1:4" x14ac:dyDescent="0.25">
      <c r="A33" s="7" t="s">
        <v>29</v>
      </c>
      <c r="B33" s="139"/>
      <c r="C33" s="21">
        <v>-129692104</v>
      </c>
      <c r="D33" s="12">
        <v>-129300692</v>
      </c>
    </row>
    <row r="34" spans="1:4" x14ac:dyDescent="0.25">
      <c r="A34" s="13" t="s">
        <v>30</v>
      </c>
      <c r="B34" s="139"/>
      <c r="C34" s="14">
        <f>SUM(C31:C33)</f>
        <v>100334852</v>
      </c>
      <c r="D34" s="15">
        <f>SUM(D31:D33)</f>
        <v>101352981</v>
      </c>
    </row>
    <row r="35" spans="1:4" x14ac:dyDescent="0.25">
      <c r="A35" s="13" t="s">
        <v>31</v>
      </c>
      <c r="B35" s="139"/>
      <c r="C35" s="22">
        <f>C28+C34</f>
        <v>1424399317</v>
      </c>
      <c r="D35" s="23">
        <f>D28+D34</f>
        <v>995736601</v>
      </c>
    </row>
    <row r="36" spans="1:4" x14ac:dyDescent="0.25">
      <c r="A36" s="24"/>
      <c r="B36" s="24"/>
      <c r="C36" s="25"/>
      <c r="D36" s="25"/>
    </row>
    <row r="37" spans="1:4" x14ac:dyDescent="0.25">
      <c r="A37" s="24"/>
      <c r="B37" s="24"/>
      <c r="C37" s="25"/>
      <c r="D37" s="25"/>
    </row>
    <row r="38" spans="1:4" x14ac:dyDescent="0.25">
      <c r="A38" s="26"/>
      <c r="B38" s="26"/>
      <c r="C38" s="27"/>
      <c r="D38" s="28"/>
    </row>
    <row r="39" spans="1:4" x14ac:dyDescent="0.25">
      <c r="A39" s="29" t="s">
        <v>32</v>
      </c>
      <c r="B39" s="29"/>
      <c r="C39" s="29" t="s">
        <v>32</v>
      </c>
      <c r="D39" s="29"/>
    </row>
    <row r="40" spans="1:4" x14ac:dyDescent="0.25">
      <c r="A40" s="30" t="s">
        <v>33</v>
      </c>
      <c r="B40" s="30"/>
      <c r="C40" s="30" t="s">
        <v>34</v>
      </c>
      <c r="D40" s="30"/>
    </row>
    <row r="41" spans="1:4" x14ac:dyDescent="0.25">
      <c r="A41" s="31" t="s">
        <v>35</v>
      </c>
      <c r="B41" s="31"/>
      <c r="C41" s="32" t="s">
        <v>36</v>
      </c>
      <c r="D41" s="30"/>
    </row>
    <row r="42" spans="1:4" x14ac:dyDescent="0.25">
      <c r="A42" s="1"/>
      <c r="B42" s="1"/>
      <c r="C42" s="1"/>
      <c r="D42" s="1"/>
    </row>
    <row r="43" spans="1:4" hidden="1" x14ac:dyDescent="0.25"/>
    <row r="44" spans="1:4" hidden="1" x14ac:dyDescent="0.25"/>
    <row r="45" spans="1:4" ht="15" hidden="1" customHeight="1" x14ac:dyDescent="0.25"/>
    <row r="46" spans="1:4" ht="15" hidden="1" customHeight="1" x14ac:dyDescent="0.25"/>
  </sheetData>
  <mergeCells count="2">
    <mergeCell ref="A6:A7"/>
    <mergeCell ref="A4:D4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8"/>
  <sheetViews>
    <sheetView zoomScale="80" zoomScaleNormal="80" zoomScaleSheetLayoutView="80" workbookViewId="0">
      <selection activeCell="B15" sqref="B15"/>
    </sheetView>
  </sheetViews>
  <sheetFormatPr defaultColWidth="0" defaultRowHeight="15" customHeight="1" zeroHeight="1" x14ac:dyDescent="0.25"/>
  <cols>
    <col min="1" max="1" width="73" customWidth="1"/>
    <col min="2" max="2" width="7.140625" customWidth="1"/>
    <col min="3" max="4" width="19.7109375" customWidth="1"/>
    <col min="5" max="16384" width="9.140625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ht="28.5" customHeight="1" x14ac:dyDescent="0.25">
      <c r="A4" s="132" t="s">
        <v>37</v>
      </c>
      <c r="B4" s="132"/>
      <c r="C4" s="132"/>
      <c r="D4" s="132"/>
    </row>
    <row r="5" spans="1:4" x14ac:dyDescent="0.25">
      <c r="A5" s="1"/>
      <c r="B5" s="1"/>
      <c r="C5" s="1"/>
      <c r="D5" s="1"/>
    </row>
    <row r="6" spans="1:4" x14ac:dyDescent="0.25">
      <c r="A6" s="134" t="s">
        <v>1</v>
      </c>
      <c r="B6" s="131"/>
      <c r="C6" s="3" t="s">
        <v>2</v>
      </c>
      <c r="D6" s="3" t="s">
        <v>38</v>
      </c>
    </row>
    <row r="7" spans="1:4" x14ac:dyDescent="0.25">
      <c r="A7" s="134"/>
      <c r="B7" s="140" t="s">
        <v>119</v>
      </c>
      <c r="C7" s="4" t="s">
        <v>4</v>
      </c>
      <c r="D7" s="4" t="s">
        <v>4</v>
      </c>
    </row>
    <row r="8" spans="1:4" ht="30" x14ac:dyDescent="0.25">
      <c r="A8" s="10" t="s">
        <v>39</v>
      </c>
      <c r="B8" s="138">
        <v>18</v>
      </c>
      <c r="C8" s="33">
        <v>42167973</v>
      </c>
      <c r="D8" s="34">
        <v>28971957</v>
      </c>
    </row>
    <row r="9" spans="1:4" x14ac:dyDescent="0.25">
      <c r="A9" s="7" t="s">
        <v>40</v>
      </c>
      <c r="B9" s="138">
        <v>18</v>
      </c>
      <c r="C9" s="33">
        <v>-34310555</v>
      </c>
      <c r="D9" s="35">
        <v>-20794575</v>
      </c>
    </row>
    <row r="10" spans="1:4" x14ac:dyDescent="0.25">
      <c r="A10" s="5" t="s">
        <v>41</v>
      </c>
      <c r="B10" s="138"/>
      <c r="C10" s="36">
        <f>SUM(C8:C9)</f>
        <v>7857418</v>
      </c>
      <c r="D10" s="37">
        <f>SUM(D8:D9)</f>
        <v>8177382</v>
      </c>
    </row>
    <row r="11" spans="1:4" x14ac:dyDescent="0.25">
      <c r="A11" s="7" t="s">
        <v>42</v>
      </c>
      <c r="B11" s="138">
        <v>24</v>
      </c>
      <c r="C11" s="38">
        <v>-52196</v>
      </c>
      <c r="D11" s="35">
        <v>-897521</v>
      </c>
    </row>
    <row r="12" spans="1:4" x14ac:dyDescent="0.25">
      <c r="A12" s="5" t="s">
        <v>43</v>
      </c>
      <c r="B12" s="138"/>
      <c r="C12" s="39">
        <f>SUM(C10:C11)</f>
        <v>7805222</v>
      </c>
      <c r="D12" s="37">
        <f>SUM(D10:D11)</f>
        <v>7279861</v>
      </c>
    </row>
    <row r="13" spans="1:4" x14ac:dyDescent="0.25">
      <c r="A13" s="7" t="s">
        <v>44</v>
      </c>
      <c r="B13" s="138">
        <v>19</v>
      </c>
      <c r="C13" s="33">
        <v>3233508</v>
      </c>
      <c r="D13" s="34">
        <v>1584790</v>
      </c>
    </row>
    <row r="14" spans="1:4" x14ac:dyDescent="0.25">
      <c r="A14" s="7" t="s">
        <v>45</v>
      </c>
      <c r="B14" s="138">
        <v>19</v>
      </c>
      <c r="C14" s="33">
        <v>-475137</v>
      </c>
      <c r="D14" s="34">
        <v>-326189</v>
      </c>
    </row>
    <row r="15" spans="1:4" x14ac:dyDescent="0.25">
      <c r="A15" s="7" t="s">
        <v>46</v>
      </c>
      <c r="B15" s="138">
        <v>20</v>
      </c>
      <c r="C15" s="33">
        <v>1337279</v>
      </c>
      <c r="D15" s="34">
        <v>-646862</v>
      </c>
    </row>
    <row r="16" spans="1:4" ht="30" x14ac:dyDescent="0.25">
      <c r="A16" s="10" t="s">
        <v>47</v>
      </c>
      <c r="B16" s="138">
        <v>21</v>
      </c>
      <c r="C16" s="33">
        <v>125143</v>
      </c>
      <c r="D16" s="34">
        <v>2257398</v>
      </c>
    </row>
    <row r="17" spans="1:4" ht="30" x14ac:dyDescent="0.25">
      <c r="A17" s="10" t="s">
        <v>48</v>
      </c>
      <c r="B17" s="138"/>
      <c r="C17" s="33">
        <v>552135</v>
      </c>
      <c r="D17" s="40">
        <v>364085</v>
      </c>
    </row>
    <row r="18" spans="1:4" ht="30" x14ac:dyDescent="0.25">
      <c r="A18" s="10" t="s">
        <v>49</v>
      </c>
      <c r="B18" s="138"/>
      <c r="C18" s="33">
        <v>254876</v>
      </c>
      <c r="D18" s="40">
        <v>18389</v>
      </c>
    </row>
    <row r="19" spans="1:4" x14ac:dyDescent="0.25">
      <c r="A19" s="10" t="s">
        <v>50</v>
      </c>
      <c r="B19" s="138"/>
      <c r="C19" s="33">
        <v>609646</v>
      </c>
      <c r="D19" s="40">
        <v>0</v>
      </c>
    </row>
    <row r="20" spans="1:4" x14ac:dyDescent="0.25">
      <c r="A20" s="7" t="s">
        <v>51</v>
      </c>
      <c r="B20" s="138"/>
      <c r="C20" s="38">
        <v>806742</v>
      </c>
      <c r="D20" s="35">
        <v>237217</v>
      </c>
    </row>
    <row r="21" spans="1:4" x14ac:dyDescent="0.25">
      <c r="A21" s="13" t="s">
        <v>52</v>
      </c>
      <c r="B21" s="138"/>
      <c r="C21" s="39">
        <f>SUM(C13:C20)</f>
        <v>6444192</v>
      </c>
      <c r="D21" s="37">
        <f>SUM(D13:D20)</f>
        <v>3488828</v>
      </c>
    </row>
    <row r="22" spans="1:4" x14ac:dyDescent="0.25">
      <c r="A22" s="7" t="s">
        <v>53</v>
      </c>
      <c r="B22" s="138">
        <v>22</v>
      </c>
      <c r="C22" s="41">
        <v>-7789755</v>
      </c>
      <c r="D22" s="42">
        <v>-6026342</v>
      </c>
    </row>
    <row r="23" spans="1:4" ht="30" x14ac:dyDescent="0.25">
      <c r="A23" s="10" t="s">
        <v>54</v>
      </c>
      <c r="B23" s="138"/>
      <c r="C23" s="41">
        <v>-2569</v>
      </c>
      <c r="D23" s="42">
        <v>-734053</v>
      </c>
    </row>
    <row r="24" spans="1:4" x14ac:dyDescent="0.25">
      <c r="A24" s="13" t="s">
        <v>55</v>
      </c>
      <c r="B24" s="138"/>
      <c r="C24" s="36">
        <f>SUM(C22:C23)</f>
        <v>-7792324</v>
      </c>
      <c r="D24" s="43">
        <f>SUM(D22:D23)</f>
        <v>-6760395</v>
      </c>
    </row>
    <row r="25" spans="1:4" x14ac:dyDescent="0.25">
      <c r="A25" s="13" t="s">
        <v>56</v>
      </c>
      <c r="B25" s="138"/>
      <c r="C25" s="33">
        <f>C12+C21+C24</f>
        <v>6457090</v>
      </c>
      <c r="D25" s="34">
        <f>D12+D21+D24</f>
        <v>4008294</v>
      </c>
    </row>
    <row r="26" spans="1:4" x14ac:dyDescent="0.25">
      <c r="A26" s="7" t="s">
        <v>57</v>
      </c>
      <c r="B26" s="138">
        <v>23</v>
      </c>
      <c r="C26" s="33">
        <v>-263943</v>
      </c>
      <c r="D26" s="34">
        <v>-251827</v>
      </c>
    </row>
    <row r="27" spans="1:4" x14ac:dyDescent="0.25">
      <c r="A27" s="13" t="s">
        <v>58</v>
      </c>
      <c r="B27" s="138"/>
      <c r="C27" s="44">
        <f>SUM(C25:C26)</f>
        <v>6193147</v>
      </c>
      <c r="D27" s="45">
        <f>SUM(D25:D26)</f>
        <v>3756467</v>
      </c>
    </row>
    <row r="28" spans="1:4" x14ac:dyDescent="0.25">
      <c r="A28" s="13" t="s">
        <v>59</v>
      </c>
      <c r="B28" s="138"/>
      <c r="C28" s="46"/>
      <c r="D28" s="47"/>
    </row>
    <row r="29" spans="1:4" ht="30" x14ac:dyDescent="0.25">
      <c r="A29" s="16" t="s">
        <v>60</v>
      </c>
      <c r="B29" s="138"/>
      <c r="C29" s="33"/>
      <c r="D29" s="34"/>
    </row>
    <row r="30" spans="1:4" ht="30" x14ac:dyDescent="0.25">
      <c r="A30" s="10" t="s">
        <v>61</v>
      </c>
      <c r="B30" s="138"/>
      <c r="C30" s="33">
        <v>-239972</v>
      </c>
      <c r="D30" s="40">
        <v>-289640</v>
      </c>
    </row>
    <row r="31" spans="1:4" ht="45" x14ac:dyDescent="0.25">
      <c r="A31" s="10" t="s">
        <v>62</v>
      </c>
      <c r="B31" s="138">
        <v>7</v>
      </c>
      <c r="C31" s="33">
        <v>165390</v>
      </c>
      <c r="D31" s="40">
        <v>29554</v>
      </c>
    </row>
    <row r="32" spans="1:4" ht="45" x14ac:dyDescent="0.25">
      <c r="A32" s="10" t="s">
        <v>63</v>
      </c>
      <c r="B32" s="137"/>
      <c r="C32" s="38">
        <v>-552135</v>
      </c>
      <c r="D32" s="35">
        <v>-364085</v>
      </c>
    </row>
    <row r="33" spans="1:4" x14ac:dyDescent="0.25">
      <c r="A33" s="7" t="s">
        <v>64</v>
      </c>
      <c r="B33" s="137"/>
      <c r="C33" s="44">
        <f>SUM(C30:C32)</f>
        <v>-626717</v>
      </c>
      <c r="D33" s="45">
        <f>SUM(D30:D32)</f>
        <v>-624171</v>
      </c>
    </row>
    <row r="34" spans="1:4" x14ac:dyDescent="0.25">
      <c r="A34" s="13" t="s">
        <v>65</v>
      </c>
      <c r="B34" s="137"/>
      <c r="C34" s="48">
        <f>C27+C33</f>
        <v>5566430</v>
      </c>
      <c r="D34" s="49">
        <f>D27+D33</f>
        <v>3132296</v>
      </c>
    </row>
    <row r="35" spans="1:4" x14ac:dyDescent="0.25">
      <c r="A35" s="13"/>
      <c r="B35" s="13"/>
      <c r="C35" s="50"/>
      <c r="D35" s="50"/>
    </row>
    <row r="36" spans="1:4" x14ac:dyDescent="0.25">
      <c r="A36" s="13"/>
      <c r="B36" s="13"/>
      <c r="C36" s="50"/>
      <c r="D36" s="50"/>
    </row>
    <row r="37" spans="1:4" x14ac:dyDescent="0.25">
      <c r="A37" s="13"/>
      <c r="B37" s="13"/>
      <c r="C37" s="50"/>
      <c r="D37" s="50"/>
    </row>
    <row r="38" spans="1:4" x14ac:dyDescent="0.25">
      <c r="A38" s="29" t="s">
        <v>32</v>
      </c>
      <c r="B38" s="29"/>
      <c r="C38" s="29" t="s">
        <v>32</v>
      </c>
      <c r="D38" s="51"/>
    </row>
    <row r="39" spans="1:4" x14ac:dyDescent="0.25">
      <c r="A39" s="30" t="s">
        <v>33</v>
      </c>
      <c r="B39" s="30"/>
      <c r="C39" s="30" t="s">
        <v>34</v>
      </c>
      <c r="D39" s="52"/>
    </row>
    <row r="40" spans="1:4" x14ac:dyDescent="0.25">
      <c r="A40" s="31" t="s">
        <v>35</v>
      </c>
      <c r="B40" s="31"/>
      <c r="C40" s="30" t="s">
        <v>36</v>
      </c>
      <c r="D40" s="52"/>
    </row>
    <row r="41" spans="1:4" x14ac:dyDescent="0.25">
      <c r="A41" s="1"/>
      <c r="B41" s="1"/>
      <c r="C41" s="1"/>
      <c r="D41" s="1"/>
    </row>
    <row r="42" spans="1:4" ht="15" hidden="1" customHeight="1" x14ac:dyDescent="0.25"/>
    <row r="43" spans="1:4" ht="15" hidden="1" customHeight="1" x14ac:dyDescent="0.25"/>
    <row r="44" spans="1:4" ht="15" hidden="1" customHeight="1" x14ac:dyDescent="0.25"/>
    <row r="45" spans="1:4" ht="15" hidden="1" customHeight="1" x14ac:dyDescent="0.25"/>
    <row r="46" spans="1:4" ht="15" hidden="1" customHeight="1" x14ac:dyDescent="0.25"/>
    <row r="47" spans="1:4" ht="15" hidden="1" customHeight="1" x14ac:dyDescent="0.25"/>
    <row r="48" spans="1:4" ht="15" hidden="1" customHeight="1" x14ac:dyDescent="0.25"/>
  </sheetData>
  <mergeCells count="2">
    <mergeCell ref="A6:A7"/>
    <mergeCell ref="A4:D4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68"/>
  <sheetViews>
    <sheetView zoomScale="80" zoomScaleNormal="80" zoomScaleSheetLayoutView="85" workbookViewId="0">
      <selection activeCell="B12" sqref="B12"/>
    </sheetView>
  </sheetViews>
  <sheetFormatPr defaultColWidth="0" defaultRowHeight="15" customHeight="1" zeroHeight="1" x14ac:dyDescent="0.25"/>
  <cols>
    <col min="1" max="1" width="75" style="53" customWidth="1"/>
    <col min="2" max="2" width="7.140625" style="53" customWidth="1"/>
    <col min="3" max="4" width="21.7109375" style="54" customWidth="1"/>
    <col min="5" max="5" width="2.140625" style="53" customWidth="1"/>
    <col min="6" max="6" width="10" style="53" hidden="1" customWidth="1"/>
    <col min="7" max="16384" width="9.140625" style="53" hidden="1"/>
  </cols>
  <sheetData>
    <row r="1" spans="1:5" x14ac:dyDescent="0.25"/>
    <row r="2" spans="1:5" x14ac:dyDescent="0.25"/>
    <row r="3" spans="1:5" x14ac:dyDescent="0.25"/>
    <row r="4" spans="1:5" ht="28.5" customHeight="1" x14ac:dyDescent="0.25">
      <c r="A4" s="135" t="s">
        <v>66</v>
      </c>
      <c r="B4" s="135"/>
      <c r="C4" s="135"/>
      <c r="D4" s="135"/>
    </row>
    <row r="5" spans="1:5" x14ac:dyDescent="0.25">
      <c r="A5" s="55"/>
      <c r="B5" s="55"/>
      <c r="C5" s="56"/>
      <c r="D5" s="56"/>
      <c r="E5" s="56"/>
    </row>
    <row r="6" spans="1:5" x14ac:dyDescent="0.25">
      <c r="A6" s="57"/>
      <c r="B6" s="57"/>
      <c r="C6" s="56"/>
      <c r="D6" s="56"/>
      <c r="E6" s="56"/>
    </row>
    <row r="7" spans="1:5" x14ac:dyDescent="0.25">
      <c r="A7" s="58"/>
      <c r="B7" s="58"/>
      <c r="C7" s="59" t="s">
        <v>2</v>
      </c>
      <c r="D7" s="59" t="s">
        <v>38</v>
      </c>
    </row>
    <row r="8" spans="1:5" x14ac:dyDescent="0.25">
      <c r="A8" s="60" t="s">
        <v>1</v>
      </c>
      <c r="B8" s="140" t="s">
        <v>119</v>
      </c>
      <c r="C8" s="61" t="s">
        <v>4</v>
      </c>
      <c r="D8" s="61" t="s">
        <v>4</v>
      </c>
    </row>
    <row r="9" spans="1:5" x14ac:dyDescent="0.25">
      <c r="A9" s="62" t="s">
        <v>67</v>
      </c>
      <c r="B9" s="62"/>
      <c r="C9" s="63"/>
      <c r="D9" s="63"/>
    </row>
    <row r="10" spans="1:5" x14ac:dyDescent="0.25">
      <c r="A10" s="64" t="s">
        <v>68</v>
      </c>
      <c r="B10" s="138"/>
      <c r="C10" s="65">
        <v>31723942</v>
      </c>
      <c r="D10" s="66">
        <v>18579211</v>
      </c>
    </row>
    <row r="11" spans="1:5" x14ac:dyDescent="0.25">
      <c r="A11" s="64" t="s">
        <v>69</v>
      </c>
      <c r="B11" s="138"/>
      <c r="C11" s="65">
        <v>-20938093</v>
      </c>
      <c r="D11" s="66">
        <v>-11692132</v>
      </c>
    </row>
    <row r="12" spans="1:5" x14ac:dyDescent="0.25">
      <c r="A12" s="64" t="s">
        <v>70</v>
      </c>
      <c r="B12" s="138"/>
      <c r="C12" s="65">
        <v>3316931</v>
      </c>
      <c r="D12" s="66">
        <v>1587880</v>
      </c>
    </row>
    <row r="13" spans="1:5" x14ac:dyDescent="0.25">
      <c r="A13" s="64" t="s">
        <v>71</v>
      </c>
      <c r="B13" s="138"/>
      <c r="C13" s="65">
        <v>-467244</v>
      </c>
      <c r="D13" s="66">
        <v>-322114</v>
      </c>
    </row>
    <row r="14" spans="1:5" x14ac:dyDescent="0.25">
      <c r="A14" s="67" t="s">
        <v>72</v>
      </c>
      <c r="B14" s="138">
        <v>20</v>
      </c>
      <c r="C14" s="65">
        <v>1876281</v>
      </c>
      <c r="D14" s="66">
        <v>2297302</v>
      </c>
    </row>
    <row r="15" spans="1:5" ht="29.25" customHeight="1" x14ac:dyDescent="0.25">
      <c r="A15" s="64" t="s">
        <v>73</v>
      </c>
      <c r="B15" s="138"/>
      <c r="C15" s="65">
        <v>53096</v>
      </c>
      <c r="D15" s="68">
        <v>2070477</v>
      </c>
    </row>
    <row r="16" spans="1:5" ht="25.5" x14ac:dyDescent="0.25">
      <c r="A16" s="64" t="s">
        <v>74</v>
      </c>
      <c r="B16" s="138"/>
      <c r="C16" s="65">
        <v>552135</v>
      </c>
      <c r="D16" s="66">
        <v>364085</v>
      </c>
      <c r="E16" s="69"/>
    </row>
    <row r="17" spans="1:4" x14ac:dyDescent="0.25">
      <c r="A17" s="64" t="s">
        <v>75</v>
      </c>
      <c r="B17" s="138"/>
      <c r="C17" s="65">
        <v>807573</v>
      </c>
      <c r="D17" s="66">
        <v>235181</v>
      </c>
    </row>
    <row r="18" spans="1:4" x14ac:dyDescent="0.25">
      <c r="A18" s="64" t="s">
        <v>76</v>
      </c>
      <c r="B18" s="138"/>
      <c r="C18" s="70">
        <v>-7031554</v>
      </c>
      <c r="D18" s="71">
        <v>-3985323</v>
      </c>
    </row>
    <row r="19" spans="1:4" ht="25.5" x14ac:dyDescent="0.25">
      <c r="A19" s="62" t="s">
        <v>77</v>
      </c>
      <c r="B19" s="138"/>
      <c r="C19" s="65">
        <f>SUM(C10:C18)</f>
        <v>9893067</v>
      </c>
      <c r="D19" s="72">
        <f>SUM(D10:D18)</f>
        <v>9134567</v>
      </c>
    </row>
    <row r="20" spans="1:4" x14ac:dyDescent="0.25">
      <c r="A20" s="62"/>
      <c r="B20" s="138"/>
      <c r="C20" s="65"/>
      <c r="D20" s="72"/>
    </row>
    <row r="21" spans="1:4" x14ac:dyDescent="0.25">
      <c r="A21" s="73" t="s">
        <v>78</v>
      </c>
      <c r="B21" s="138"/>
      <c r="C21" s="74"/>
      <c r="D21" s="75"/>
    </row>
    <row r="22" spans="1:4" x14ac:dyDescent="0.25">
      <c r="A22" s="64" t="s">
        <v>79</v>
      </c>
      <c r="B22" s="138"/>
      <c r="C22" s="65">
        <v>7680463</v>
      </c>
      <c r="D22" s="66">
        <v>-10639068</v>
      </c>
    </row>
    <row r="23" spans="1:4" x14ac:dyDescent="0.25">
      <c r="A23" s="64" t="s">
        <v>11</v>
      </c>
      <c r="B23" s="138"/>
      <c r="C23" s="65">
        <v>-24263443</v>
      </c>
      <c r="D23" s="66">
        <v>-63880561</v>
      </c>
    </row>
    <row r="24" spans="1:4" x14ac:dyDescent="0.25">
      <c r="A24" s="64" t="s">
        <v>15</v>
      </c>
      <c r="B24" s="138"/>
      <c r="C24" s="65">
        <v>223159</v>
      </c>
      <c r="D24" s="66">
        <v>-2325987</v>
      </c>
    </row>
    <row r="25" spans="1:4" x14ac:dyDescent="0.25">
      <c r="A25" s="73" t="s">
        <v>80</v>
      </c>
      <c r="B25" s="138"/>
      <c r="C25" s="65"/>
      <c r="D25" s="72"/>
    </row>
    <row r="26" spans="1:4" x14ac:dyDescent="0.25">
      <c r="A26" s="64" t="s">
        <v>18</v>
      </c>
      <c r="B26" s="138"/>
      <c r="C26" s="65">
        <v>386208475</v>
      </c>
      <c r="D26" s="66">
        <v>60778663</v>
      </c>
    </row>
    <row r="27" spans="1:4" x14ac:dyDescent="0.25">
      <c r="A27" s="64" t="s">
        <v>81</v>
      </c>
      <c r="B27" s="138"/>
      <c r="C27" s="65">
        <v>25481503</v>
      </c>
      <c r="D27" s="66">
        <v>6380166</v>
      </c>
    </row>
    <row r="28" spans="1:4" x14ac:dyDescent="0.25">
      <c r="A28" s="64" t="s">
        <v>82</v>
      </c>
      <c r="B28" s="138"/>
      <c r="C28" s="65">
        <v>-26782536</v>
      </c>
      <c r="D28" s="66">
        <v>-21829598</v>
      </c>
    </row>
    <row r="29" spans="1:4" x14ac:dyDescent="0.25">
      <c r="A29" s="64" t="s">
        <v>24</v>
      </c>
      <c r="B29" s="138"/>
      <c r="C29" s="70">
        <v>421443</v>
      </c>
      <c r="D29" s="71">
        <f>6893314-1</f>
        <v>6893313</v>
      </c>
    </row>
    <row r="30" spans="1:4" ht="25.5" x14ac:dyDescent="0.25">
      <c r="A30" s="62" t="s">
        <v>83</v>
      </c>
      <c r="B30" s="138"/>
      <c r="C30" s="65">
        <f>SUM(C19:C29)</f>
        <v>378862131</v>
      </c>
      <c r="D30" s="72">
        <f>SUM(D19:D29)</f>
        <v>-15488505</v>
      </c>
    </row>
    <row r="31" spans="1:4" x14ac:dyDescent="0.25">
      <c r="A31" s="62"/>
      <c r="B31" s="138"/>
      <c r="C31" s="65"/>
      <c r="D31" s="72"/>
    </row>
    <row r="32" spans="1:4" x14ac:dyDescent="0.25">
      <c r="A32" s="64" t="s">
        <v>84</v>
      </c>
      <c r="B32" s="138"/>
      <c r="C32" s="65">
        <v>0</v>
      </c>
      <c r="D32" s="71">
        <v>-18516</v>
      </c>
    </row>
    <row r="33" spans="1:4" ht="29.25" customHeight="1" x14ac:dyDescent="0.25">
      <c r="A33" s="62" t="s">
        <v>85</v>
      </c>
      <c r="B33" s="138"/>
      <c r="C33" s="76">
        <f>SUM(C30:C32)</f>
        <v>378862131</v>
      </c>
      <c r="D33" s="77">
        <f>SUM(D30:D32)</f>
        <v>-15507021</v>
      </c>
    </row>
    <row r="34" spans="1:4" x14ac:dyDescent="0.25">
      <c r="A34" s="62"/>
      <c r="B34" s="138"/>
      <c r="C34" s="65"/>
      <c r="D34" s="72"/>
    </row>
    <row r="35" spans="1:4" x14ac:dyDescent="0.25">
      <c r="A35" s="62" t="s">
        <v>86</v>
      </c>
      <c r="B35" s="138"/>
      <c r="C35" s="74"/>
      <c r="D35" s="75"/>
    </row>
    <row r="36" spans="1:4" x14ac:dyDescent="0.25">
      <c r="A36" s="64" t="s">
        <v>87</v>
      </c>
      <c r="B36" s="138"/>
      <c r="C36" s="65">
        <v>-370250</v>
      </c>
      <c r="D36" s="66">
        <v>-677121</v>
      </c>
    </row>
    <row r="37" spans="1:4" x14ac:dyDescent="0.25">
      <c r="A37" s="64" t="s">
        <v>88</v>
      </c>
      <c r="B37" s="138"/>
      <c r="C37" s="65">
        <v>-153815</v>
      </c>
      <c r="D37" s="66">
        <v>0</v>
      </c>
    </row>
    <row r="38" spans="1:4" x14ac:dyDescent="0.25">
      <c r="A38" s="64" t="s">
        <v>89</v>
      </c>
      <c r="B38" s="138"/>
      <c r="C38" s="65">
        <v>-721448082</v>
      </c>
      <c r="D38" s="72">
        <v>-129534050</v>
      </c>
    </row>
    <row r="39" spans="1:4" x14ac:dyDescent="0.25">
      <c r="A39" s="64" t="s">
        <v>90</v>
      </c>
      <c r="B39" s="138"/>
      <c r="C39" s="65">
        <v>549430908</v>
      </c>
      <c r="D39" s="78">
        <v>129075359</v>
      </c>
    </row>
    <row r="40" spans="1:4" x14ac:dyDescent="0.25">
      <c r="A40" s="62" t="s">
        <v>91</v>
      </c>
      <c r="B40" s="138"/>
      <c r="C40" s="76">
        <f>SUM(C36:C39)</f>
        <v>-172541239</v>
      </c>
      <c r="D40" s="77">
        <f>SUM(D36:D39)</f>
        <v>-1135812</v>
      </c>
    </row>
    <row r="41" spans="1:4" x14ac:dyDescent="0.25">
      <c r="A41" s="62"/>
      <c r="B41" s="138"/>
      <c r="C41" s="65"/>
      <c r="D41" s="72"/>
    </row>
    <row r="42" spans="1:4" x14ac:dyDescent="0.25">
      <c r="A42" s="62" t="s">
        <v>92</v>
      </c>
      <c r="B42" s="138"/>
      <c r="C42" s="74"/>
      <c r="D42" s="75"/>
    </row>
    <row r="43" spans="1:4" x14ac:dyDescent="0.25">
      <c r="A43" s="64" t="s">
        <v>93</v>
      </c>
      <c r="B43" s="138"/>
      <c r="C43" s="65">
        <v>0</v>
      </c>
      <c r="D43" s="66">
        <v>-4214130</v>
      </c>
    </row>
    <row r="44" spans="1:4" x14ac:dyDescent="0.25">
      <c r="A44" s="79" t="s">
        <v>94</v>
      </c>
      <c r="B44" s="138"/>
      <c r="C44" s="65">
        <v>30468848</v>
      </c>
      <c r="D44" s="66">
        <v>0</v>
      </c>
    </row>
    <row r="45" spans="1:4" x14ac:dyDescent="0.25">
      <c r="A45" s="64" t="s">
        <v>95</v>
      </c>
      <c r="B45" s="138"/>
      <c r="C45" s="65">
        <v>-269587</v>
      </c>
      <c r="D45" s="66">
        <v>0</v>
      </c>
    </row>
    <row r="46" spans="1:4" x14ac:dyDescent="0.25">
      <c r="A46" s="64" t="s">
        <v>96</v>
      </c>
      <c r="B46" s="138"/>
      <c r="C46" s="65">
        <v>-6584559</v>
      </c>
      <c r="D46" s="66">
        <v>0</v>
      </c>
    </row>
    <row r="47" spans="1:4" x14ac:dyDescent="0.25">
      <c r="A47" s="80" t="s">
        <v>97</v>
      </c>
      <c r="B47" s="138"/>
      <c r="C47" s="65">
        <v>-185532</v>
      </c>
      <c r="D47" s="66">
        <v>0</v>
      </c>
    </row>
    <row r="48" spans="1:4" ht="29.25" customHeight="1" x14ac:dyDescent="0.25">
      <c r="A48" s="62" t="s">
        <v>98</v>
      </c>
      <c r="B48" s="138"/>
      <c r="C48" s="81">
        <f>SUM(C43:C47)</f>
        <v>23429170</v>
      </c>
      <c r="D48" s="82">
        <f>SUM(D43:D47)</f>
        <v>-4214130</v>
      </c>
    </row>
    <row r="49" spans="1:5" x14ac:dyDescent="0.25">
      <c r="A49" s="64" t="s">
        <v>99</v>
      </c>
      <c r="B49" s="138"/>
      <c r="C49" s="83">
        <v>315190</v>
      </c>
      <c r="D49" s="66">
        <v>6192079</v>
      </c>
    </row>
    <row r="50" spans="1:5" x14ac:dyDescent="0.25">
      <c r="A50" s="64" t="s">
        <v>100</v>
      </c>
      <c r="B50" s="138"/>
      <c r="C50" s="83">
        <v>-3364</v>
      </c>
      <c r="D50" s="84">
        <v>16</v>
      </c>
    </row>
    <row r="51" spans="1:5" x14ac:dyDescent="0.25">
      <c r="A51" s="62" t="s">
        <v>101</v>
      </c>
      <c r="B51" s="138"/>
      <c r="C51" s="81">
        <f>SUM(C50,C49,C48,C40,C33)</f>
        <v>230061888</v>
      </c>
      <c r="D51" s="72">
        <f>SUM(D50,D49,D48,D40,D33)</f>
        <v>-14664868</v>
      </c>
      <c r="E51" s="85"/>
    </row>
    <row r="52" spans="1:5" x14ac:dyDescent="0.25">
      <c r="A52" s="64" t="s">
        <v>102</v>
      </c>
      <c r="B52" s="138"/>
      <c r="C52" s="86">
        <v>206160605</v>
      </c>
      <c r="D52" s="71">
        <f>97049342+1</f>
        <v>97049343</v>
      </c>
    </row>
    <row r="53" spans="1:5" ht="15.75" thickBot="1" x14ac:dyDescent="0.3">
      <c r="A53" s="62" t="s">
        <v>103</v>
      </c>
      <c r="B53" s="138">
        <v>5</v>
      </c>
      <c r="C53" s="87">
        <f>SUM(C51:C52)</f>
        <v>436222493</v>
      </c>
      <c r="D53" s="88">
        <f>SUM(D51:D52)</f>
        <v>82384475</v>
      </c>
      <c r="E53" s="85"/>
    </row>
    <row r="54" spans="1:5" ht="15.75" thickTop="1" x14ac:dyDescent="0.25">
      <c r="A54" s="89"/>
      <c r="B54" s="89"/>
      <c r="C54" s="63"/>
      <c r="D54" s="63"/>
    </row>
    <row r="55" spans="1:5" x14ac:dyDescent="0.25">
      <c r="A55" s="89"/>
      <c r="B55" s="89"/>
      <c r="C55" s="63"/>
      <c r="D55" s="63"/>
    </row>
    <row r="56" spans="1:5" x14ac:dyDescent="0.25">
      <c r="A56" s="90" t="s">
        <v>104</v>
      </c>
      <c r="B56" s="90"/>
      <c r="C56" s="91" t="s">
        <v>104</v>
      </c>
      <c r="D56" s="91"/>
      <c r="E56" s="92"/>
    </row>
    <row r="57" spans="1:5" x14ac:dyDescent="0.2">
      <c r="A57" s="30" t="s">
        <v>33</v>
      </c>
      <c r="B57" s="30"/>
      <c r="C57" s="93" t="s">
        <v>34</v>
      </c>
      <c r="D57" s="94"/>
      <c r="E57" s="94"/>
    </row>
    <row r="58" spans="1:5" x14ac:dyDescent="0.2">
      <c r="A58" s="93" t="s">
        <v>35</v>
      </c>
      <c r="B58" s="93"/>
      <c r="C58" s="93" t="s">
        <v>36</v>
      </c>
      <c r="D58" s="94"/>
      <c r="E58" s="94"/>
    </row>
    <row r="59" spans="1:5" ht="15.75" hidden="1" customHeight="1" x14ac:dyDescent="0.25">
      <c r="C59" s="95"/>
      <c r="D59" s="95"/>
      <c r="E59" s="96"/>
    </row>
    <row r="60" spans="1:5" ht="15.75" hidden="1" customHeight="1" x14ac:dyDescent="0.25">
      <c r="E60" s="57"/>
    </row>
    <row r="61" spans="1:5" ht="15.75" hidden="1" customHeight="1" x14ac:dyDescent="0.25"/>
    <row r="62" spans="1:5" ht="15.75" hidden="1" customHeight="1" x14ac:dyDescent="0.25"/>
    <row r="63" spans="1:5" ht="15.75" hidden="1" customHeight="1" x14ac:dyDescent="0.25">
      <c r="A63" s="97"/>
      <c r="B63" s="97"/>
      <c r="C63" s="63"/>
    </row>
    <row r="64" spans="1:5" ht="15.75" hidden="1" customHeight="1" x14ac:dyDescent="0.25"/>
    <row r="65" ht="15.75" hidden="1" customHeight="1" x14ac:dyDescent="0.25"/>
    <row r="66" ht="15.75" hidden="1" customHeight="1" x14ac:dyDescent="0.25"/>
    <row r="67" ht="15" customHeight="1" x14ac:dyDescent="0.25"/>
    <row r="68" ht="15" customHeight="1" x14ac:dyDescent="0.25"/>
  </sheetData>
  <mergeCells count="1">
    <mergeCell ref="A4:D4"/>
  </mergeCells>
  <printOptions horizontalCentered="1"/>
  <pageMargins left="0.25" right="0.25" top="0.75" bottom="0.75" header="0.3" footer="0.3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46"/>
  <sheetViews>
    <sheetView zoomScale="80" zoomScaleNormal="80" zoomScaleSheetLayoutView="85" workbookViewId="0">
      <selection activeCell="F18" sqref="F18"/>
    </sheetView>
  </sheetViews>
  <sheetFormatPr defaultColWidth="0" defaultRowHeight="15" customHeight="1" zeroHeight="1" x14ac:dyDescent="0.25"/>
  <cols>
    <col min="1" max="1" width="73.28515625" style="98" customWidth="1"/>
    <col min="2" max="2" width="15.28515625" style="99" customWidth="1"/>
    <col min="3" max="3" width="14.140625" style="99" customWidth="1"/>
    <col min="4" max="4" width="13.5703125" style="99" customWidth="1"/>
    <col min="5" max="5" width="23.28515625" style="99" customWidth="1"/>
    <col min="6" max="6" width="16.42578125" style="99" customWidth="1"/>
    <col min="7" max="7" width="13.7109375" style="99" customWidth="1"/>
    <col min="8" max="236" width="11.42578125" style="98" hidden="1" customWidth="1"/>
    <col min="237" max="237" width="3.7109375" style="98" hidden="1" customWidth="1"/>
    <col min="238" max="238" width="92.140625" style="98" hidden="1" customWidth="1"/>
    <col min="239" max="16384" width="19.5703125" style="98" hidden="1"/>
  </cols>
  <sheetData>
    <row r="1" spans="1:7" x14ac:dyDescent="0.25"/>
    <row r="2" spans="1:7" x14ac:dyDescent="0.25">
      <c r="A2" s="136"/>
      <c r="B2" s="136"/>
      <c r="C2" s="136"/>
    </row>
    <row r="3" spans="1:7" x14ac:dyDescent="0.25">
      <c r="A3" s="100"/>
      <c r="B3" s="101"/>
      <c r="C3" s="101"/>
    </row>
    <row r="4" spans="1:7" s="104" customFormat="1" x14ac:dyDescent="0.2">
      <c r="A4" s="102" t="s">
        <v>105</v>
      </c>
      <c r="B4" s="103"/>
      <c r="C4" s="103"/>
      <c r="D4" s="103"/>
      <c r="E4" s="103"/>
      <c r="F4" s="103"/>
      <c r="G4" s="103"/>
    </row>
    <row r="5" spans="1:7" s="104" customFormat="1" x14ac:dyDescent="0.2">
      <c r="A5" s="102"/>
      <c r="B5" s="103"/>
      <c r="C5" s="103"/>
      <c r="D5" s="103"/>
      <c r="E5" s="103"/>
      <c r="F5" s="103"/>
      <c r="G5" s="103"/>
    </row>
    <row r="6" spans="1:7" s="104" customFormat="1" ht="111" customHeight="1" x14ac:dyDescent="0.2">
      <c r="A6" s="105" t="s">
        <v>106</v>
      </c>
      <c r="B6" s="106" t="s">
        <v>27</v>
      </c>
      <c r="C6" s="106" t="s">
        <v>107</v>
      </c>
      <c r="D6" s="106" t="s">
        <v>108</v>
      </c>
      <c r="E6" s="107" t="s">
        <v>109</v>
      </c>
      <c r="F6" s="106" t="s">
        <v>29</v>
      </c>
      <c r="G6" s="106" t="s">
        <v>110</v>
      </c>
    </row>
    <row r="7" spans="1:7" s="104" customFormat="1" x14ac:dyDescent="0.2">
      <c r="A7" s="108" t="s">
        <v>111</v>
      </c>
      <c r="B7" s="109">
        <v>222554069</v>
      </c>
      <c r="C7" s="109">
        <v>162306</v>
      </c>
      <c r="D7" s="109">
        <v>5738147</v>
      </c>
      <c r="E7" s="109">
        <v>2199151</v>
      </c>
      <c r="F7" s="109">
        <v>-129300692</v>
      </c>
      <c r="G7" s="109">
        <f>SUM(B7:F7)</f>
        <v>101352981</v>
      </c>
    </row>
    <row r="8" spans="1:7" s="104" customFormat="1" x14ac:dyDescent="0.2">
      <c r="A8" s="110" t="s">
        <v>58</v>
      </c>
      <c r="B8" s="111">
        <v>0</v>
      </c>
      <c r="C8" s="111">
        <v>0</v>
      </c>
      <c r="D8" s="111">
        <v>0</v>
      </c>
      <c r="E8" s="111">
        <v>0</v>
      </c>
      <c r="F8" s="112">
        <f>Ф2_конс!C27</f>
        <v>6193147</v>
      </c>
      <c r="G8" s="111">
        <f>SUM(B8:F8)</f>
        <v>6193147</v>
      </c>
    </row>
    <row r="9" spans="1:7" s="104" customFormat="1" x14ac:dyDescent="0.2">
      <c r="A9" s="113" t="s">
        <v>64</v>
      </c>
      <c r="B9" s="111"/>
      <c r="C9" s="111"/>
      <c r="D9" s="111"/>
      <c r="E9" s="111"/>
      <c r="F9" s="111"/>
      <c r="G9" s="111"/>
    </row>
    <row r="10" spans="1:7" s="104" customFormat="1" ht="25.5" x14ac:dyDescent="0.2">
      <c r="A10" s="110" t="s">
        <v>112</v>
      </c>
      <c r="B10" s="111">
        <v>0</v>
      </c>
      <c r="C10" s="111">
        <v>0</v>
      </c>
      <c r="D10" s="111">
        <v>0</v>
      </c>
      <c r="E10" s="111">
        <f>Ф2_конс!C30</f>
        <v>-239972</v>
      </c>
      <c r="F10" s="111">
        <v>0</v>
      </c>
      <c r="G10" s="111">
        <f>SUM(B10:F10)</f>
        <v>-239972</v>
      </c>
    </row>
    <row r="11" spans="1:7" s="104" customFormat="1" ht="38.25" x14ac:dyDescent="0.2">
      <c r="A11" s="110" t="s">
        <v>62</v>
      </c>
      <c r="B11" s="111">
        <v>0</v>
      </c>
      <c r="C11" s="111">
        <v>0</v>
      </c>
      <c r="D11" s="111">
        <v>0</v>
      </c>
      <c r="E11" s="111">
        <f>Ф2_конс!C31</f>
        <v>165390</v>
      </c>
      <c r="F11" s="111">
        <v>0</v>
      </c>
      <c r="G11" s="111">
        <f>SUM(B11:F11)</f>
        <v>165390</v>
      </c>
    </row>
    <row r="12" spans="1:7" s="104" customFormat="1" ht="38.25" x14ac:dyDescent="0.2">
      <c r="A12" s="110" t="s">
        <v>63</v>
      </c>
      <c r="B12" s="111">
        <v>0</v>
      </c>
      <c r="C12" s="111">
        <v>0</v>
      </c>
      <c r="D12" s="111">
        <v>0</v>
      </c>
      <c r="E12" s="111">
        <f>Ф2_конс!C32</f>
        <v>-552135</v>
      </c>
      <c r="F12" s="111">
        <v>0</v>
      </c>
      <c r="G12" s="111">
        <f>SUM(B12:F12)</f>
        <v>-552135</v>
      </c>
    </row>
    <row r="13" spans="1:7" s="104" customFormat="1" ht="12" hidden="1" customHeight="1" x14ac:dyDescent="0.2">
      <c r="A13" s="114" t="s">
        <v>113</v>
      </c>
      <c r="B13" s="111"/>
      <c r="C13" s="111"/>
      <c r="D13" s="111"/>
      <c r="E13" s="111"/>
      <c r="F13" s="111"/>
      <c r="G13" s="111">
        <f t="shared" ref="G13:G16" si="0">SUM(B13:F13)</f>
        <v>0</v>
      </c>
    </row>
    <row r="14" spans="1:7" s="104" customFormat="1" x14ac:dyDescent="0.2">
      <c r="A14" s="108" t="s">
        <v>65</v>
      </c>
      <c r="B14" s="115">
        <f>SUM(B8:B13)</f>
        <v>0</v>
      </c>
      <c r="C14" s="115">
        <f>SUM(C8:C13)</f>
        <v>0</v>
      </c>
      <c r="D14" s="115">
        <f>SUM(D8:D13)</f>
        <v>0</v>
      </c>
      <c r="E14" s="115">
        <f>SUM(E8:E13)</f>
        <v>-626717</v>
      </c>
      <c r="F14" s="115">
        <f>SUM(F8:F13)</f>
        <v>6193147</v>
      </c>
      <c r="G14" s="115">
        <f>SUM(B14:F14)</f>
        <v>5566430</v>
      </c>
    </row>
    <row r="15" spans="1:7" s="104" customFormat="1" x14ac:dyDescent="0.2">
      <c r="A15" s="110" t="s">
        <v>114</v>
      </c>
      <c r="B15" s="116">
        <v>0</v>
      </c>
      <c r="C15" s="116">
        <v>0</v>
      </c>
      <c r="D15" s="116">
        <v>0</v>
      </c>
      <c r="E15" s="116">
        <v>0</v>
      </c>
      <c r="F15" s="116">
        <f>-D15</f>
        <v>0</v>
      </c>
      <c r="G15" s="117">
        <f t="shared" si="0"/>
        <v>0</v>
      </c>
    </row>
    <row r="16" spans="1:7" s="104" customFormat="1" x14ac:dyDescent="0.2">
      <c r="A16" s="110" t="s">
        <v>115</v>
      </c>
      <c r="B16" s="118">
        <v>0</v>
      </c>
      <c r="C16" s="118">
        <v>0</v>
      </c>
      <c r="D16" s="118">
        <v>0</v>
      </c>
      <c r="E16" s="118">
        <v>0</v>
      </c>
      <c r="F16" s="118">
        <v>-6584559</v>
      </c>
      <c r="G16" s="118">
        <f t="shared" si="0"/>
        <v>-6584559</v>
      </c>
    </row>
    <row r="17" spans="1:7" s="104" customFormat="1" ht="15.75" thickBot="1" x14ac:dyDescent="0.25">
      <c r="A17" s="108" t="s">
        <v>116</v>
      </c>
      <c r="B17" s="119">
        <f t="shared" ref="B17:G17" si="1">B7+SUM(B14:B16)</f>
        <v>222554069</v>
      </c>
      <c r="C17" s="119">
        <f t="shared" si="1"/>
        <v>162306</v>
      </c>
      <c r="D17" s="119">
        <f t="shared" si="1"/>
        <v>5738147</v>
      </c>
      <c r="E17" s="119">
        <f t="shared" si="1"/>
        <v>1572434</v>
      </c>
      <c r="F17" s="119">
        <f t="shared" si="1"/>
        <v>-129692104</v>
      </c>
      <c r="G17" s="119">
        <f t="shared" si="1"/>
        <v>100334852</v>
      </c>
    </row>
    <row r="18" spans="1:7" s="104" customFormat="1" ht="15.75" thickTop="1" x14ac:dyDescent="0.2">
      <c r="A18" s="102"/>
      <c r="B18" s="103"/>
      <c r="C18" s="103"/>
      <c r="D18" s="103"/>
      <c r="E18" s="103"/>
      <c r="F18" s="103"/>
      <c r="G18" s="103"/>
    </row>
    <row r="19" spans="1:7" s="104" customFormat="1" x14ac:dyDescent="0.2">
      <c r="A19" s="102"/>
      <c r="B19" s="103"/>
      <c r="C19" s="103"/>
      <c r="D19" s="103"/>
      <c r="E19" s="103"/>
      <c r="F19" s="103"/>
      <c r="G19" s="103"/>
    </row>
    <row r="20" spans="1:7" ht="111" customHeight="1" x14ac:dyDescent="0.2">
      <c r="A20" s="105" t="s">
        <v>106</v>
      </c>
      <c r="B20" s="106" t="s">
        <v>27</v>
      </c>
      <c r="C20" s="106" t="s">
        <v>107</v>
      </c>
      <c r="D20" s="106" t="s">
        <v>108</v>
      </c>
      <c r="E20" s="107" t="s">
        <v>109</v>
      </c>
      <c r="F20" s="106" t="s">
        <v>29</v>
      </c>
      <c r="G20" s="106" t="s">
        <v>110</v>
      </c>
    </row>
    <row r="21" spans="1:7" x14ac:dyDescent="0.2">
      <c r="A21" s="108" t="s">
        <v>117</v>
      </c>
      <c r="B21" s="109">
        <v>222554069</v>
      </c>
      <c r="C21" s="109">
        <v>162306</v>
      </c>
      <c r="D21" s="109">
        <v>5830213</v>
      </c>
      <c r="E21" s="109">
        <v>369331</v>
      </c>
      <c r="F21" s="109">
        <v>-142570811</v>
      </c>
      <c r="G21" s="109">
        <f>SUM(B21:F21)</f>
        <v>86345108</v>
      </c>
    </row>
    <row r="22" spans="1:7" x14ac:dyDescent="0.2">
      <c r="A22" s="110" t="s">
        <v>58</v>
      </c>
      <c r="B22" s="120">
        <v>0</v>
      </c>
      <c r="C22" s="120">
        <v>0</v>
      </c>
      <c r="D22" s="120">
        <v>0</v>
      </c>
      <c r="E22" s="120">
        <v>0</v>
      </c>
      <c r="F22" s="120">
        <v>3756467</v>
      </c>
      <c r="G22" s="120">
        <f>SUM(B22:F22)</f>
        <v>3756467</v>
      </c>
    </row>
    <row r="23" spans="1:7" s="121" customFormat="1" ht="14.25" x14ac:dyDescent="0.2">
      <c r="A23" s="113" t="s">
        <v>64</v>
      </c>
      <c r="B23" s="120"/>
      <c r="C23" s="120"/>
      <c r="D23" s="120"/>
      <c r="E23" s="120"/>
      <c r="F23" s="120"/>
      <c r="G23" s="120"/>
    </row>
    <row r="24" spans="1:7" s="121" customFormat="1" ht="25.5" x14ac:dyDescent="0.2">
      <c r="A24" s="110" t="s">
        <v>112</v>
      </c>
      <c r="B24" s="120">
        <v>0</v>
      </c>
      <c r="C24" s="120">
        <v>0</v>
      </c>
      <c r="D24" s="120">
        <v>0</v>
      </c>
      <c r="E24" s="120">
        <v>-289640</v>
      </c>
      <c r="F24" s="120">
        <v>0</v>
      </c>
      <c r="G24" s="120">
        <f>SUM(B24:F24)</f>
        <v>-289640</v>
      </c>
    </row>
    <row r="25" spans="1:7" s="121" customFormat="1" ht="38.25" x14ac:dyDescent="0.2">
      <c r="A25" s="110" t="s">
        <v>62</v>
      </c>
      <c r="B25" s="120">
        <v>0</v>
      </c>
      <c r="C25" s="120">
        <v>0</v>
      </c>
      <c r="D25" s="120">
        <v>0</v>
      </c>
      <c r="E25" s="120">
        <v>29554</v>
      </c>
      <c r="F25" s="120">
        <v>0</v>
      </c>
      <c r="G25" s="120">
        <f>SUM(B25:F25)</f>
        <v>29554</v>
      </c>
    </row>
    <row r="26" spans="1:7" s="121" customFormat="1" ht="38.25" x14ac:dyDescent="0.2">
      <c r="A26" s="110" t="s">
        <v>63</v>
      </c>
      <c r="B26" s="120">
        <v>0</v>
      </c>
      <c r="C26" s="120">
        <v>0</v>
      </c>
      <c r="D26" s="120">
        <v>0</v>
      </c>
      <c r="E26" s="120">
        <v>-364085</v>
      </c>
      <c r="F26" s="120">
        <v>0</v>
      </c>
      <c r="G26" s="120">
        <f>SUM(B26:F26)</f>
        <v>-364085</v>
      </c>
    </row>
    <row r="27" spans="1:7" s="121" customFormat="1" ht="14.25" x14ac:dyDescent="0.2">
      <c r="A27" s="108" t="s">
        <v>65</v>
      </c>
      <c r="B27" s="109">
        <f>SUM(B22:B26)</f>
        <v>0</v>
      </c>
      <c r="C27" s="109">
        <f>SUM(C22:C26)</f>
        <v>0</v>
      </c>
      <c r="D27" s="109">
        <f>SUM(D22:D26)</f>
        <v>0</v>
      </c>
      <c r="E27" s="109">
        <f>SUM(E22:E26)</f>
        <v>-624171</v>
      </c>
      <c r="F27" s="109">
        <f>SUM(F22:F26)</f>
        <v>3756467</v>
      </c>
      <c r="G27" s="109">
        <f>SUM(B27:F27)</f>
        <v>3132296</v>
      </c>
    </row>
    <row r="28" spans="1:7" s="121" customFormat="1" ht="14.25" x14ac:dyDescent="0.2">
      <c r="A28" s="110" t="s">
        <v>114</v>
      </c>
      <c r="B28" s="122">
        <v>0</v>
      </c>
      <c r="C28" s="122">
        <v>0</v>
      </c>
      <c r="D28" s="122"/>
      <c r="E28" s="122">
        <v>0</v>
      </c>
      <c r="F28" s="122"/>
      <c r="G28" s="120">
        <f>SUM(B28:F28)</f>
        <v>0</v>
      </c>
    </row>
    <row r="29" spans="1:7" s="121" customFormat="1" thickBot="1" x14ac:dyDescent="0.25">
      <c r="A29" s="108" t="s">
        <v>118</v>
      </c>
      <c r="B29" s="123">
        <f t="shared" ref="B29:G29" si="2">SUM(B21:B21,B27:B28)</f>
        <v>222554069</v>
      </c>
      <c r="C29" s="123">
        <f t="shared" si="2"/>
        <v>162306</v>
      </c>
      <c r="D29" s="123">
        <f t="shared" si="2"/>
        <v>5830213</v>
      </c>
      <c r="E29" s="123">
        <f t="shared" si="2"/>
        <v>-254840</v>
      </c>
      <c r="F29" s="123">
        <f t="shared" si="2"/>
        <v>-138814344</v>
      </c>
      <c r="G29" s="123">
        <f t="shared" si="2"/>
        <v>89477404</v>
      </c>
    </row>
    <row r="30" spans="1:7" s="121" customFormat="1" thickTop="1" x14ac:dyDescent="0.2">
      <c r="A30" s="124"/>
      <c r="B30" s="125"/>
      <c r="C30" s="125"/>
      <c r="D30" s="125"/>
      <c r="E30" s="125"/>
      <c r="F30" s="125"/>
      <c r="G30" s="125"/>
    </row>
    <row r="31" spans="1:7" s="121" customFormat="1" ht="14.25" x14ac:dyDescent="0.2">
      <c r="A31" s="124"/>
      <c r="B31" s="126"/>
      <c r="C31" s="126"/>
      <c r="D31" s="126"/>
      <c r="E31" s="126"/>
      <c r="F31" s="126"/>
      <c r="G31" s="126"/>
    </row>
    <row r="32" spans="1:7" x14ac:dyDescent="0.2">
      <c r="D32" s="93"/>
    </row>
    <row r="33" spans="1:7" x14ac:dyDescent="0.2">
      <c r="A33" s="90" t="s">
        <v>104</v>
      </c>
      <c r="B33" s="127" t="s">
        <v>104</v>
      </c>
      <c r="C33" s="127"/>
      <c r="D33" s="93"/>
    </row>
    <row r="34" spans="1:7" hidden="1" x14ac:dyDescent="0.25">
      <c r="B34" s="128"/>
      <c r="C34" s="128"/>
      <c r="D34" s="96"/>
    </row>
    <row r="35" spans="1:7" hidden="1" x14ac:dyDescent="0.25"/>
    <row r="36" spans="1:7" hidden="1" x14ac:dyDescent="0.25"/>
    <row r="37" spans="1:7" hidden="1" x14ac:dyDescent="0.25"/>
    <row r="38" spans="1:7" hidden="1" x14ac:dyDescent="0.25"/>
    <row r="39" spans="1:7" hidden="1" x14ac:dyDescent="0.25">
      <c r="A39" s="129"/>
    </row>
    <row r="40" spans="1:7" s="121" customFormat="1" hidden="1" x14ac:dyDescent="0.25">
      <c r="A40" s="98"/>
      <c r="B40" s="99"/>
      <c r="C40" s="99"/>
      <c r="D40" s="127"/>
      <c r="E40" s="127"/>
      <c r="F40" s="127"/>
      <c r="G40" s="127"/>
    </row>
    <row r="41" spans="1:7" s="121" customFormat="1" hidden="1" x14ac:dyDescent="0.25">
      <c r="A41" s="98"/>
      <c r="B41" s="99"/>
      <c r="C41" s="99"/>
      <c r="D41" s="127"/>
      <c r="E41" s="127"/>
      <c r="F41" s="127"/>
      <c r="G41" s="127"/>
    </row>
    <row r="42" spans="1:7" x14ac:dyDescent="0.2">
      <c r="A42" s="93" t="s">
        <v>33</v>
      </c>
      <c r="B42" s="93" t="s">
        <v>34</v>
      </c>
      <c r="C42" s="93"/>
    </row>
    <row r="43" spans="1:7" x14ac:dyDescent="0.2">
      <c r="A43" s="93" t="s">
        <v>35</v>
      </c>
      <c r="B43" s="93" t="s">
        <v>36</v>
      </c>
      <c r="C43" s="93"/>
    </row>
    <row r="44" spans="1:7" x14ac:dyDescent="0.25"/>
    <row r="45" spans="1:7" hidden="1" x14ac:dyDescent="0.25"/>
    <row r="46" spans="1:7" hidden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Автор</cp:lastModifiedBy>
  <dcterms:created xsi:type="dcterms:W3CDTF">2021-08-12T10:47:47Z</dcterms:created>
  <dcterms:modified xsi:type="dcterms:W3CDTF">2021-08-19T11:21:08Z</dcterms:modified>
</cp:coreProperties>
</file>