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2 год\Фин отчетность МСФО_Габит\2 кв 2022\Для КАСЕ\"/>
    </mc:Choice>
  </mc:AlternateContent>
  <bookViews>
    <workbookView xWindow="0" yWindow="0" windowWidth="28800" windowHeight="12300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  <externalReference r:id="rId6"/>
  </externalReferences>
  <definedNames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3" hidden="1">#REF!</definedName>
    <definedName name="_Parse_In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11_NP120" hidden="1">[1]XLR_NoRangeSheet!$B$17</definedName>
    <definedName name="BLANK11_NP121" hidden="1">[1]XLR_NoRangeSheet!$D$17</definedName>
    <definedName name="BLANK11_NP122" hidden="1">[1]XLR_NoRangeSheet!$F$17</definedName>
    <definedName name="BLANK11_NP123" hidden="1">[1]XLR_NoRangeSheet!$H$17</definedName>
    <definedName name="BLANK11_NP124" hidden="1">[1]XLR_NoRangeSheet!$J$17</definedName>
    <definedName name="BLANK11_NP125" hidden="1">[1]XLR_NoRangeSheet!$L$17</definedName>
    <definedName name="BLANK11_NP126" hidden="1">[1]XLR_NoRangeSheet!$N$17</definedName>
    <definedName name="BLANK11_NVALP120" hidden="1">[1]XLR_NoRangeSheet!$C$17</definedName>
    <definedName name="BLANK11_NVALP121" hidden="1">[1]XLR_NoRangeSheet!$E$17</definedName>
    <definedName name="BLANK11_NVALP122" hidden="1">[1]XLR_NoRangeSheet!$G$17</definedName>
    <definedName name="BLANK11_NVALP123" hidden="1">[1]XLR_NoRangeSheet!$I$17</definedName>
    <definedName name="BLANK11_NVALP124" hidden="1">[1]XLR_NoRangeSheet!$K$17</definedName>
    <definedName name="BLANK11_NVALP125" hidden="1">[1]XLR_NoRangeSheet!$M$17</definedName>
    <definedName name="BLANK11_NVALP126" hidden="1">[1]XLR_NoRangeSheet!$O$17</definedName>
    <definedName name="BLANK3_NP40" hidden="1">[1]XLR_NoRangeSheet!$B$9</definedName>
    <definedName name="BLANK3_NP41" hidden="1">[1]XLR_NoRangeSheet!$D$9</definedName>
    <definedName name="BLANK3_NP42" hidden="1">[1]XLR_NoRangeSheet!$F$9</definedName>
    <definedName name="BLANK3_NP43" hidden="1">[1]XLR_NoRangeSheet!$H$9</definedName>
    <definedName name="BLANK3_NP44" hidden="1">[1]XLR_NoRangeSheet!$J$9</definedName>
    <definedName name="BLANK3_NP45" hidden="1">[1]XLR_NoRangeSheet!$L$9</definedName>
    <definedName name="BLANK3_NP46" hidden="1">[1]XLR_NoRangeSheet!$N$9</definedName>
    <definedName name="BLANK3_NVALP40" hidden="1">[1]XLR_NoRangeSheet!$C$9</definedName>
    <definedName name="BLANK3_NVALP41" hidden="1">[1]XLR_NoRangeSheet!$E$9</definedName>
    <definedName name="BLANK3_NVALP42" hidden="1">[1]XLR_NoRangeSheet!$G$9</definedName>
    <definedName name="BLANK3_NVALP43" hidden="1">[1]XLR_NoRangeSheet!$I$9</definedName>
    <definedName name="BLANK3_NVALP44" hidden="1">[1]XLR_NoRangeSheet!$K$9</definedName>
    <definedName name="BLANK3_NVALP45" hidden="1">[1]XLR_NoRangeSheet!$M$9</definedName>
    <definedName name="BLANK3_NVALP46" hidden="1">[1]XLR_NoRangeSheet!$O$9</definedName>
    <definedName name="BLANK7_NP81" hidden="1">[1]XLR_NoRangeSheet!$D$13</definedName>
    <definedName name="BLANK7_NP82" hidden="1">[1]XLR_NoRangeSheet!$F$13</definedName>
    <definedName name="BLANK7_NP83" hidden="1">[1]XLR_NoRangeSheet!$H$13</definedName>
    <definedName name="BLANK7_NP84" hidden="1">[1]XLR_NoRangeSheet!$J$13</definedName>
    <definedName name="BLANK7_NP85" hidden="1">[1]XLR_NoRangeSheet!$L$13</definedName>
    <definedName name="BLANK7_NP86" hidden="1">[1]XLR_NoRangeSheet!$N$13</definedName>
    <definedName name="BLANK7_NVALP80" hidden="1">[1]XLR_NoRangeSheet!$C$13</definedName>
    <definedName name="BLANK7_NVALP81" hidden="1">[1]XLR_NoRangeSheet!$E$13</definedName>
    <definedName name="BLANK7_NVALP82" hidden="1">[1]XLR_NoRangeSheet!$G$13</definedName>
    <definedName name="BLANK7_NVALP83" hidden="1">[1]XLR_NoRangeSheet!$I$13</definedName>
    <definedName name="BLANK7_NVALP84" hidden="1">[1]XLR_NoRangeSheet!$K$13</definedName>
    <definedName name="BLANK7_NVALP85" hidden="1">[1]XLR_NoRangeSheet!$M$13</definedName>
    <definedName name="BLANK7_NVALP86" hidden="1">[1]XLR_NoRangeSheet!$O$13</definedName>
    <definedName name="BLANK9_NVALP106" hidden="1">[1]XLR_NoRangeSheet!$O$15</definedName>
    <definedName name="_xlnm.Print_Area" localSheetId="2">Ф3_конс!$A$1:$D$81</definedName>
    <definedName name="qsda" hidden="1">4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TextRefCopyRangeCount" hidden="1">3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LRPARAMS_d" hidden="1">[2]XLR_NoRangeSheet!$B$6</definedName>
    <definedName name="XRefCopyRangeCount" hidden="1">1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" l="1"/>
  <c r="F25" i="4"/>
  <c r="F27" i="4" s="1"/>
  <c r="E25" i="4"/>
  <c r="E27" i="4" s="1"/>
  <c r="D25" i="4"/>
  <c r="D27" i="4" s="1"/>
  <c r="C25" i="4"/>
  <c r="C27" i="4" s="1"/>
  <c r="B25" i="4"/>
  <c r="G25" i="4" s="1"/>
  <c r="G24" i="4"/>
  <c r="G23" i="4"/>
  <c r="G22" i="4"/>
  <c r="G20" i="4"/>
  <c r="G19" i="4"/>
  <c r="B16" i="4"/>
  <c r="D15" i="4"/>
  <c r="D16" i="4" s="1"/>
  <c r="C15" i="4"/>
  <c r="C16" i="4" s="1"/>
  <c r="B15" i="4"/>
  <c r="G9" i="4"/>
  <c r="D61" i="3"/>
  <c r="D62" i="3" s="1"/>
  <c r="C62" i="3"/>
  <c r="D54" i="3"/>
  <c r="C54" i="3"/>
  <c r="D43" i="3"/>
  <c r="D46" i="3" s="1"/>
  <c r="D30" i="3"/>
  <c r="C30" i="3"/>
  <c r="C43" i="3" s="1"/>
  <c r="D40" i="2"/>
  <c r="E14" i="4"/>
  <c r="G14" i="4" s="1"/>
  <c r="E13" i="4"/>
  <c r="G13" i="4" s="1"/>
  <c r="E12" i="4"/>
  <c r="D31" i="2"/>
  <c r="C31" i="2"/>
  <c r="D27" i="2"/>
  <c r="C27" i="2"/>
  <c r="D14" i="2"/>
  <c r="D16" i="2" s="1"/>
  <c r="D32" i="2" s="1"/>
  <c r="D34" i="2" s="1"/>
  <c r="D41" i="2" s="1"/>
  <c r="C14" i="2"/>
  <c r="C16" i="2" s="1"/>
  <c r="C32" i="2" s="1"/>
  <c r="D43" i="1"/>
  <c r="D42" i="1"/>
  <c r="C42" i="1"/>
  <c r="D36" i="1"/>
  <c r="C36" i="1"/>
  <c r="C43" i="1" s="1"/>
  <c r="D25" i="1"/>
  <c r="C25" i="1"/>
  <c r="D65" i="3" l="1"/>
  <c r="D67" i="3" s="1"/>
  <c r="C65" i="3"/>
  <c r="G27" i="4"/>
  <c r="C46" i="3"/>
  <c r="E15" i="4"/>
  <c r="E16" i="4" s="1"/>
  <c r="G12" i="4"/>
  <c r="C34" i="2"/>
  <c r="B27" i="4"/>
  <c r="C40" i="2"/>
  <c r="C67" i="3" l="1"/>
  <c r="C41" i="2"/>
  <c r="F10" i="4"/>
  <c r="G10" i="4" l="1"/>
  <c r="F15" i="4"/>
  <c r="F16" i="4" l="1"/>
  <c r="G15" i="4"/>
  <c r="G16" i="4" s="1"/>
</calcChain>
</file>

<file path=xl/sharedStrings.xml><?xml version="1.0" encoding="utf-8"?>
<sst xmlns="http://schemas.openxmlformats.org/spreadsheetml/2006/main" count="193" uniqueCount="134">
  <si>
    <t>Промежуточный сокращенный консолидированный отчет о финансовом положении</t>
  </si>
  <si>
    <t>(в тысячах тенге)</t>
  </si>
  <si>
    <t>(неаудировано)</t>
  </si>
  <si>
    <t>Активы</t>
  </si>
  <si>
    <t>Денежные средства и их эквиваленты</t>
  </si>
  <si>
    <t>Драгоценные металлы</t>
  </si>
  <si>
    <t>Средства в банках и прочих финансовых организациях</t>
  </si>
  <si>
    <t>Производные финансовые активы</t>
  </si>
  <si>
    <t>Торговые ценные бумаги</t>
  </si>
  <si>
    <t>Инвестиционные ценные бумаги</t>
  </si>
  <si>
    <t>Активы, предназначенные для продажи</t>
  </si>
  <si>
    <t>Кредиты клиентам</t>
  </si>
  <si>
    <t>Основные средства и активы в форме права пользования</t>
  </si>
  <si>
    <t>Инвестиционная недвижимость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</si>
  <si>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</si>
  <si>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</si>
  <si>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</si>
  <si>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</si>
  <si>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</si>
  <si>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</si>
  <si>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организаций</t>
  </si>
  <si>
    <t>Обязательства, непосредственно связанные с активами, предназначенными для продажи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</si>
  <si>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</si>
  <si>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</si>
  <si>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</si>
  <si>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</si>
  <si>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</si>
  <si>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</si>
  <si>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</si>
  <si>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</si>
  <si>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</si>
  <si>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</si>
  <si>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</si>
  <si>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</si>
  <si>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</si>
  <si>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Токаров А.А.</t>
  </si>
  <si>
    <t>Толепбергенова Б.К.</t>
  </si>
  <si>
    <t>Заместитель Председателя Правления</t>
  </si>
  <si>
    <t>Главный бухгалтер</t>
  </si>
  <si>
    <t>Процентная выручка, рассчитанная с использованием эффективной процентной ставки</t>
  </si>
  <si>
    <t>Прочие процентные доходы</t>
  </si>
  <si>
    <t>Процентные расходы</t>
  </si>
  <si>
    <t>Чистые процентные доходы</t>
  </si>
  <si>
    <t>Комиссионные доходы</t>
  </si>
  <si>
    <t>Комиссионные расходы</t>
  </si>
  <si>
    <t>Прибыль при первоначальном признании финансовых обязательств</t>
  </si>
  <si>
    <t>Непроцентные доходы</t>
  </si>
  <si>
    <t>Административные и прочие операционные расходы</t>
  </si>
  <si>
    <t>Убыток при первоначальном признании финансовых активов</t>
  </si>
  <si>
    <t>Непроцентные расходы</t>
  </si>
  <si>
    <t>Расходы по корпоративному подоходному налогу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</si>
  <si>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</si>
  <si>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</si>
  <si>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</si>
  <si>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</si>
  <si>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</si>
  <si>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Денежные потоки от операционной деятельности</t>
  </si>
  <si>
    <t>Проценты, полученные от кредитов и авансов клиентам</t>
  </si>
  <si>
    <t>Проценты, полученные от инвестиционных ценных бумаг</t>
  </si>
  <si>
    <t>Проценты, полученные от дебиторской задолженности по договорам "обратное РЕПО"</t>
  </si>
  <si>
    <t>Проценты, полученные от средств в банках и прочих финансовых организациях</t>
  </si>
  <si>
    <t>Прочие проценты, полученные от торговых ценных бумаг</t>
  </si>
  <si>
    <t>Проценты, уплаченные по средствам клиентов</t>
  </si>
  <si>
    <t>Проценты, уплаченные по субординированному долгу</t>
  </si>
  <si>
    <t>Проценты, уплаченные по выпущенным долговым ценным бумагам</t>
  </si>
  <si>
    <t>Проценты, уплаченные по средствам банков и прочих финансовых организаций</t>
  </si>
  <si>
    <t>Проценты, уплаченные по кредиторской задолженности по договорам "РЕПО"</t>
  </si>
  <si>
    <t>Комиссии полученные</t>
  </si>
  <si>
    <t>Комиссии уплаченные</t>
  </si>
  <si>
    <t>Чистый (убыток)/доход по производным финансовым активам</t>
  </si>
  <si>
    <t>Чистый доход по финансовым активам, оцениваемым по справедливой стоимости через прибыль или убыток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</si>
  <si>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</si>
  <si>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</si>
  <si>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в операционных активах</t>
  </si>
  <si>
    <t>Кредиторская задолженность по договорам «РЕПО»</t>
  </si>
  <si>
    <t>Корпоративный подоходный налог уплаченный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</si>
  <si>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</si>
  <si>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</si>
  <si>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</si>
  <si>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</t>
  </si>
  <si>
    <t>Поступления от продажи и погашения инвестиционных ценных бумаг</t>
  </si>
  <si>
    <t>Приобретение инвестиционных ценных бумаг оцениваемых по амортизированной стоимости</t>
  </si>
  <si>
    <t>Денежные потоки от финансовой деятельности</t>
  </si>
  <si>
    <t>Поступления от выпуска облигаций</t>
  </si>
  <si>
    <t>Погашение субординированного долга</t>
  </si>
  <si>
    <t>Дивиденды, выплаченные акционерам банка</t>
  </si>
  <si>
    <t>Выкуп выпущенных долговых ценных бумаг</t>
  </si>
  <si>
    <t>Выплаты по операционной аренде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</si>
  <si>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</si>
  <si>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</si>
  <si>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_________________________</t>
  </si>
  <si>
    <t>Резервный
фонд</t>
  </si>
  <si>
    <t>Резерв переоценки основных
средств</t>
  </si>
  <si>
    <t>Резерв справедливой стоимости инвестиционных ценных бумаг</t>
  </si>
  <si>
    <t>Итого</t>
  </si>
  <si>
    <t>Чистое изменение справедливой стоимости инвестиционных ценных бумаг, оцениваемых через прочий совокупный доход</t>
  </si>
  <si>
    <t>Дивиденды акционерам Банка</t>
  </si>
  <si>
    <t>Промежуточный сокращенный консолидированный отчет об изменениях в капитале за период, закончившийся 30 июня 2022 года</t>
  </si>
  <si>
    <t>Чистый процентный доход до расходов по кредитным убыткам</t>
  </si>
  <si>
    <t>Расходы по кредитным убыткам</t>
  </si>
  <si>
    <t>Чистый доход по операциям с иностранной валютой</t>
  </si>
  <si>
    <t>Чистый доход в результате прекращения признания финансовых активов, оцениваемых по справедливой стоимости через прочий совокупный доход</t>
  </si>
  <si>
    <t>Чистый доход в результате прекращения признания кредитов клиентам, оцениваемых по амортизированной стоимости</t>
  </si>
  <si>
    <t>Чистый доход от участия в государственной программе</t>
  </si>
  <si>
    <t>Прочие операционные доходы</t>
  </si>
  <si>
    <t>Чистый убыток от модификации финансовых активов, оцениваемых по амортизированной стоимости, не приводящей к прекращению признания</t>
  </si>
  <si>
    <t>Прибыль до расходов по корпоративному подоходному налогу</t>
  </si>
  <si>
    <t>Прибыль за период</t>
  </si>
  <si>
    <t>Прочий совокупный убыток за период</t>
  </si>
  <si>
    <t>Итого совокупный доход за период</t>
  </si>
  <si>
    <t>Чистый реализованный доход, полученный по операциям с иностранной валютой</t>
  </si>
  <si>
    <t>Чистый реализованный доход по операциям с инвестиционными ценными бумагами, оцениваемыми по справедливой стоимости через прочий совокупный доход</t>
  </si>
  <si>
    <t>Прочие операционные доходы полученные</t>
  </si>
  <si>
    <t>Чистое поступление денежных средств от операционной деятельности до корпоративного подоходного налога</t>
  </si>
  <si>
    <t>Чистое поступление денежных средств от операционной деятельности</t>
  </si>
  <si>
    <t>Чистое поступление/(расходование) денежных средств от инвестиционной деятельности</t>
  </si>
  <si>
    <t>Чистое (расходование)/поступление денежных средств от финансовой деятельности</t>
  </si>
  <si>
    <t>Чистое увеличение денежных средств и их эквивалентов</t>
  </si>
  <si>
    <t>по состоянию на 30 июня 2022 года</t>
  </si>
  <si>
    <t>(аудировано)</t>
  </si>
  <si>
    <t xml:space="preserve">Промежуточный сокращенный консолидированный отчет о совокупном доходе за период, </t>
  </si>
  <si>
    <t>закончившийся 30 июня 2022 года</t>
  </si>
  <si>
    <t xml:space="preserve">Промежуточный сокращенный консолидированный отчет о движении денежных средств за период, </t>
  </si>
  <si>
    <t>Чистое увеличение/(уменьшение) в операционных обязательствах</t>
  </si>
  <si>
    <t>Денежные средства и их эквиваленты, на начало отчётного периода</t>
  </si>
  <si>
    <t>Денежные средства и их эквиваленты, на конец отчётного периода</t>
  </si>
  <si>
    <t>31 декабря 2021 года (аудировано)</t>
  </si>
  <si>
    <t>Прочий совокупный доход за период</t>
  </si>
  <si>
    <t>30 июня 2022 года (неаудировано)</t>
  </si>
  <si>
    <t>31 декабря 2020 года (аудировано)</t>
  </si>
  <si>
    <t>30 июня 2021 года (неаудировано)</t>
  </si>
  <si>
    <t>Прим.</t>
  </si>
  <si>
    <t>За период, закончившийся на 30 июня 2022 года</t>
  </si>
  <si>
    <t>За период, закончившийся на 30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</si>
</sst>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)_ ;_ * \(#,##0\)_ ;_ * &quot;-&quot;_)_ ;_ @_ "/>
    <numFmt numFmtId="164" formatCode="[$-409]d\-mmm\-yy;@"/>
    <numFmt numFmtId="165" formatCode="[$-FC19]dd\ mmmm\ yyyy\ \г/;@"/>
    <numFmt numFmtId="166" formatCode="_-* #,##0.00_р_._-;\-* #,##0.00_р_._-;_-* &quot;-&quot;??_р_._-;_-@_-"/>
    <numFmt numFmtId="167" formatCode="_(* #,##0.00_);_(* \(#,##0.00\);_(* &quot;-&quot;??_);_(@_)"/>
    <numFmt numFmtId="168" formatCode="_-* #,##0.00\ _₽_-;\-* #,##0.00\ _₽_-;_-* &quot;-&quot;??\ _₽_-;_-@_-"/>
    <numFmt numFmtId="169" formatCode="_-* #.##0.00\ _₽_-;\-* #.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8"/>
      <name val="Times New Roman Cyr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164" fontId="5" fillId="0" borderId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3" fillId="0" borderId="0"/>
    <xf numFmtId="164" fontId="1" fillId="0" borderId="0"/>
    <xf numFmtId="168" fontId="1" fillId="0" borderId="0" applyFont="0" applyFill="0" applyBorder="0" applyAlignment="0" applyProtection="0"/>
    <xf numFmtId="164" fontId="5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6" fillId="0" borderId="0"/>
    <xf numFmtId="164" fontId="1" fillId="0" borderId="0"/>
    <xf numFmtId="164" fontId="1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0" applyNumberFormat="1" applyFont="1" applyFill="1"/>
    <xf numFmtId="0" fontId="3" fillId="0" borderId="0" xfId="0" applyNumberFormat="1" applyFont="1"/>
    <xf numFmtId="0" fontId="4" fillId="2" borderId="0" xfId="0" applyNumberFormat="1" applyFont="1" applyFill="1" applyAlignment="1">
      <alignment horizontal="left" vertical="top" wrapText="1"/>
    </xf>
    <xf numFmtId="0" fontId="6" fillId="2" borderId="0" xfId="1" applyNumberFormat="1" applyFont="1" applyFill="1" applyBorder="1" applyAlignment="1">
      <alignment wrapText="1"/>
    </xf>
    <xf numFmtId="165" fontId="7" fillId="2" borderId="0" xfId="0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vertical="top" wrapText="1"/>
    </xf>
    <xf numFmtId="0" fontId="3" fillId="2" borderId="0" xfId="0" applyNumberFormat="1" applyFont="1" applyFill="1" applyAlignment="1"/>
    <xf numFmtId="0" fontId="9" fillId="2" borderId="0" xfId="1" applyNumberFormat="1" applyFont="1" applyFill="1" applyBorder="1" applyAlignment="1">
      <alignment vertical="top"/>
    </xf>
    <xf numFmtId="41" fontId="8" fillId="2" borderId="0" xfId="2" applyNumberFormat="1" applyFont="1" applyFill="1" applyBorder="1" applyAlignment="1"/>
    <xf numFmtId="41" fontId="9" fillId="2" borderId="0" xfId="2" applyNumberFormat="1" applyFont="1" applyFill="1" applyBorder="1" applyAlignment="1"/>
    <xf numFmtId="0" fontId="9" fillId="2" borderId="0" xfId="1" applyNumberFormat="1" applyFont="1" applyFill="1" applyBorder="1" applyAlignment="1">
      <alignment vertical="top" wrapText="1"/>
    </xf>
    <xf numFmtId="41" fontId="9" fillId="2" borderId="0" xfId="2" applyNumberFormat="1" applyFont="1" applyFill="1" applyBorder="1" applyAlignment="1">
      <alignment horizontal="right"/>
    </xf>
    <xf numFmtId="41" fontId="9" fillId="2" borderId="1" xfId="2" applyNumberFormat="1" applyFont="1" applyFill="1" applyBorder="1" applyAlignment="1"/>
    <xf numFmtId="0" fontId="8" fillId="2" borderId="0" xfId="1" applyNumberFormat="1" applyFont="1" applyFill="1" applyBorder="1" applyAlignment="1">
      <alignment vertical="top"/>
    </xf>
    <xf numFmtId="41" fontId="4" fillId="2" borderId="2" xfId="0" applyNumberFormat="1" applyFont="1" applyFill="1" applyBorder="1" applyAlignment="1"/>
    <xf numFmtId="41" fontId="3" fillId="2" borderId="2" xfId="0" applyNumberFormat="1" applyFont="1" applyFill="1" applyBorder="1" applyAlignment="1"/>
    <xf numFmtId="0" fontId="6" fillId="2" borderId="0" xfId="1" applyNumberFormat="1" applyFont="1" applyFill="1" applyBorder="1" applyAlignment="1">
      <alignment vertical="top" wrapText="1"/>
    </xf>
    <xf numFmtId="41" fontId="4" fillId="2" borderId="0" xfId="0" applyNumberFormat="1" applyFont="1" applyFill="1" applyAlignment="1"/>
    <xf numFmtId="41" fontId="3" fillId="2" borderId="0" xfId="0" applyNumberFormat="1" applyFont="1" applyFill="1" applyAlignment="1"/>
    <xf numFmtId="41" fontId="3" fillId="2" borderId="0" xfId="3" applyNumberFormat="1" applyFont="1" applyFill="1" applyBorder="1" applyAlignment="1"/>
    <xf numFmtId="41" fontId="4" fillId="2" borderId="3" xfId="0" applyNumberFormat="1" applyFont="1" applyFill="1" applyBorder="1" applyAlignment="1"/>
    <xf numFmtId="41" fontId="3" fillId="2" borderId="3" xfId="0" applyNumberFormat="1" applyFont="1" applyFill="1" applyBorder="1" applyAlignment="1"/>
    <xf numFmtId="0" fontId="6" fillId="2" borderId="0" xfId="1" applyNumberFormat="1" applyFont="1" applyFill="1" applyBorder="1" applyAlignment="1">
      <alignment vertical="top"/>
    </xf>
    <xf numFmtId="41" fontId="8" fillId="2" borderId="1" xfId="2" applyNumberFormat="1" applyFont="1" applyFill="1" applyBorder="1" applyAlignment="1"/>
    <xf numFmtId="0" fontId="9" fillId="2" borderId="0" xfId="1" applyNumberFormat="1" applyFont="1" applyFill="1" applyAlignment="1">
      <alignment vertical="top" wrapText="1"/>
    </xf>
    <xf numFmtId="0" fontId="9" fillId="2" borderId="0" xfId="2" applyNumberFormat="1" applyFont="1" applyFill="1" applyBorder="1" applyAlignment="1">
      <alignment vertical="top"/>
    </xf>
    <xf numFmtId="0" fontId="10" fillId="2" borderId="0" xfId="1" applyNumberFormat="1" applyFont="1" applyFill="1"/>
    <xf numFmtId="0" fontId="9" fillId="2" borderId="0" xfId="0" applyNumberFormat="1" applyFont="1" applyFill="1" applyBorder="1"/>
    <xf numFmtId="0" fontId="8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justify"/>
    </xf>
    <xf numFmtId="0" fontId="8" fillId="2" borderId="0" xfId="0" applyNumberFormat="1" applyFont="1" applyFill="1" applyBorder="1" applyAlignment="1"/>
    <xf numFmtId="0" fontId="6" fillId="2" borderId="0" xfId="1" applyNumberFormat="1" applyFont="1" applyFill="1" applyBorder="1" applyAlignment="1"/>
    <xf numFmtId="41" fontId="8" fillId="2" borderId="0" xfId="4" applyNumberFormat="1" applyFont="1" applyFill="1" applyAlignment="1"/>
    <xf numFmtId="41" fontId="9" fillId="2" borderId="0" xfId="4" applyNumberFormat="1" applyFont="1" applyFill="1" applyAlignment="1"/>
    <xf numFmtId="41" fontId="9" fillId="2" borderId="1" xfId="4" applyNumberFormat="1" applyFont="1" applyFill="1" applyBorder="1" applyAlignment="1"/>
    <xf numFmtId="41" fontId="8" fillId="2" borderId="4" xfId="4" applyNumberFormat="1" applyFont="1" applyFill="1" applyBorder="1" applyAlignment="1">
      <alignment horizontal="center"/>
    </xf>
    <xf numFmtId="41" fontId="9" fillId="2" borderId="0" xfId="4" applyNumberFormat="1" applyFont="1" applyFill="1" applyAlignment="1">
      <alignment horizontal="center"/>
    </xf>
    <xf numFmtId="41" fontId="8" fillId="2" borderId="1" xfId="4" applyNumberFormat="1" applyFont="1" applyFill="1" applyBorder="1" applyAlignment="1"/>
    <xf numFmtId="41" fontId="8" fillId="2" borderId="0" xfId="4" applyNumberFormat="1" applyFont="1" applyFill="1" applyAlignment="1">
      <alignment horizontal="center"/>
    </xf>
    <xf numFmtId="41" fontId="9" fillId="2" borderId="0" xfId="4" applyNumberFormat="1" applyFont="1" applyFill="1" applyAlignment="1">
      <alignment horizontal="right"/>
    </xf>
    <xf numFmtId="41" fontId="12" fillId="2" borderId="0" xfId="5" applyNumberFormat="1" applyFont="1" applyFill="1" applyBorder="1" applyAlignment="1">
      <alignment horizontal="left"/>
    </xf>
    <xf numFmtId="41" fontId="9" fillId="2" borderId="0" xfId="6" applyNumberFormat="1" applyFont="1" applyFill="1" applyBorder="1" applyAlignment="1"/>
    <xf numFmtId="41" fontId="9" fillId="2" borderId="4" xfId="4" applyNumberFormat="1" applyFont="1" applyFill="1" applyBorder="1" applyAlignment="1">
      <alignment horizontal="center"/>
    </xf>
    <xf numFmtId="41" fontId="8" fillId="2" borderId="3" xfId="4" applyNumberFormat="1" applyFont="1" applyFill="1" applyBorder="1" applyAlignment="1"/>
    <xf numFmtId="41" fontId="9" fillId="2" borderId="3" xfId="4" applyNumberFormat="1" applyFont="1" applyFill="1" applyBorder="1" applyAlignment="1"/>
    <xf numFmtId="41" fontId="8" fillId="2" borderId="0" xfId="7" applyNumberFormat="1" applyFont="1" applyFill="1" applyAlignment="1">
      <alignment horizontal="center"/>
    </xf>
    <xf numFmtId="41" fontId="9" fillId="2" borderId="0" xfId="7" applyNumberFormat="1" applyFont="1" applyFill="1" applyAlignment="1">
      <alignment horizontal="center"/>
    </xf>
    <xf numFmtId="41" fontId="8" fillId="2" borderId="2" xfId="1" applyNumberFormat="1" applyFont="1" applyFill="1" applyBorder="1" applyAlignment="1"/>
    <xf numFmtId="41" fontId="9" fillId="2" borderId="2" xfId="1" applyNumberFormat="1" applyFont="1" applyFill="1" applyBorder="1" applyAlignment="1"/>
    <xf numFmtId="0" fontId="8" fillId="2" borderId="0" xfId="1" applyNumberFormat="1" applyFont="1" applyFill="1" applyAlignment="1">
      <alignment vertical="top"/>
    </xf>
    <xf numFmtId="0" fontId="9" fillId="2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0" fontId="9" fillId="2" borderId="0" xfId="8" applyNumberFormat="1" applyFont="1" applyFill="1" applyBorder="1" applyAlignment="1">
      <alignment vertical="top"/>
    </xf>
    <xf numFmtId="0" fontId="9" fillId="2" borderId="0" xfId="9" applyNumberFormat="1" applyFont="1" applyFill="1" applyBorder="1" applyAlignment="1">
      <alignment vertical="top"/>
    </xf>
    <xf numFmtId="0" fontId="8" fillId="2" borderId="0" xfId="8" applyNumberFormat="1" applyFont="1" applyFill="1" applyBorder="1" applyAlignment="1">
      <alignment vertical="top" wrapText="1"/>
    </xf>
    <xf numFmtId="0" fontId="8" fillId="2" borderId="0" xfId="8" applyNumberFormat="1" applyFont="1" applyFill="1" applyBorder="1" applyAlignment="1">
      <alignment vertical="top"/>
    </xf>
    <xf numFmtId="0" fontId="9" fillId="2" borderId="0" xfId="10" applyNumberFormat="1" applyFont="1" applyFill="1" applyBorder="1" applyAlignment="1">
      <alignment vertical="top"/>
    </xf>
    <xf numFmtId="0" fontId="6" fillId="2" borderId="0" xfId="8" applyNumberFormat="1" applyFont="1" applyFill="1" applyBorder="1" applyAlignment="1">
      <alignment horizontal="left" vertical="top"/>
    </xf>
    <xf numFmtId="0" fontId="14" fillId="2" borderId="1" xfId="11" applyNumberFormat="1" applyFont="1" applyFill="1" applyBorder="1" applyAlignment="1">
      <alignment horizontal="right" vertical="center" wrapText="1"/>
    </xf>
    <xf numFmtId="0" fontId="8" fillId="2" borderId="0" xfId="10" applyNumberFormat="1" applyFont="1" applyFill="1" applyBorder="1" applyAlignment="1">
      <alignment vertical="top" wrapText="1"/>
    </xf>
    <xf numFmtId="0" fontId="9" fillId="2" borderId="0" xfId="10" applyNumberFormat="1" applyFont="1" applyFill="1" applyBorder="1" applyAlignment="1">
      <alignment vertical="top" wrapText="1"/>
    </xf>
    <xf numFmtId="41" fontId="8" fillId="2" borderId="0" xfId="9" applyNumberFormat="1" applyFont="1" applyFill="1" applyBorder="1" applyAlignment="1"/>
    <xf numFmtId="41" fontId="9" fillId="2" borderId="0" xfId="12" applyNumberFormat="1" applyFont="1" applyFill="1" applyBorder="1" applyAlignment="1"/>
    <xf numFmtId="41" fontId="9" fillId="2" borderId="0" xfId="12" applyNumberFormat="1" applyFont="1" applyFill="1" applyBorder="1" applyAlignment="1">
      <alignment horizontal="center"/>
    </xf>
    <xf numFmtId="0" fontId="9" fillId="2" borderId="0" xfId="8" applyNumberFormat="1" applyFont="1" applyFill="1" applyBorder="1" applyAlignment="1">
      <alignment vertical="center"/>
    </xf>
    <xf numFmtId="41" fontId="9" fillId="0" borderId="1" xfId="12" applyNumberFormat="1" applyFont="1" applyFill="1" applyBorder="1" applyAlignment="1"/>
    <xf numFmtId="41" fontId="8" fillId="2" borderId="4" xfId="9" applyNumberFormat="1" applyFont="1" applyFill="1" applyBorder="1" applyAlignment="1"/>
    <xf numFmtId="41" fontId="9" fillId="2" borderId="0" xfId="9" applyNumberFormat="1" applyFont="1" applyFill="1" applyBorder="1" applyAlignment="1"/>
    <xf numFmtId="41" fontId="8" fillId="2" borderId="0" xfId="9" applyNumberFormat="1" applyFont="1" applyFill="1" applyBorder="1" applyAlignment="1">
      <alignment horizontal="center"/>
    </xf>
    <xf numFmtId="41" fontId="9" fillId="2" borderId="0" xfId="9" applyNumberFormat="1" applyFont="1" applyFill="1" applyBorder="1" applyAlignment="1">
      <alignment horizontal="center"/>
    </xf>
    <xf numFmtId="41" fontId="8" fillId="2" borderId="3" xfId="9" applyNumberFormat="1" applyFont="1" applyFill="1" applyBorder="1" applyAlignment="1"/>
    <xf numFmtId="41" fontId="9" fillId="2" borderId="3" xfId="9" applyNumberFormat="1" applyFont="1" applyFill="1" applyBorder="1" applyAlignment="1"/>
    <xf numFmtId="41" fontId="9" fillId="2" borderId="1" xfId="9" applyNumberFormat="1" applyFont="1" applyFill="1" applyBorder="1" applyAlignment="1"/>
    <xf numFmtId="41" fontId="9" fillId="2" borderId="4" xfId="9" applyNumberFormat="1" applyFont="1" applyFill="1" applyBorder="1" applyAlignment="1"/>
    <xf numFmtId="41" fontId="8" fillId="2" borderId="0" xfId="12" applyNumberFormat="1" applyFont="1" applyFill="1" applyBorder="1" applyAlignment="1"/>
    <xf numFmtId="41" fontId="9" fillId="2" borderId="1" xfId="12" applyNumberFormat="1" applyFont="1" applyFill="1" applyBorder="1" applyAlignment="1"/>
    <xf numFmtId="41" fontId="8" fillId="2" borderId="1" xfId="13" applyNumberFormat="1" applyFont="1" applyFill="1" applyBorder="1" applyAlignment="1">
      <alignment horizontal="center"/>
    </xf>
    <xf numFmtId="41" fontId="8" fillId="2" borderId="2" xfId="9" applyNumberFormat="1" applyFont="1" applyFill="1" applyBorder="1" applyAlignment="1"/>
    <xf numFmtId="41" fontId="9" fillId="2" borderId="2" xfId="9" applyNumberFormat="1" applyFont="1" applyFill="1" applyBorder="1" applyAlignment="1"/>
    <xf numFmtId="0" fontId="17" fillId="2" borderId="0" xfId="8" applyNumberFormat="1" applyFont="1" applyFill="1" applyBorder="1" applyAlignment="1">
      <alignment vertical="top"/>
    </xf>
    <xf numFmtId="0" fontId="17" fillId="2" borderId="0" xfId="9" applyNumberFormat="1" applyFont="1" applyFill="1" applyBorder="1" applyAlignment="1">
      <alignment vertical="top"/>
    </xf>
    <xf numFmtId="0" fontId="9" fillId="2" borderId="0" xfId="14" applyNumberFormat="1" applyFont="1" applyFill="1" applyBorder="1" applyAlignment="1">
      <alignment horizontal="justify" vertical="top"/>
    </xf>
    <xf numFmtId="0" fontId="8" fillId="2" borderId="0" xfId="9" applyNumberFormat="1" applyFont="1" applyFill="1" applyBorder="1" applyAlignment="1">
      <alignment vertical="top"/>
    </xf>
    <xf numFmtId="0" fontId="9" fillId="2" borderId="0" xfId="14" applyNumberFormat="1" applyFont="1" applyFill="1" applyBorder="1" applyAlignment="1">
      <alignment vertical="top"/>
    </xf>
    <xf numFmtId="0" fontId="8" fillId="2" borderId="0" xfId="14" applyNumberFormat="1" applyFont="1" applyFill="1" applyBorder="1" applyAlignment="1"/>
    <xf numFmtId="0" fontId="18" fillId="2" borderId="0" xfId="14" applyNumberFormat="1" applyFont="1" applyFill="1" applyBorder="1" applyAlignment="1"/>
    <xf numFmtId="0" fontId="17" fillId="2" borderId="0" xfId="9" applyNumberFormat="1" applyFont="1" applyFill="1" applyAlignment="1">
      <alignment vertical="top"/>
    </xf>
    <xf numFmtId="0" fontId="17" fillId="2" borderId="0" xfId="7" applyNumberFormat="1" applyFont="1" applyFill="1" applyAlignment="1">
      <alignment vertical="top"/>
    </xf>
    <xf numFmtId="0" fontId="9" fillId="2" borderId="0" xfId="8" applyNumberFormat="1" applyFont="1" applyFill="1" applyBorder="1" applyAlignment="1">
      <alignment horizontal="right"/>
    </xf>
    <xf numFmtId="0" fontId="9" fillId="2" borderId="0" xfId="15" applyNumberFormat="1" applyFont="1" applyFill="1" applyBorder="1" applyAlignment="1">
      <alignment vertical="top"/>
    </xf>
    <xf numFmtId="0" fontId="9" fillId="2" borderId="0" xfId="16" applyNumberFormat="1" applyFont="1" applyFill="1" applyBorder="1" applyAlignment="1">
      <alignment vertical="top"/>
    </xf>
    <xf numFmtId="0" fontId="8" fillId="2" borderId="0" xfId="15" applyNumberFormat="1" applyFont="1" applyFill="1" applyBorder="1" applyAlignment="1">
      <alignment horizontal="left" vertical="top"/>
    </xf>
    <xf numFmtId="0" fontId="8" fillId="2" borderId="0" xfId="16" applyNumberFormat="1" applyFont="1" applyFill="1" applyBorder="1" applyAlignment="1">
      <alignment horizontal="left" vertical="top"/>
    </xf>
    <xf numFmtId="0" fontId="8" fillId="2" borderId="0" xfId="15" applyNumberFormat="1" applyFont="1" applyFill="1" applyAlignment="1"/>
    <xf numFmtId="0" fontId="8" fillId="2" borderId="0" xfId="16" applyNumberFormat="1" applyFont="1" applyFill="1" applyAlignment="1">
      <alignment vertical="top"/>
    </xf>
    <xf numFmtId="0" fontId="9" fillId="2" borderId="0" xfId="15" applyNumberFormat="1" applyFont="1" applyFill="1" applyAlignment="1">
      <alignment vertical="top"/>
    </xf>
    <xf numFmtId="0" fontId="6" fillId="2" borderId="0" xfId="1" applyNumberFormat="1" applyFont="1" applyFill="1" applyAlignment="1">
      <alignment horizontal="left" wrapText="1"/>
    </xf>
    <xf numFmtId="0" fontId="14" fillId="2" borderId="1" xfId="17" applyNumberFormat="1" applyFont="1" applyFill="1" applyBorder="1" applyAlignment="1">
      <alignment horizontal="right" wrapText="1"/>
    </xf>
    <xf numFmtId="0" fontId="14" fillId="2" borderId="1" xfId="1" applyNumberFormat="1" applyFont="1" applyFill="1" applyBorder="1" applyAlignment="1">
      <alignment horizontal="right" wrapText="1"/>
    </xf>
    <xf numFmtId="0" fontId="8" fillId="2" borderId="0" xfId="15" applyNumberFormat="1" applyFont="1" applyFill="1" applyAlignment="1" applyProtection="1">
      <alignment wrapText="1"/>
      <protection locked="0"/>
    </xf>
    <xf numFmtId="41" fontId="9" fillId="2" borderId="3" xfId="17" applyNumberFormat="1" applyFont="1" applyFill="1" applyBorder="1" applyAlignment="1"/>
    <xf numFmtId="0" fontId="9" fillId="2" borderId="0" xfId="15" applyNumberFormat="1" applyFont="1" applyFill="1" applyAlignment="1" applyProtection="1">
      <alignment wrapText="1"/>
      <protection locked="0"/>
    </xf>
    <xf numFmtId="41" fontId="8" fillId="2" borderId="0" xfId="17" applyNumberFormat="1" applyFont="1" applyFill="1" applyAlignment="1"/>
    <xf numFmtId="41" fontId="8" fillId="0" borderId="0" xfId="17" applyNumberFormat="1" applyFont="1" applyFill="1" applyAlignment="1"/>
    <xf numFmtId="0" fontId="8" fillId="2" borderId="0" xfId="15" applyNumberFormat="1" applyFont="1" applyFill="1" applyProtection="1">
      <protection locked="0"/>
    </xf>
    <xf numFmtId="41" fontId="8" fillId="2" borderId="3" xfId="17" applyNumberFormat="1" applyFont="1" applyFill="1" applyBorder="1" applyAlignment="1"/>
    <xf numFmtId="41" fontId="8" fillId="2" borderId="4" xfId="17" applyNumberFormat="1" applyFont="1" applyFill="1" applyBorder="1" applyAlignment="1"/>
    <xf numFmtId="41" fontId="8" fillId="2" borderId="2" xfId="17" applyNumberFormat="1" applyFont="1" applyFill="1" applyBorder="1" applyAlignment="1"/>
    <xf numFmtId="41" fontId="9" fillId="2" borderId="0" xfId="17" applyNumberFormat="1" applyFont="1" applyFill="1" applyAlignment="1"/>
    <xf numFmtId="0" fontId="8" fillId="2" borderId="0" xfId="15" applyNumberFormat="1" applyFont="1" applyFill="1" applyBorder="1" applyAlignment="1">
      <alignment vertical="top"/>
    </xf>
    <xf numFmtId="41" fontId="9" fillId="2" borderId="4" xfId="17" applyNumberFormat="1" applyFont="1" applyFill="1" applyBorder="1" applyAlignment="1"/>
    <xf numFmtId="41" fontId="9" fillId="2" borderId="2" xfId="17" applyNumberFormat="1" applyFont="1" applyFill="1" applyBorder="1" applyAlignment="1"/>
    <xf numFmtId="0" fontId="18" fillId="2" borderId="0" xfId="15" applyNumberFormat="1" applyFont="1" applyFill="1" applyBorder="1" applyAlignment="1" applyProtection="1">
      <alignment wrapText="1"/>
      <protection locked="0"/>
    </xf>
    <xf numFmtId="0" fontId="18" fillId="2" borderId="0" xfId="16" applyNumberFormat="1" applyFont="1" applyFill="1" applyAlignment="1"/>
    <xf numFmtId="0" fontId="8" fillId="2" borderId="0" xfId="16" applyNumberFormat="1" applyFont="1" applyFill="1" applyBorder="1" applyAlignment="1">
      <alignment vertical="top"/>
    </xf>
    <xf numFmtId="0" fontId="17" fillId="2" borderId="0" xfId="16" applyNumberFormat="1" applyFont="1" applyFill="1" applyAlignment="1">
      <alignment vertical="top"/>
    </xf>
    <xf numFmtId="0" fontId="4" fillId="2" borderId="0" xfId="0" applyNumberFormat="1" applyFont="1" applyFill="1" applyAlignment="1">
      <alignment vertical="top" wrapText="1"/>
    </xf>
    <xf numFmtId="164" fontId="14" fillId="2" borderId="1" xfId="1" applyFont="1" applyFill="1" applyBorder="1" applyAlignment="1">
      <alignment horizontal="center" vertical="center" wrapText="1"/>
    </xf>
    <xf numFmtId="164" fontId="8" fillId="2" borderId="0" xfId="1" applyFont="1" applyFill="1" applyBorder="1" applyAlignment="1">
      <alignment vertical="top" wrapText="1"/>
    </xf>
    <xf numFmtId="0" fontId="9" fillId="2" borderId="0" xfId="1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vertical="top"/>
    </xf>
    <xf numFmtId="165" fontId="7" fillId="2" borderId="0" xfId="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/>
    <xf numFmtId="0" fontId="6" fillId="2" borderId="0" xfId="1" applyNumberFormat="1" applyFont="1" applyFill="1" applyBorder="1" applyAlignment="1">
      <alignment wrapText="1"/>
    </xf>
    <xf numFmtId="0" fontId="6" fillId="2" borderId="0" xfId="1" applyNumberFormat="1" applyFont="1" applyFill="1" applyBorder="1" applyAlignment="1"/>
    <xf numFmtId="0" fontId="8" fillId="2" borderId="0" xfId="15" applyNumberFormat="1" applyFont="1" applyFill="1" applyBorder="1" applyAlignment="1">
      <alignment horizontal="left" vertical="top"/>
    </xf>
  </cellXfs>
  <cellStyles count="18">
    <cellStyle name="Comma 2" xfId="3"/>
    <cellStyle name="Normal" xfId="0" builtinId="0"/>
    <cellStyle name="Обычный 2" xfId="7"/>
    <cellStyle name="Обычный 2 3 2 2" xfId="8"/>
    <cellStyle name="Обычный 21 2 2" xfId="14"/>
    <cellStyle name="Обычный 3" xfId="15"/>
    <cellStyle name="Обычный 4" xfId="13"/>
    <cellStyle name="Обычный_Alfa Bank_ FS_2008_rus_1" xfId="1"/>
    <cellStyle name="Стиль 1" xfId="10"/>
    <cellStyle name="Финансовый 2 3 2" xfId="6"/>
    <cellStyle name="Финансовый 2 3 2 3" xfId="9"/>
    <cellStyle name="Финансовый 2 3 4" xfId="16"/>
    <cellStyle name="Финансовый 2 4 2" xfId="2"/>
    <cellStyle name="Финансовый 2 4 2 2" xfId="11"/>
    <cellStyle name="Финансовый 2 9" xfId="17"/>
    <cellStyle name="Финансовый 3" xfId="5"/>
    <cellStyle name="Финансовый 3 2 2" xfId="12"/>
    <cellStyle name="Финансовый_Alfa Bank_ FS_2008_rus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107154</xdr:rowOff>
    </xdr:from>
    <xdr:to>
      <xdr:col>0</xdr:col>
      <xdr:colOff>1800225</xdr:colOff>
      <xdr:row>5</xdr:row>
      <xdr:rowOff>25158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154"/>
          <a:ext cx="1800225" cy="870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95248</xdr:rowOff>
    </xdr:from>
    <xdr:to>
      <xdr:col>0</xdr:col>
      <xdr:colOff>1800225</xdr:colOff>
      <xdr:row>5</xdr:row>
      <xdr:rowOff>13252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8"/>
          <a:ext cx="1800225" cy="870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95248</xdr:rowOff>
    </xdr:from>
    <xdr:to>
      <xdr:col>0</xdr:col>
      <xdr:colOff>1800225</xdr:colOff>
      <xdr:row>5</xdr:row>
      <xdr:rowOff>13252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8"/>
          <a:ext cx="1800225" cy="870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95248</xdr:rowOff>
    </xdr:from>
    <xdr:to>
      <xdr:col>0</xdr:col>
      <xdr:colOff>1800225</xdr:colOff>
      <xdr:row>5</xdr:row>
      <xdr:rowOff>13252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8"/>
          <a:ext cx="1800225" cy="870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_v/AppData/Local/Temp/&#1044;&#1077;&#1087;.%20&#1087;&#1086;&#1088;&#1090;&#1092;&#1077;&#1083;&#1100;%20&#1079;&#1072;%2021.11.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4"/>
  <sheetViews>
    <sheetView tabSelected="1" view="pageBreakPreview" zoomScale="80" zoomScaleNormal="80" zoomScaleSheetLayoutView="80" workbookViewId="0"/>
  </sheetViews>
  <sheetFormatPr defaultColWidth="0" defaultRowHeight="15" customHeight="1" zeroHeight="1" x14ac:dyDescent="0.25"/>
  <cols>
    <col min="1" max="1" width="65.7109375" style="2" customWidth="1"/>
    <col min="2" max="2" width="8.140625" style="2" customWidth="1"/>
    <col min="3" max="4" width="19.7109375" style="2" customWidth="1"/>
    <col min="5" max="16384" width="0" style="2" hidden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D4" s="1"/>
    </row>
    <row r="5" spans="1:4" x14ac:dyDescent="0.25">
      <c r="A5" s="1"/>
      <c r="B5" s="1"/>
      <c r="C5" s="1"/>
      <c r="D5" s="1"/>
    </row>
    <row r="6" spans="1:4" ht="15" customHeight="1" x14ac:dyDescent="0.25">
      <c r="A6" s="118" t="s">
        <v>0</v>
      </c>
      <c r="B6" s="118"/>
      <c r="C6" s="118"/>
      <c r="D6" s="118"/>
    </row>
    <row r="7" spans="1:4" x14ac:dyDescent="0.25">
      <c r="A7" s="3" t="s">
        <v>118</v>
      </c>
      <c r="B7" s="3"/>
      <c r="C7" s="3"/>
      <c r="D7" s="3"/>
    </row>
    <row r="8" spans="1:4" x14ac:dyDescent="0.25">
      <c r="A8" s="1"/>
      <c r="B8" s="1"/>
      <c r="C8" s="1"/>
      <c r="D8" s="1"/>
    </row>
    <row r="9" spans="1:4" x14ac:dyDescent="0.25">
      <c r="A9" s="125" t="s">
        <v>1</v>
      </c>
      <c r="B9" s="4"/>
      <c r="C9" s="5">
        <v>44742</v>
      </c>
      <c r="D9" s="5">
        <v>44561</v>
      </c>
    </row>
    <row r="10" spans="1:4" x14ac:dyDescent="0.25">
      <c r="A10" s="125"/>
      <c r="B10" s="119" t="s">
        <v>131</v>
      </c>
      <c r="C10" s="6" t="s">
        <v>2</v>
      </c>
      <c r="D10" s="6" t="s">
        <v>119</v>
      </c>
    </row>
    <row r="11" spans="1:4" x14ac:dyDescent="0.25">
      <c r="A11" s="7" t="s">
        <v>3</v>
      </c>
      <c r="B11" s="120"/>
      <c r="C11" s="8"/>
      <c r="D11" s="8"/>
    </row>
    <row r="12" spans="1:4" x14ac:dyDescent="0.25">
      <c r="A12" s="9" t="s">
        <v>4</v>
      </c>
      <c r="B12" s="121">
        <v>5</v>
      </c>
      <c r="C12" s="10">
        <v>324733032</v>
      </c>
      <c r="D12" s="11">
        <v>154580773</v>
      </c>
    </row>
    <row r="13" spans="1:4" x14ac:dyDescent="0.25">
      <c r="A13" s="9" t="s">
        <v>5</v>
      </c>
      <c r="B13" s="121"/>
      <c r="C13" s="10">
        <v>377038</v>
      </c>
      <c r="D13" s="11">
        <v>9257110</v>
      </c>
    </row>
    <row r="14" spans="1:4" x14ac:dyDescent="0.25">
      <c r="A14" s="9" t="s">
        <v>6</v>
      </c>
      <c r="B14" s="121">
        <v>6</v>
      </c>
      <c r="C14" s="10">
        <v>18499690</v>
      </c>
      <c r="D14" s="11">
        <v>16574987</v>
      </c>
    </row>
    <row r="15" spans="1:4" x14ac:dyDescent="0.25">
      <c r="A15" s="12" t="s">
        <v>7</v>
      </c>
      <c r="B15" s="121"/>
      <c r="C15" s="10">
        <v>135501</v>
      </c>
      <c r="D15" s="11">
        <v>458720</v>
      </c>
    </row>
    <row r="16" spans="1:4" x14ac:dyDescent="0.25">
      <c r="A16" s="12" t="s">
        <v>8</v>
      </c>
      <c r="B16" s="121">
        <v>7</v>
      </c>
      <c r="C16" s="10">
        <v>2462095</v>
      </c>
      <c r="D16" s="11">
        <v>3587604</v>
      </c>
    </row>
    <row r="17" spans="1:4" x14ac:dyDescent="0.25">
      <c r="A17" s="9" t="s">
        <v>9</v>
      </c>
      <c r="B17" s="121">
        <v>8</v>
      </c>
      <c r="C17" s="10">
        <v>313329528</v>
      </c>
      <c r="D17" s="13">
        <v>359211014</v>
      </c>
    </row>
    <row r="18" spans="1:4" x14ac:dyDescent="0.25">
      <c r="A18" s="9" t="s">
        <v>10</v>
      </c>
      <c r="B18" s="121"/>
      <c r="C18" s="10">
        <v>421755</v>
      </c>
      <c r="D18" s="13">
        <v>421755</v>
      </c>
    </row>
    <row r="19" spans="1:4" x14ac:dyDescent="0.25">
      <c r="A19" s="9" t="s">
        <v>11</v>
      </c>
      <c r="B19" s="121">
        <v>9</v>
      </c>
      <c r="C19" s="10">
        <v>748055742</v>
      </c>
      <c r="D19" s="11">
        <v>625569449</v>
      </c>
    </row>
    <row r="20" spans="1:4" x14ac:dyDescent="0.25">
      <c r="A20" s="9" t="s">
        <v>12</v>
      </c>
      <c r="B20" s="121">
        <v>11</v>
      </c>
      <c r="C20" s="10">
        <v>20578681</v>
      </c>
      <c r="D20" s="11">
        <v>20789010</v>
      </c>
    </row>
    <row r="21" spans="1:4" x14ac:dyDescent="0.25">
      <c r="A21" s="9" t="s">
        <v>13</v>
      </c>
      <c r="B21" s="121">
        <v>10</v>
      </c>
      <c r="C21" s="10">
        <v>22388648</v>
      </c>
      <c r="D21" s="11">
        <v>22388648</v>
      </c>
    </row>
    <row r="22" spans="1:4" x14ac:dyDescent="0.25">
      <c r="A22" s="9" t="s">
        <v>14</v>
      </c>
      <c r="B22" s="121">
        <v>12</v>
      </c>
      <c r="C22" s="10">
        <v>1084605</v>
      </c>
      <c r="D22" s="11">
        <v>1102458</v>
      </c>
    </row>
    <row r="23" spans="1:4" x14ac:dyDescent="0.25">
      <c r="A23" s="9" t="s">
        <v>15</v>
      </c>
      <c r="B23" s="121"/>
      <c r="C23" s="10">
        <v>274553</v>
      </c>
      <c r="D23" s="11">
        <v>272923</v>
      </c>
    </row>
    <row r="24" spans="1:4" x14ac:dyDescent="0.25">
      <c r="A24" s="9" t="s">
        <v>16</v>
      </c>
      <c r="B24" s="121">
        <v>13</v>
      </c>
      <c r="C24" s="10">
        <v>51249938</v>
      </c>
      <c r="D24" s="14">
        <v>54966778</v>
      </c>
    </row>
    <row r="25" spans="1:4" ht="15.75" thickBot="1" x14ac:dyDescent="0.3">
      <c r="A25" s="15" t="s">
        <v>17</v>
      </c>
      <c r="B25" s="121"/>
      <c r="C25" s="16">
        <f>SUM(C12:C24)</f>
        <v>1503590806</v>
      </c>
      <c r="D25" s="17">
        <f>SUM(D12:D24)</f>
        <v>1269181229</v>
      </c>
    </row>
    <row r="26" spans="1:4" ht="15.75" thickTop="1" x14ac:dyDescent="0.25">
      <c r="A26" s="18"/>
      <c r="B26" s="121"/>
      <c r="C26" s="19"/>
      <c r="D26" s="20"/>
    </row>
    <row r="27" spans="1:4" x14ac:dyDescent="0.25">
      <c r="A27" s="15" t="s">
        <v>18</v>
      </c>
      <c r="B27" s="121"/>
      <c r="C27" s="10"/>
      <c r="D27" s="11"/>
    </row>
    <row r="28" spans="1:4" x14ac:dyDescent="0.25">
      <c r="A28" s="9" t="s">
        <v>19</v>
      </c>
      <c r="B28" s="121">
        <v>14</v>
      </c>
      <c r="C28" s="10">
        <v>1023990365</v>
      </c>
      <c r="D28" s="11">
        <v>771852417</v>
      </c>
    </row>
    <row r="29" spans="1:4" x14ac:dyDescent="0.25">
      <c r="A29" s="9" t="s">
        <v>20</v>
      </c>
      <c r="B29" s="121">
        <v>15</v>
      </c>
      <c r="C29" s="10">
        <v>66222335</v>
      </c>
      <c r="D29" s="11">
        <v>50627066</v>
      </c>
    </row>
    <row r="30" spans="1:4" ht="30" x14ac:dyDescent="0.25">
      <c r="A30" s="12" t="s">
        <v>21</v>
      </c>
      <c r="B30" s="121"/>
      <c r="C30" s="10">
        <v>169300</v>
      </c>
      <c r="D30" s="11">
        <v>169300</v>
      </c>
    </row>
    <row r="31" spans="1:4" x14ac:dyDescent="0.25">
      <c r="A31" s="9" t="s">
        <v>22</v>
      </c>
      <c r="B31" s="121"/>
      <c r="C31" s="10">
        <v>20518448</v>
      </c>
      <c r="D31" s="20">
        <v>70510084</v>
      </c>
    </row>
    <row r="32" spans="1:4" x14ac:dyDescent="0.25">
      <c r="A32" s="9" t="s">
        <v>23</v>
      </c>
      <c r="B32" s="121">
        <v>16</v>
      </c>
      <c r="C32" s="10">
        <v>158600519</v>
      </c>
      <c r="D32" s="20">
        <v>158435814</v>
      </c>
    </row>
    <row r="33" spans="1:4" x14ac:dyDescent="0.25">
      <c r="A33" s="9" t="s">
        <v>24</v>
      </c>
      <c r="B33" s="121">
        <v>16</v>
      </c>
      <c r="C33" s="10">
        <v>110597861</v>
      </c>
      <c r="D33" s="20">
        <v>102684477</v>
      </c>
    </row>
    <row r="34" spans="1:4" x14ac:dyDescent="0.25">
      <c r="A34" s="9" t="s">
        <v>25</v>
      </c>
      <c r="B34" s="121"/>
      <c r="C34" s="10">
        <v>3026998</v>
      </c>
      <c r="D34" s="20">
        <v>2619212</v>
      </c>
    </row>
    <row r="35" spans="1:4" x14ac:dyDescent="0.25">
      <c r="A35" s="9" t="s">
        <v>26</v>
      </c>
      <c r="B35" s="121">
        <v>17</v>
      </c>
      <c r="C35" s="10">
        <v>14403666</v>
      </c>
      <c r="D35" s="21">
        <v>6248410</v>
      </c>
    </row>
    <row r="36" spans="1:4" x14ac:dyDescent="0.25">
      <c r="A36" s="15" t="s">
        <v>27</v>
      </c>
      <c r="B36" s="121"/>
      <c r="C36" s="22">
        <f>SUM(C28:C35)</f>
        <v>1397529492</v>
      </c>
      <c r="D36" s="23">
        <f>SUM(D28:D35)</f>
        <v>1163146780</v>
      </c>
    </row>
    <row r="37" spans="1:4" x14ac:dyDescent="0.25">
      <c r="A37" s="24"/>
      <c r="B37" s="121"/>
      <c r="C37" s="19"/>
      <c r="D37" s="20"/>
    </row>
    <row r="38" spans="1:4" x14ac:dyDescent="0.25">
      <c r="A38" s="15" t="s">
        <v>28</v>
      </c>
      <c r="B38" s="121"/>
      <c r="C38" s="19"/>
      <c r="D38" s="20"/>
    </row>
    <row r="39" spans="1:4" x14ac:dyDescent="0.25">
      <c r="A39" s="9" t="s">
        <v>29</v>
      </c>
      <c r="B39" s="121">
        <v>18</v>
      </c>
      <c r="C39" s="10">
        <v>222554069</v>
      </c>
      <c r="D39" s="11">
        <v>222554069</v>
      </c>
    </row>
    <row r="40" spans="1:4" x14ac:dyDescent="0.25">
      <c r="A40" s="9" t="s">
        <v>30</v>
      </c>
      <c r="B40" s="9"/>
      <c r="C40" s="10">
        <v>-9096374</v>
      </c>
      <c r="D40" s="11">
        <v>5285660</v>
      </c>
    </row>
    <row r="41" spans="1:4" x14ac:dyDescent="0.25">
      <c r="A41" s="9" t="s">
        <v>31</v>
      </c>
      <c r="B41" s="9"/>
      <c r="C41" s="25">
        <v>-107396381</v>
      </c>
      <c r="D41" s="14">
        <v>-121805280</v>
      </c>
    </row>
    <row r="42" spans="1:4" x14ac:dyDescent="0.25">
      <c r="A42" s="15" t="s">
        <v>32</v>
      </c>
      <c r="B42" s="15"/>
      <c r="C42" s="22">
        <f>SUM(C39:C41)</f>
        <v>106061314</v>
      </c>
      <c r="D42" s="23">
        <f>SUM(D39:D41)</f>
        <v>106034449</v>
      </c>
    </row>
    <row r="43" spans="1:4" ht="15.75" thickBot="1" x14ac:dyDescent="0.3">
      <c r="A43" s="15" t="s">
        <v>33</v>
      </c>
      <c r="B43" s="15"/>
      <c r="C43" s="16">
        <f>C36+C42</f>
        <v>1503590806</v>
      </c>
      <c r="D43" s="17">
        <f>D36+D42</f>
        <v>1269181229</v>
      </c>
    </row>
    <row r="44" spans="1:4" ht="15.75" thickTop="1" x14ac:dyDescent="0.25">
      <c r="A44" s="26"/>
      <c r="B44" s="26"/>
      <c r="C44" s="27"/>
      <c r="D44" s="27"/>
    </row>
    <row r="45" spans="1:4" x14ac:dyDescent="0.25">
      <c r="A45" s="26"/>
      <c r="B45" s="26"/>
      <c r="C45" s="27"/>
      <c r="D45" s="27"/>
    </row>
    <row r="46" spans="1:4" x14ac:dyDescent="0.25">
      <c r="A46" s="28"/>
      <c r="B46" s="28"/>
      <c r="C46" s="1"/>
      <c r="D46" s="1"/>
    </row>
    <row r="47" spans="1:4" x14ac:dyDescent="0.25">
      <c r="A47" s="29" t="s">
        <v>34</v>
      </c>
      <c r="B47" s="29"/>
      <c r="C47" s="29" t="s">
        <v>34</v>
      </c>
      <c r="D47" s="29"/>
    </row>
    <row r="48" spans="1:4" x14ac:dyDescent="0.25">
      <c r="A48" s="30" t="s">
        <v>35</v>
      </c>
      <c r="B48" s="30"/>
      <c r="C48" s="30" t="s">
        <v>36</v>
      </c>
      <c r="D48" s="30"/>
    </row>
    <row r="49" spans="1:4" x14ac:dyDescent="0.25">
      <c r="A49" s="31" t="s">
        <v>37</v>
      </c>
      <c r="B49" s="31"/>
      <c r="C49" s="32" t="s">
        <v>38</v>
      </c>
      <c r="D49" s="30"/>
    </row>
    <row r="50" spans="1:4" x14ac:dyDescent="0.25">
      <c r="A50" s="1"/>
      <c r="B50" s="1"/>
      <c r="C50" s="1"/>
      <c r="D50" s="1"/>
    </row>
    <row r="51" spans="1:4" hidden="1" x14ac:dyDescent="0.25"/>
    <row r="52" spans="1:4" hidden="1" x14ac:dyDescent="0.25"/>
    <row r="53" spans="1:4" ht="15" hidden="1" customHeight="1" x14ac:dyDescent="0.25"/>
    <row r="54" spans="1:4" ht="15" hidden="1" customHeight="1" x14ac:dyDescent="0.25"/>
  </sheetData>
  <mergeCells count="1">
    <mergeCell ref="A9:A10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3"/>
  <sheetViews>
    <sheetView view="pageBreakPreview" zoomScale="80" zoomScaleNormal="80" zoomScaleSheetLayoutView="80" workbookViewId="0"/>
  </sheetViews>
  <sheetFormatPr defaultColWidth="0" defaultRowHeight="0" customHeight="1" zeroHeight="1" x14ac:dyDescent="0.25"/>
  <cols>
    <col min="1" max="1" width="65.7109375" style="2" customWidth="1"/>
    <col min="2" max="2" width="8.140625" style="2" customWidth="1"/>
    <col min="3" max="4" width="19.7109375" style="2" customWidth="1"/>
    <col min="5" max="16384" width="9.140625" style="2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15" x14ac:dyDescent="0.25">
      <c r="A4" s="1"/>
      <c r="B4" s="1"/>
      <c r="C4" s="1"/>
      <c r="D4" s="1"/>
    </row>
    <row r="5" spans="1:4" ht="15" x14ac:dyDescent="0.25">
      <c r="A5" s="1"/>
      <c r="B5" s="1"/>
      <c r="C5" s="1"/>
      <c r="D5" s="1"/>
    </row>
    <row r="6" spans="1:4" ht="15" customHeight="1" x14ac:dyDescent="0.25">
      <c r="A6" s="122" t="s">
        <v>120</v>
      </c>
      <c r="B6" s="122"/>
      <c r="C6" s="118"/>
      <c r="D6" s="118"/>
    </row>
    <row r="7" spans="1:4" ht="15" x14ac:dyDescent="0.25">
      <c r="A7" s="3" t="s">
        <v>121</v>
      </c>
      <c r="B7" s="3"/>
      <c r="C7" s="3"/>
      <c r="D7" s="3"/>
    </row>
    <row r="8" spans="1:4" ht="15" x14ac:dyDescent="0.25">
      <c r="A8" s="1"/>
      <c r="B8" s="1"/>
      <c r="C8" s="1"/>
      <c r="D8" s="1"/>
    </row>
    <row r="9" spans="1:4" ht="60" x14ac:dyDescent="0.25">
      <c r="A9" s="126" t="s">
        <v>1</v>
      </c>
      <c r="B9" s="33"/>
      <c r="C9" s="123" t="s">
        <v>132</v>
      </c>
      <c r="D9" s="123" t="s">
        <v>133</v>
      </c>
    </row>
    <row r="10" spans="1:4" ht="15" x14ac:dyDescent="0.25">
      <c r="A10" s="126"/>
      <c r="B10" s="119" t="s">
        <v>131</v>
      </c>
      <c r="C10" s="6" t="s">
        <v>2</v>
      </c>
      <c r="D10" s="6" t="s">
        <v>2</v>
      </c>
    </row>
    <row r="11" spans="1:4" ht="30" x14ac:dyDescent="0.25">
      <c r="A11" s="12" t="s">
        <v>39</v>
      </c>
      <c r="B11" s="121">
        <v>20</v>
      </c>
      <c r="C11" s="34">
        <v>53230247</v>
      </c>
      <c r="D11" s="35">
        <v>42167973</v>
      </c>
    </row>
    <row r="12" spans="1:4" ht="15" x14ac:dyDescent="0.25">
      <c r="A12" s="12" t="s">
        <v>40</v>
      </c>
      <c r="B12" s="121">
        <v>20</v>
      </c>
      <c r="C12" s="34">
        <v>67523</v>
      </c>
      <c r="D12" s="35">
        <v>0</v>
      </c>
    </row>
    <row r="13" spans="1:4" ht="15" x14ac:dyDescent="0.25">
      <c r="A13" s="9" t="s">
        <v>41</v>
      </c>
      <c r="B13" s="121">
        <v>20</v>
      </c>
      <c r="C13" s="34">
        <v>-38035337</v>
      </c>
      <c r="D13" s="36">
        <v>-34310555</v>
      </c>
    </row>
    <row r="14" spans="1:4" ht="15" x14ac:dyDescent="0.25">
      <c r="A14" s="15" t="s">
        <v>98</v>
      </c>
      <c r="B14" s="121"/>
      <c r="C14" s="37">
        <f>SUM(C11:C13)</f>
        <v>15262433</v>
      </c>
      <c r="D14" s="38">
        <f>SUM(D11:D13)</f>
        <v>7857418</v>
      </c>
    </row>
    <row r="15" spans="1:4" ht="15" x14ac:dyDescent="0.25">
      <c r="A15" s="12" t="s">
        <v>99</v>
      </c>
      <c r="B15" s="121">
        <v>27</v>
      </c>
      <c r="C15" s="39">
        <v>-7779334</v>
      </c>
      <c r="D15" s="36">
        <v>-52196</v>
      </c>
    </row>
    <row r="16" spans="1:4" ht="15" x14ac:dyDescent="0.25">
      <c r="A16" s="7" t="s">
        <v>42</v>
      </c>
      <c r="B16" s="121"/>
      <c r="C16" s="40">
        <f>SUM(C14:C15)</f>
        <v>7483099</v>
      </c>
      <c r="D16" s="38">
        <f>SUM(D14:D15)</f>
        <v>7805222</v>
      </c>
    </row>
    <row r="17" spans="1:4" ht="15" x14ac:dyDescent="0.25">
      <c r="A17" s="9" t="s">
        <v>43</v>
      </c>
      <c r="B17" s="121">
        <v>21</v>
      </c>
      <c r="C17" s="34">
        <v>7330142</v>
      </c>
      <c r="D17" s="35">
        <v>3233508</v>
      </c>
    </row>
    <row r="18" spans="1:4" ht="15" x14ac:dyDescent="0.25">
      <c r="A18" s="9" t="s">
        <v>44</v>
      </c>
      <c r="B18" s="121">
        <v>21</v>
      </c>
      <c r="C18" s="34">
        <v>-779601</v>
      </c>
      <c r="D18" s="35">
        <v>-475137</v>
      </c>
    </row>
    <row r="19" spans="1:4" ht="15" x14ac:dyDescent="0.25">
      <c r="A19" s="9" t="s">
        <v>100</v>
      </c>
      <c r="B19" s="121">
        <v>22</v>
      </c>
      <c r="C19" s="34">
        <v>10808048</v>
      </c>
      <c r="D19" s="35">
        <v>1337279</v>
      </c>
    </row>
    <row r="20" spans="1:4" ht="15" x14ac:dyDescent="0.25">
      <c r="A20" s="12" t="s">
        <v>69</v>
      </c>
      <c r="B20" s="121"/>
      <c r="C20" s="34">
        <v>-602855</v>
      </c>
      <c r="D20" s="35">
        <v>125143</v>
      </c>
    </row>
    <row r="21" spans="1:4" ht="29.25" customHeight="1" x14ac:dyDescent="0.25">
      <c r="A21" s="12" t="s">
        <v>101</v>
      </c>
      <c r="B21" s="121"/>
      <c r="C21" s="34">
        <v>21237</v>
      </c>
      <c r="D21" s="41">
        <v>552135</v>
      </c>
    </row>
    <row r="22" spans="1:4" ht="29.25" customHeight="1" x14ac:dyDescent="0.25">
      <c r="A22" s="12" t="s">
        <v>70</v>
      </c>
      <c r="B22" s="121"/>
      <c r="C22" s="34">
        <v>79889</v>
      </c>
      <c r="D22" s="41">
        <v>0</v>
      </c>
    </row>
    <row r="23" spans="1:4" ht="30" x14ac:dyDescent="0.25">
      <c r="A23" s="12" t="s">
        <v>102</v>
      </c>
      <c r="B23" s="121"/>
      <c r="C23" s="34">
        <v>266673</v>
      </c>
      <c r="D23" s="41">
        <v>254876</v>
      </c>
    </row>
    <row r="24" spans="1:4" ht="15" x14ac:dyDescent="0.25">
      <c r="A24" s="12" t="s">
        <v>45</v>
      </c>
      <c r="B24" s="121"/>
      <c r="C24" s="34">
        <v>2515148</v>
      </c>
      <c r="D24" s="41">
        <v>0</v>
      </c>
    </row>
    <row r="25" spans="1:4" ht="15" x14ac:dyDescent="0.25">
      <c r="A25" s="12" t="s">
        <v>103</v>
      </c>
      <c r="B25" s="121"/>
      <c r="C25" s="34">
        <v>0</v>
      </c>
      <c r="D25" s="41">
        <v>609646</v>
      </c>
    </row>
    <row r="26" spans="1:4" ht="15" x14ac:dyDescent="0.25">
      <c r="A26" s="12" t="s">
        <v>104</v>
      </c>
      <c r="B26" s="121">
        <v>24</v>
      </c>
      <c r="C26" s="39">
        <v>985551</v>
      </c>
      <c r="D26" s="36">
        <v>806742</v>
      </c>
    </row>
    <row r="27" spans="1:4" ht="15" x14ac:dyDescent="0.25">
      <c r="A27" s="15" t="s">
        <v>46</v>
      </c>
      <c r="B27" s="121"/>
      <c r="C27" s="40">
        <f>SUM(C17:C26)</f>
        <v>20624232</v>
      </c>
      <c r="D27" s="38">
        <f>SUM(D17:D26)</f>
        <v>6444192</v>
      </c>
    </row>
    <row r="28" spans="1:4" ht="15" x14ac:dyDescent="0.25">
      <c r="A28" s="9" t="s">
        <v>47</v>
      </c>
      <c r="B28" s="121">
        <v>25</v>
      </c>
      <c r="C28" s="42">
        <v>-11749124</v>
      </c>
      <c r="D28" s="43">
        <v>-7789755</v>
      </c>
    </row>
    <row r="29" spans="1:4" ht="30" customHeight="1" x14ac:dyDescent="0.25">
      <c r="A29" s="12" t="s">
        <v>105</v>
      </c>
      <c r="B29" s="121"/>
      <c r="C29" s="42">
        <v>0</v>
      </c>
      <c r="D29" s="43">
        <v>-2569</v>
      </c>
    </row>
    <row r="30" spans="1:4" ht="15" x14ac:dyDescent="0.25">
      <c r="A30" s="12" t="s">
        <v>48</v>
      </c>
      <c r="B30" s="121"/>
      <c r="C30" s="42">
        <v>-1541522</v>
      </c>
      <c r="D30" s="43">
        <v>0</v>
      </c>
    </row>
    <row r="31" spans="1:4" ht="15" x14ac:dyDescent="0.25">
      <c r="A31" s="15" t="s">
        <v>49</v>
      </c>
      <c r="B31" s="121"/>
      <c r="C31" s="37">
        <f>SUM(C28:C30)</f>
        <v>-13290646</v>
      </c>
      <c r="D31" s="44">
        <f>SUM(D28:D30)</f>
        <v>-7792324</v>
      </c>
    </row>
    <row r="32" spans="1:4" ht="15" x14ac:dyDescent="0.25">
      <c r="A32" s="15" t="s">
        <v>106</v>
      </c>
      <c r="B32" s="121"/>
      <c r="C32" s="34">
        <f>C16+C27+C31</f>
        <v>14816685</v>
      </c>
      <c r="D32" s="35">
        <f>D16+D27+D31</f>
        <v>6457090</v>
      </c>
    </row>
    <row r="33" spans="1:4" ht="15" x14ac:dyDescent="0.25">
      <c r="A33" s="9" t="s">
        <v>50</v>
      </c>
      <c r="B33" s="121">
        <v>26</v>
      </c>
      <c r="C33" s="34">
        <v>-407786</v>
      </c>
      <c r="D33" s="35">
        <v>-263943</v>
      </c>
    </row>
    <row r="34" spans="1:4" ht="15" x14ac:dyDescent="0.25">
      <c r="A34" s="15" t="s">
        <v>107</v>
      </c>
      <c r="B34" s="121"/>
      <c r="C34" s="45">
        <f>SUM(C32:C33)</f>
        <v>14408899</v>
      </c>
      <c r="D34" s="46">
        <f>SUM(D32:D33)</f>
        <v>6193147</v>
      </c>
    </row>
    <row r="35" spans="1:4" ht="15" x14ac:dyDescent="0.25">
      <c r="A35" s="15" t="s">
        <v>51</v>
      </c>
      <c r="B35" s="121"/>
      <c r="C35" s="47"/>
      <c r="D35" s="48"/>
    </row>
    <row r="36" spans="1:4" ht="30" x14ac:dyDescent="0.25">
      <c r="A36" s="18" t="s">
        <v>52</v>
      </c>
      <c r="B36" s="121"/>
      <c r="C36" s="34"/>
      <c r="D36" s="35"/>
    </row>
    <row r="37" spans="1:4" ht="30" customHeight="1" x14ac:dyDescent="0.25">
      <c r="A37" s="12" t="s">
        <v>53</v>
      </c>
      <c r="B37" s="121"/>
      <c r="C37" s="34">
        <v>-14504344</v>
      </c>
      <c r="D37" s="41">
        <v>-239972</v>
      </c>
    </row>
    <row r="38" spans="1:4" ht="43.5" customHeight="1" x14ac:dyDescent="0.25">
      <c r="A38" s="12" t="s">
        <v>54</v>
      </c>
      <c r="B38" s="121">
        <v>8</v>
      </c>
      <c r="C38" s="34">
        <v>143547</v>
      </c>
      <c r="D38" s="41">
        <v>165390</v>
      </c>
    </row>
    <row r="39" spans="1:4" ht="42.75" customHeight="1" x14ac:dyDescent="0.25">
      <c r="A39" s="12" t="s">
        <v>55</v>
      </c>
      <c r="B39" s="12"/>
      <c r="C39" s="39">
        <v>-21237</v>
      </c>
      <c r="D39" s="36">
        <v>-552135</v>
      </c>
    </row>
    <row r="40" spans="1:4" ht="15" x14ac:dyDescent="0.25">
      <c r="A40" s="15" t="s">
        <v>108</v>
      </c>
      <c r="B40" s="15"/>
      <c r="C40" s="45">
        <f>SUM(C37:C39)</f>
        <v>-14382034</v>
      </c>
      <c r="D40" s="46">
        <f>SUM(D37:D39)</f>
        <v>-626717</v>
      </c>
    </row>
    <row r="41" spans="1:4" ht="15.75" thickBot="1" x14ac:dyDescent="0.3">
      <c r="A41" s="15" t="s">
        <v>109</v>
      </c>
      <c r="B41" s="15"/>
      <c r="C41" s="49">
        <f>C34+C40</f>
        <v>26865</v>
      </c>
      <c r="D41" s="50">
        <f>D34+D40</f>
        <v>5566430</v>
      </c>
    </row>
    <row r="42" spans="1:4" ht="15.75" thickTop="1" x14ac:dyDescent="0.25">
      <c r="A42" s="15"/>
      <c r="B42" s="15"/>
      <c r="C42" s="51"/>
      <c r="D42" s="51"/>
    </row>
    <row r="43" spans="1:4" ht="15" x14ac:dyDescent="0.25">
      <c r="A43" s="15"/>
      <c r="B43" s="15"/>
      <c r="C43" s="51"/>
      <c r="D43" s="51"/>
    </row>
    <row r="44" spans="1:4" ht="15" x14ac:dyDescent="0.25">
      <c r="A44" s="15"/>
      <c r="B44" s="15"/>
      <c r="C44" s="51"/>
      <c r="D44" s="51"/>
    </row>
    <row r="45" spans="1:4" ht="15" x14ac:dyDescent="0.25">
      <c r="A45" s="29" t="s">
        <v>34</v>
      </c>
      <c r="B45" s="29"/>
      <c r="C45" s="29" t="s">
        <v>34</v>
      </c>
      <c r="D45" s="52"/>
    </row>
    <row r="46" spans="1:4" ht="15" x14ac:dyDescent="0.25">
      <c r="A46" s="30" t="s">
        <v>35</v>
      </c>
      <c r="B46" s="30"/>
      <c r="C46" s="30" t="s">
        <v>36</v>
      </c>
      <c r="D46" s="53"/>
    </row>
    <row r="47" spans="1:4" ht="15" x14ac:dyDescent="0.25">
      <c r="A47" s="31" t="s">
        <v>37</v>
      </c>
      <c r="B47" s="31"/>
      <c r="C47" s="30" t="s">
        <v>38</v>
      </c>
      <c r="D47" s="53"/>
    </row>
    <row r="48" spans="1:4" ht="15" x14ac:dyDescent="0.25">
      <c r="A48" s="1"/>
      <c r="B48" s="1"/>
      <c r="C48" s="1"/>
      <c r="D48" s="1"/>
    </row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</sheetData>
  <mergeCells count="1">
    <mergeCell ref="A9:A10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87"/>
  <sheetViews>
    <sheetView view="pageBreakPreview" zoomScale="85" zoomScaleNormal="80" zoomScaleSheetLayoutView="85" workbookViewId="0"/>
  </sheetViews>
  <sheetFormatPr defaultColWidth="0" defaultRowHeight="15" customHeight="1" zeroHeight="1" x14ac:dyDescent="0.25"/>
  <cols>
    <col min="1" max="1" width="75.7109375" style="54" customWidth="1"/>
    <col min="2" max="2" width="8.140625" style="54" customWidth="1"/>
    <col min="3" max="4" width="19.7109375" style="55" customWidth="1"/>
    <col min="5" max="5" width="2.140625" style="54" hidden="1" customWidth="1"/>
    <col min="6" max="6" width="10" style="54" hidden="1" customWidth="1"/>
    <col min="7" max="16384" width="9.140625" style="54" hidden="1"/>
  </cols>
  <sheetData>
    <row r="1" spans="1:5" ht="15" customHeight="1" x14ac:dyDescent="0.25"/>
    <row r="2" spans="1:5" ht="15" customHeight="1" x14ac:dyDescent="0.25"/>
    <row r="3" spans="1:5" x14ac:dyDescent="0.25"/>
    <row r="4" spans="1:5" x14ac:dyDescent="0.25"/>
    <row r="5" spans="1:5" x14ac:dyDescent="0.25"/>
    <row r="6" spans="1:5" ht="15" customHeight="1" x14ac:dyDescent="0.25">
      <c r="A6" s="56" t="s">
        <v>122</v>
      </c>
      <c r="B6" s="56"/>
      <c r="C6" s="56"/>
      <c r="D6" s="56"/>
    </row>
    <row r="7" spans="1:5" x14ac:dyDescent="0.25">
      <c r="A7" s="56" t="s">
        <v>121</v>
      </c>
      <c r="B7" s="56"/>
      <c r="C7" s="56"/>
      <c r="D7" s="56"/>
      <c r="E7" s="56"/>
    </row>
    <row r="8" spans="1:5" x14ac:dyDescent="0.25">
      <c r="A8" s="57"/>
      <c r="B8" s="57"/>
      <c r="C8" s="56"/>
      <c r="D8" s="56"/>
      <c r="E8" s="56"/>
    </row>
    <row r="9" spans="1:5" ht="60" x14ac:dyDescent="0.25">
      <c r="A9" s="58"/>
      <c r="B9" s="58"/>
      <c r="C9" s="123" t="s">
        <v>132</v>
      </c>
      <c r="D9" s="123" t="s">
        <v>133</v>
      </c>
    </row>
    <row r="10" spans="1:5" x14ac:dyDescent="0.25">
      <c r="A10" s="59" t="s">
        <v>1</v>
      </c>
      <c r="B10" s="119" t="s">
        <v>131</v>
      </c>
      <c r="C10" s="60" t="s">
        <v>2</v>
      </c>
      <c r="D10" s="6" t="s">
        <v>2</v>
      </c>
    </row>
    <row r="11" spans="1:5" x14ac:dyDescent="0.25">
      <c r="A11" s="61" t="s">
        <v>56</v>
      </c>
      <c r="B11" s="61"/>
    </row>
    <row r="12" spans="1:5" x14ac:dyDescent="0.25">
      <c r="A12" s="62" t="s">
        <v>57</v>
      </c>
      <c r="B12" s="62"/>
      <c r="C12" s="63">
        <v>33635979</v>
      </c>
      <c r="D12" s="64">
        <v>26749782</v>
      </c>
    </row>
    <row r="13" spans="1:5" x14ac:dyDescent="0.25">
      <c r="A13" s="62" t="s">
        <v>58</v>
      </c>
      <c r="B13" s="62"/>
      <c r="C13" s="63">
        <v>12876471</v>
      </c>
      <c r="D13" s="64">
        <v>4184627</v>
      </c>
    </row>
    <row r="14" spans="1:5" x14ac:dyDescent="0.25">
      <c r="A14" s="58" t="s">
        <v>59</v>
      </c>
      <c r="B14" s="58"/>
      <c r="C14" s="63">
        <v>488341</v>
      </c>
      <c r="D14" s="64">
        <v>685258</v>
      </c>
    </row>
    <row r="15" spans="1:5" x14ac:dyDescent="0.25">
      <c r="A15" s="62" t="s">
        <v>60</v>
      </c>
      <c r="B15" s="62"/>
      <c r="C15" s="63">
        <v>275032</v>
      </c>
      <c r="D15" s="64">
        <v>104275</v>
      </c>
    </row>
    <row r="16" spans="1:5" x14ac:dyDescent="0.25">
      <c r="A16" s="62" t="s">
        <v>61</v>
      </c>
      <c r="B16" s="62"/>
      <c r="C16" s="63">
        <v>61693</v>
      </c>
      <c r="D16" s="64">
        <v>0</v>
      </c>
    </row>
    <row r="17" spans="1:5" x14ac:dyDescent="0.25">
      <c r="A17" s="62" t="s">
        <v>62</v>
      </c>
      <c r="B17" s="62"/>
      <c r="C17" s="63">
        <v>-14201935</v>
      </c>
      <c r="D17" s="64">
        <v>-16811490</v>
      </c>
    </row>
    <row r="18" spans="1:5" x14ac:dyDescent="0.25">
      <c r="A18" s="62" t="s">
        <v>63</v>
      </c>
      <c r="B18" s="62"/>
      <c r="C18" s="63">
        <v>0</v>
      </c>
      <c r="D18" s="64">
        <v>-157913</v>
      </c>
    </row>
    <row r="19" spans="1:5" x14ac:dyDescent="0.25">
      <c r="A19" s="62" t="s">
        <v>64</v>
      </c>
      <c r="B19" s="62"/>
      <c r="C19" s="63">
        <v>-8649950</v>
      </c>
      <c r="D19" s="64">
        <v>-2753898</v>
      </c>
    </row>
    <row r="20" spans="1:5" x14ac:dyDescent="0.25">
      <c r="A20" s="62" t="s">
        <v>65</v>
      </c>
      <c r="B20" s="62"/>
      <c r="C20" s="63">
        <v>-1156140</v>
      </c>
      <c r="D20" s="64">
        <v>-599193</v>
      </c>
    </row>
    <row r="21" spans="1:5" x14ac:dyDescent="0.25">
      <c r="A21" s="62" t="s">
        <v>66</v>
      </c>
      <c r="B21" s="62"/>
      <c r="C21" s="63">
        <v>-1752980</v>
      </c>
      <c r="D21" s="64">
        <v>-554246</v>
      </c>
    </row>
    <row r="22" spans="1:5" x14ac:dyDescent="0.25">
      <c r="A22" s="62" t="s">
        <v>67</v>
      </c>
      <c r="B22" s="62"/>
      <c r="C22" s="63">
        <v>7281099</v>
      </c>
      <c r="D22" s="64">
        <v>3316931</v>
      </c>
    </row>
    <row r="23" spans="1:5" x14ac:dyDescent="0.25">
      <c r="A23" s="62" t="s">
        <v>68</v>
      </c>
      <c r="B23" s="62"/>
      <c r="C23" s="63">
        <v>-754403</v>
      </c>
      <c r="D23" s="64">
        <v>-467244</v>
      </c>
    </row>
    <row r="24" spans="1:5" x14ac:dyDescent="0.25">
      <c r="A24" s="58" t="s">
        <v>110</v>
      </c>
      <c r="B24" s="121">
        <v>22</v>
      </c>
      <c r="C24" s="63">
        <v>12585013</v>
      </c>
      <c r="D24" s="64">
        <v>1876281</v>
      </c>
    </row>
    <row r="25" spans="1:5" x14ac:dyDescent="0.25">
      <c r="A25" s="62" t="s">
        <v>69</v>
      </c>
      <c r="B25" s="62"/>
      <c r="C25" s="63">
        <v>-187438</v>
      </c>
      <c r="D25" s="65">
        <v>53096</v>
      </c>
    </row>
    <row r="26" spans="1:5" ht="30" x14ac:dyDescent="0.25">
      <c r="A26" s="62" t="s">
        <v>70</v>
      </c>
      <c r="B26" s="62"/>
      <c r="C26" s="63">
        <v>79889</v>
      </c>
      <c r="D26" s="65">
        <v>0</v>
      </c>
    </row>
    <row r="27" spans="1:5" ht="30.75" customHeight="1" x14ac:dyDescent="0.25">
      <c r="A27" s="62" t="s">
        <v>111</v>
      </c>
      <c r="B27" s="62"/>
      <c r="C27" s="63">
        <v>0</v>
      </c>
      <c r="D27" s="64">
        <v>552135</v>
      </c>
      <c r="E27" s="66"/>
    </row>
    <row r="28" spans="1:5" x14ac:dyDescent="0.25">
      <c r="A28" s="62" t="s">
        <v>112</v>
      </c>
      <c r="B28" s="62"/>
      <c r="C28" s="63">
        <v>830480</v>
      </c>
      <c r="D28" s="64">
        <v>807573</v>
      </c>
    </row>
    <row r="29" spans="1:5" x14ac:dyDescent="0.25">
      <c r="A29" s="62" t="s">
        <v>71</v>
      </c>
      <c r="B29" s="62"/>
      <c r="C29" s="63">
        <v>-11390817</v>
      </c>
      <c r="D29" s="67">
        <v>-7031554</v>
      </c>
    </row>
    <row r="30" spans="1:5" ht="30" x14ac:dyDescent="0.25">
      <c r="A30" s="61" t="s">
        <v>72</v>
      </c>
      <c r="B30" s="61"/>
      <c r="C30" s="68">
        <f>SUM(C12:C29)</f>
        <v>30020334</v>
      </c>
      <c r="D30" s="69">
        <f>SUM(D12:D29)</f>
        <v>9954420</v>
      </c>
    </row>
    <row r="31" spans="1:5" x14ac:dyDescent="0.25">
      <c r="A31" s="61"/>
      <c r="B31" s="61"/>
      <c r="C31" s="63"/>
      <c r="D31" s="69"/>
    </row>
    <row r="32" spans="1:5" x14ac:dyDescent="0.25">
      <c r="A32" s="124" t="s">
        <v>73</v>
      </c>
      <c r="B32" s="124"/>
      <c r="C32" s="70"/>
      <c r="D32" s="71"/>
    </row>
    <row r="33" spans="1:4" x14ac:dyDescent="0.25">
      <c r="A33" s="62" t="s">
        <v>5</v>
      </c>
      <c r="B33" s="62"/>
      <c r="C33" s="70">
        <v>9035712</v>
      </c>
      <c r="D33" s="71">
        <v>0</v>
      </c>
    </row>
    <row r="34" spans="1:4" x14ac:dyDescent="0.25">
      <c r="A34" s="62" t="s">
        <v>6</v>
      </c>
      <c r="B34" s="62"/>
      <c r="C34" s="70">
        <v>-825810</v>
      </c>
      <c r="D34" s="64">
        <v>7680463</v>
      </c>
    </row>
    <row r="35" spans="1:4" x14ac:dyDescent="0.25">
      <c r="A35" s="62" t="s">
        <v>8</v>
      </c>
      <c r="B35" s="62"/>
      <c r="C35" s="70">
        <v>1344462</v>
      </c>
      <c r="D35" s="64">
        <v>0</v>
      </c>
    </row>
    <row r="36" spans="1:4" x14ac:dyDescent="0.25">
      <c r="A36" s="62" t="s">
        <v>11</v>
      </c>
      <c r="B36" s="62"/>
      <c r="C36" s="70">
        <v>-105333929</v>
      </c>
      <c r="D36" s="64">
        <v>-24263443</v>
      </c>
    </row>
    <row r="37" spans="1:4" x14ac:dyDescent="0.25">
      <c r="A37" s="62" t="s">
        <v>16</v>
      </c>
      <c r="B37" s="62"/>
      <c r="C37" s="70">
        <v>6434451</v>
      </c>
      <c r="D37" s="64">
        <v>223159</v>
      </c>
    </row>
    <row r="38" spans="1:4" x14ac:dyDescent="0.25">
      <c r="A38" s="124" t="s">
        <v>123</v>
      </c>
      <c r="B38" s="124"/>
      <c r="C38" s="63"/>
      <c r="D38" s="69"/>
    </row>
    <row r="39" spans="1:4" x14ac:dyDescent="0.25">
      <c r="A39" s="62" t="s">
        <v>19</v>
      </c>
      <c r="B39" s="62"/>
      <c r="C39" s="63">
        <v>210831105</v>
      </c>
      <c r="D39" s="64">
        <v>386208475</v>
      </c>
    </row>
    <row r="40" spans="1:4" x14ac:dyDescent="0.25">
      <c r="A40" s="62" t="s">
        <v>20</v>
      </c>
      <c r="B40" s="62"/>
      <c r="C40" s="63">
        <v>16157918</v>
      </c>
      <c r="D40" s="64">
        <v>25481503</v>
      </c>
    </row>
    <row r="41" spans="1:4" x14ac:dyDescent="0.25">
      <c r="A41" s="62" t="s">
        <v>74</v>
      </c>
      <c r="B41" s="62"/>
      <c r="C41" s="63">
        <v>-49827545</v>
      </c>
      <c r="D41" s="64">
        <v>-26782536</v>
      </c>
    </row>
    <row r="42" spans="1:4" x14ac:dyDescent="0.25">
      <c r="A42" s="62" t="s">
        <v>26</v>
      </c>
      <c r="B42" s="62"/>
      <c r="C42" s="63">
        <v>7784717</v>
      </c>
      <c r="D42" s="67">
        <v>421443</v>
      </c>
    </row>
    <row r="43" spans="1:4" ht="30" x14ac:dyDescent="0.25">
      <c r="A43" s="61" t="s">
        <v>113</v>
      </c>
      <c r="B43" s="61"/>
      <c r="C43" s="68">
        <f>SUM(C30:C42)</f>
        <v>125621415</v>
      </c>
      <c r="D43" s="69">
        <f>SUM(D30:D42)</f>
        <v>378923484</v>
      </c>
    </row>
    <row r="44" spans="1:4" x14ac:dyDescent="0.25">
      <c r="A44" s="61"/>
      <c r="B44" s="61"/>
      <c r="C44" s="63"/>
      <c r="D44" s="69"/>
    </row>
    <row r="45" spans="1:4" x14ac:dyDescent="0.25">
      <c r="A45" s="62" t="s">
        <v>75</v>
      </c>
      <c r="B45" s="62"/>
      <c r="C45" s="63">
        <v>0</v>
      </c>
      <c r="D45" s="67">
        <v>0</v>
      </c>
    </row>
    <row r="46" spans="1:4" x14ac:dyDescent="0.25">
      <c r="A46" s="61" t="s">
        <v>114</v>
      </c>
      <c r="B46" s="61"/>
      <c r="C46" s="72">
        <f>SUM(C43:C45)</f>
        <v>125621415</v>
      </c>
      <c r="D46" s="73">
        <f>SUM(D43:D45)</f>
        <v>378923484</v>
      </c>
    </row>
    <row r="47" spans="1:4" x14ac:dyDescent="0.25">
      <c r="A47" s="61"/>
      <c r="B47" s="61"/>
      <c r="C47" s="63"/>
      <c r="D47" s="69"/>
    </row>
    <row r="48" spans="1:4" x14ac:dyDescent="0.25">
      <c r="A48" s="61" t="s">
        <v>76</v>
      </c>
      <c r="B48" s="61"/>
      <c r="C48" s="70"/>
      <c r="D48" s="71"/>
    </row>
    <row r="49" spans="1:4" x14ac:dyDescent="0.25">
      <c r="A49" s="62" t="s">
        <v>77</v>
      </c>
      <c r="B49" s="62"/>
      <c r="C49" s="63">
        <v>-467245</v>
      </c>
      <c r="D49" s="64">
        <v>-370250</v>
      </c>
    </row>
    <row r="50" spans="1:4" x14ac:dyDescent="0.25">
      <c r="A50" s="62" t="s">
        <v>78</v>
      </c>
      <c r="B50" s="62"/>
      <c r="C50" s="63">
        <v>-110775</v>
      </c>
      <c r="D50" s="64">
        <v>-153815</v>
      </c>
    </row>
    <row r="51" spans="1:4" x14ac:dyDescent="0.25">
      <c r="A51" s="62" t="s">
        <v>79</v>
      </c>
      <c r="B51" s="62"/>
      <c r="C51" s="63">
        <v>-800218167</v>
      </c>
      <c r="D51" s="69">
        <v>-721448082</v>
      </c>
    </row>
    <row r="52" spans="1:4" x14ac:dyDescent="0.25">
      <c r="A52" s="58" t="s">
        <v>80</v>
      </c>
      <c r="B52" s="58"/>
      <c r="C52" s="63">
        <v>855419920</v>
      </c>
      <c r="D52" s="69">
        <v>549430908</v>
      </c>
    </row>
    <row r="53" spans="1:4" ht="30" x14ac:dyDescent="0.25">
      <c r="A53" s="62" t="s">
        <v>81</v>
      </c>
      <c r="B53" s="62"/>
      <c r="C53" s="63">
        <v>-16173003</v>
      </c>
      <c r="D53" s="74">
        <v>0</v>
      </c>
    </row>
    <row r="54" spans="1:4" ht="16.5" customHeight="1" x14ac:dyDescent="0.25">
      <c r="A54" s="61" t="s">
        <v>115</v>
      </c>
      <c r="B54" s="61"/>
      <c r="C54" s="72">
        <f>SUM(C49:C53)</f>
        <v>38450730</v>
      </c>
      <c r="D54" s="72">
        <f>SUM(D49:D53)</f>
        <v>-172541239</v>
      </c>
    </row>
    <row r="55" spans="1:4" x14ac:dyDescent="0.25">
      <c r="A55" s="61"/>
      <c r="B55" s="61"/>
      <c r="C55" s="63"/>
      <c r="D55" s="69"/>
    </row>
    <row r="56" spans="1:4" x14ac:dyDescent="0.25">
      <c r="A56" s="61" t="s">
        <v>82</v>
      </c>
      <c r="B56" s="61"/>
      <c r="C56" s="70"/>
      <c r="D56" s="71"/>
    </row>
    <row r="57" spans="1:4" x14ac:dyDescent="0.25">
      <c r="A57" s="62" t="s">
        <v>83</v>
      </c>
      <c r="B57" s="62"/>
      <c r="C57" s="63">
        <v>0</v>
      </c>
      <c r="D57" s="64">
        <v>30468848</v>
      </c>
    </row>
    <row r="58" spans="1:4" x14ac:dyDescent="0.25">
      <c r="A58" s="62" t="s">
        <v>84</v>
      </c>
      <c r="B58" s="62"/>
      <c r="C58" s="63">
        <v>0</v>
      </c>
      <c r="D58" s="64">
        <v>-269587</v>
      </c>
    </row>
    <row r="59" spans="1:4" x14ac:dyDescent="0.25">
      <c r="A59" s="62" t="s">
        <v>85</v>
      </c>
      <c r="B59" s="62"/>
      <c r="C59" s="63">
        <v>0</v>
      </c>
      <c r="D59" s="64">
        <v>-6584559</v>
      </c>
    </row>
    <row r="60" spans="1:4" x14ac:dyDescent="0.25">
      <c r="A60" s="62" t="s">
        <v>86</v>
      </c>
      <c r="B60" s="62"/>
      <c r="C60" s="63">
        <v>-466143</v>
      </c>
      <c r="D60" s="64">
        <v>0</v>
      </c>
    </row>
    <row r="61" spans="1:4" x14ac:dyDescent="0.25">
      <c r="A61" s="62" t="s">
        <v>87</v>
      </c>
      <c r="B61" s="62"/>
      <c r="C61" s="63">
        <v>-309203</v>
      </c>
      <c r="D61" s="64">
        <f>-185532-61353</f>
        <v>-246885</v>
      </c>
    </row>
    <row r="62" spans="1:4" ht="30" x14ac:dyDescent="0.25">
      <c r="A62" s="61" t="s">
        <v>116</v>
      </c>
      <c r="B62" s="61"/>
      <c r="C62" s="68">
        <f>SUM(C57:C61)</f>
        <v>-775346</v>
      </c>
      <c r="D62" s="75">
        <f>SUM(D57:D61)</f>
        <v>23367817</v>
      </c>
    </row>
    <row r="63" spans="1:4" x14ac:dyDescent="0.25">
      <c r="A63" s="62" t="s">
        <v>88</v>
      </c>
      <c r="B63" s="62"/>
      <c r="C63" s="76">
        <v>6856532</v>
      </c>
      <c r="D63" s="64">
        <v>315190</v>
      </c>
    </row>
    <row r="64" spans="1:4" x14ac:dyDescent="0.25">
      <c r="A64" s="62" t="s">
        <v>89</v>
      </c>
      <c r="B64" s="62"/>
      <c r="C64" s="76">
        <v>-1072</v>
      </c>
      <c r="D64" s="77">
        <v>-3364</v>
      </c>
    </row>
    <row r="65" spans="1:5" x14ac:dyDescent="0.25">
      <c r="A65" s="61" t="s">
        <v>117</v>
      </c>
      <c r="B65" s="61"/>
      <c r="C65" s="68">
        <f>SUM(C64,C63,C62,C54,C46)</f>
        <v>170152259</v>
      </c>
      <c r="D65" s="69">
        <f>SUM(D64,D63,D62,D54,D46)</f>
        <v>230061888</v>
      </c>
    </row>
    <row r="66" spans="1:5" x14ac:dyDescent="0.25">
      <c r="A66" s="62" t="s">
        <v>124</v>
      </c>
      <c r="B66" s="62"/>
      <c r="C66" s="78">
        <v>154580773</v>
      </c>
      <c r="D66" s="67">
        <v>206160605</v>
      </c>
    </row>
    <row r="67" spans="1:5" ht="15.75" thickBot="1" x14ac:dyDescent="0.3">
      <c r="A67" s="61" t="s">
        <v>125</v>
      </c>
      <c r="B67" s="121">
        <v>5</v>
      </c>
      <c r="C67" s="79">
        <f>SUM(C65:C66)</f>
        <v>324733032</v>
      </c>
      <c r="D67" s="80">
        <f>SUM(D65:D66)</f>
        <v>436222493</v>
      </c>
    </row>
    <row r="68" spans="1:5" ht="15.75" thickTop="1" x14ac:dyDescent="0.25">
      <c r="A68" s="81"/>
      <c r="B68" s="81"/>
      <c r="C68" s="82"/>
      <c r="D68" s="82"/>
    </row>
    <row r="69" spans="1:5" x14ac:dyDescent="0.25">
      <c r="A69" s="81"/>
      <c r="B69" s="81"/>
      <c r="C69" s="82"/>
      <c r="D69" s="82"/>
    </row>
    <row r="70" spans="1:5" x14ac:dyDescent="0.25">
      <c r="A70" s="83" t="s">
        <v>90</v>
      </c>
      <c r="B70" s="83"/>
      <c r="C70" s="84" t="s">
        <v>90</v>
      </c>
      <c r="D70" s="84"/>
      <c r="E70" s="85"/>
    </row>
    <row r="71" spans="1:5" x14ac:dyDescent="0.25">
      <c r="A71" s="30" t="s">
        <v>35</v>
      </c>
      <c r="B71" s="30"/>
      <c r="C71" s="86" t="s">
        <v>36</v>
      </c>
      <c r="D71" s="87"/>
      <c r="E71" s="87"/>
    </row>
    <row r="72" spans="1:5" x14ac:dyDescent="0.25">
      <c r="A72" s="86" t="s">
        <v>37</v>
      </c>
      <c r="B72" s="86"/>
      <c r="C72" s="86" t="s">
        <v>38</v>
      </c>
      <c r="D72" s="87"/>
      <c r="E72" s="87"/>
    </row>
    <row r="73" spans="1:5" ht="15.75" hidden="1" customHeight="1" x14ac:dyDescent="0.25">
      <c r="C73" s="88"/>
      <c r="D73" s="88"/>
      <c r="E73" s="89"/>
    </row>
    <row r="74" spans="1:5" ht="15.75" hidden="1" customHeight="1" x14ac:dyDescent="0.25">
      <c r="E74" s="57"/>
    </row>
    <row r="75" spans="1:5" ht="15.75" hidden="1" customHeight="1" x14ac:dyDescent="0.25"/>
    <row r="76" spans="1:5" ht="15.75" hidden="1" customHeight="1" x14ac:dyDescent="0.25"/>
    <row r="77" spans="1:5" ht="15.75" hidden="1" customHeight="1" x14ac:dyDescent="0.25">
      <c r="A77" s="90"/>
      <c r="B77" s="90"/>
      <c r="C77" s="82"/>
    </row>
    <row r="78" spans="1:5" ht="15.75" hidden="1" customHeight="1" x14ac:dyDescent="0.25"/>
    <row r="79" spans="1:5" ht="15.75" hidden="1" customHeight="1" x14ac:dyDescent="0.25"/>
    <row r="80" spans="1:5" ht="15.7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</sheetData>
  <printOptions horizontalCentered="1"/>
  <pageMargins left="0.25" right="0.25" top="0.75" bottom="0.75" header="0.3" footer="0.3"/>
  <pageSetup paperSize="9" scale="62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D50"/>
  <sheetViews>
    <sheetView view="pageBreakPreview" zoomScale="85" zoomScaleNormal="80" zoomScaleSheetLayoutView="85" workbookViewId="0"/>
  </sheetViews>
  <sheetFormatPr defaultColWidth="0" defaultRowHeight="15" customHeight="1" zeroHeight="1" x14ac:dyDescent="0.25"/>
  <cols>
    <col min="1" max="1" width="65.7109375" style="91" customWidth="1"/>
    <col min="2" max="7" width="18.7109375" style="92" customWidth="1"/>
    <col min="8" max="236" width="11.42578125" style="91" hidden="1" customWidth="1"/>
    <col min="237" max="237" width="3.7109375" style="91" hidden="1" customWidth="1"/>
    <col min="238" max="238" width="92.140625" style="91" hidden="1" customWidth="1"/>
    <col min="239" max="16384" width="19.5703125" style="91" hidden="1"/>
  </cols>
  <sheetData>
    <row r="1" spans="1:7" x14ac:dyDescent="0.25"/>
    <row r="2" spans="1:7" x14ac:dyDescent="0.25">
      <c r="A2" s="127"/>
      <c r="B2" s="127"/>
      <c r="C2" s="127"/>
    </row>
    <row r="3" spans="1:7" x14ac:dyDescent="0.25">
      <c r="A3" s="93"/>
      <c r="B3" s="93"/>
      <c r="C3" s="93"/>
    </row>
    <row r="4" spans="1:7" x14ac:dyDescent="0.25">
      <c r="A4" s="93"/>
      <c r="B4" s="93"/>
      <c r="C4" s="93"/>
    </row>
    <row r="5" spans="1:7" x14ac:dyDescent="0.25">
      <c r="A5" s="93"/>
      <c r="B5" s="94"/>
      <c r="C5" s="94"/>
    </row>
    <row r="6" spans="1:7" s="97" customFormat="1" x14ac:dyDescent="0.25">
      <c r="A6" s="95" t="s">
        <v>97</v>
      </c>
      <c r="B6" s="96"/>
      <c r="C6" s="96"/>
      <c r="D6" s="96"/>
      <c r="E6" s="96"/>
      <c r="F6" s="96"/>
      <c r="G6" s="96"/>
    </row>
    <row r="7" spans="1:7" s="97" customFormat="1" x14ac:dyDescent="0.25">
      <c r="A7" s="95"/>
      <c r="B7" s="96"/>
      <c r="C7" s="96"/>
      <c r="D7" s="96"/>
      <c r="E7" s="96"/>
      <c r="F7" s="96"/>
      <c r="G7" s="96"/>
    </row>
    <row r="8" spans="1:7" s="97" customFormat="1" ht="75" x14ac:dyDescent="0.25">
      <c r="A8" s="98" t="s">
        <v>1</v>
      </c>
      <c r="B8" s="99" t="s">
        <v>29</v>
      </c>
      <c r="C8" s="99" t="s">
        <v>91</v>
      </c>
      <c r="D8" s="99" t="s">
        <v>92</v>
      </c>
      <c r="E8" s="100" t="s">
        <v>93</v>
      </c>
      <c r="F8" s="99" t="s">
        <v>31</v>
      </c>
      <c r="G8" s="99" t="s">
        <v>94</v>
      </c>
    </row>
    <row r="9" spans="1:7" s="97" customFormat="1" x14ac:dyDescent="0.25">
      <c r="A9" s="101" t="s">
        <v>126</v>
      </c>
      <c r="B9" s="102">
        <v>222554069</v>
      </c>
      <c r="C9" s="102">
        <v>162306</v>
      </c>
      <c r="D9" s="102">
        <v>5663111</v>
      </c>
      <c r="E9" s="102">
        <v>-539757</v>
      </c>
      <c r="F9" s="102">
        <v>-121805280</v>
      </c>
      <c r="G9" s="102">
        <f>SUM(B9:F9)</f>
        <v>106034449</v>
      </c>
    </row>
    <row r="10" spans="1:7" s="97" customFormat="1" x14ac:dyDescent="0.25">
      <c r="A10" s="103" t="s">
        <v>107</v>
      </c>
      <c r="B10" s="104">
        <v>0</v>
      </c>
      <c r="C10" s="104">
        <v>0</v>
      </c>
      <c r="D10" s="104">
        <v>0</v>
      </c>
      <c r="E10" s="104">
        <v>0</v>
      </c>
      <c r="F10" s="105">
        <f>Ф2_конс!C34</f>
        <v>14408899</v>
      </c>
      <c r="G10" s="104">
        <f>SUM(B10:F10)</f>
        <v>14408899</v>
      </c>
    </row>
    <row r="11" spans="1:7" s="97" customFormat="1" x14ac:dyDescent="0.25">
      <c r="A11" s="106" t="s">
        <v>127</v>
      </c>
      <c r="B11" s="104"/>
      <c r="C11" s="104"/>
      <c r="D11" s="104"/>
      <c r="E11" s="104"/>
      <c r="F11" s="104"/>
      <c r="G11" s="104"/>
    </row>
    <row r="12" spans="1:7" s="97" customFormat="1" ht="30" x14ac:dyDescent="0.25">
      <c r="A12" s="103" t="s">
        <v>95</v>
      </c>
      <c r="B12" s="104">
        <v>0</v>
      </c>
      <c r="C12" s="104">
        <v>0</v>
      </c>
      <c r="D12" s="104">
        <v>0</v>
      </c>
      <c r="E12" s="104">
        <f>Ф2_конс!C37</f>
        <v>-14504344</v>
      </c>
      <c r="F12" s="104">
        <v>0</v>
      </c>
      <c r="G12" s="104">
        <f t="shared" ref="G12" si="0">SUM(B12:F12)</f>
        <v>-14504344</v>
      </c>
    </row>
    <row r="13" spans="1:7" s="97" customFormat="1" ht="45" x14ac:dyDescent="0.25">
      <c r="A13" s="103" t="s">
        <v>54</v>
      </c>
      <c r="B13" s="104">
        <v>0</v>
      </c>
      <c r="C13" s="104">
        <v>0</v>
      </c>
      <c r="D13" s="104">
        <v>0</v>
      </c>
      <c r="E13" s="104">
        <f>Ф2_конс!C38</f>
        <v>143547</v>
      </c>
      <c r="F13" s="104">
        <v>0</v>
      </c>
      <c r="G13" s="104">
        <f>SUM(B13:F13)</f>
        <v>143547</v>
      </c>
    </row>
    <row r="14" spans="1:7" s="97" customFormat="1" ht="45" x14ac:dyDescent="0.25">
      <c r="A14" s="103" t="s">
        <v>55</v>
      </c>
      <c r="B14" s="104">
        <v>0</v>
      </c>
      <c r="C14" s="104">
        <v>0</v>
      </c>
      <c r="D14" s="104">
        <v>0</v>
      </c>
      <c r="E14" s="104">
        <f>Ф2_конс!C39</f>
        <v>-21237</v>
      </c>
      <c r="F14" s="104">
        <v>0</v>
      </c>
      <c r="G14" s="104">
        <f>SUM(B14:F14)</f>
        <v>-21237</v>
      </c>
    </row>
    <row r="15" spans="1:7" s="97" customFormat="1" x14ac:dyDescent="0.25">
      <c r="A15" s="101" t="s">
        <v>109</v>
      </c>
      <c r="B15" s="107">
        <f>SUM(B10:B14)</f>
        <v>0</v>
      </c>
      <c r="C15" s="107">
        <f>SUM(C10:C14)</f>
        <v>0</v>
      </c>
      <c r="D15" s="107">
        <f>SUM(D10:D14)</f>
        <v>0</v>
      </c>
      <c r="E15" s="107">
        <f>SUM(E10:E14)</f>
        <v>-14382034</v>
      </c>
      <c r="F15" s="107">
        <f>SUM(F10:F14)</f>
        <v>14408899</v>
      </c>
      <c r="G15" s="108">
        <f>SUM(B15:F15)</f>
        <v>26865</v>
      </c>
    </row>
    <row r="16" spans="1:7" s="97" customFormat="1" ht="15.75" thickBot="1" x14ac:dyDescent="0.3">
      <c r="A16" s="101" t="s">
        <v>128</v>
      </c>
      <c r="B16" s="109">
        <f t="shared" ref="B16:G16" si="1">B9+SUM(B15:B15)</f>
        <v>222554069</v>
      </c>
      <c r="C16" s="109">
        <f t="shared" si="1"/>
        <v>162306</v>
      </c>
      <c r="D16" s="109">
        <f t="shared" si="1"/>
        <v>5663111</v>
      </c>
      <c r="E16" s="109">
        <f t="shared" si="1"/>
        <v>-14921791</v>
      </c>
      <c r="F16" s="109">
        <f t="shared" si="1"/>
        <v>-107396381</v>
      </c>
      <c r="G16" s="109">
        <f t="shared" si="1"/>
        <v>106061314</v>
      </c>
    </row>
    <row r="17" spans="1:7" s="97" customFormat="1" ht="15.75" thickTop="1" x14ac:dyDescent="0.25">
      <c r="A17" s="95"/>
      <c r="B17" s="96"/>
      <c r="C17" s="96"/>
      <c r="D17" s="96"/>
      <c r="E17" s="96"/>
      <c r="F17" s="96"/>
      <c r="G17" s="96"/>
    </row>
    <row r="18" spans="1:7" ht="75" x14ac:dyDescent="0.25">
      <c r="A18" s="98" t="s">
        <v>1</v>
      </c>
      <c r="B18" s="99" t="s">
        <v>29</v>
      </c>
      <c r="C18" s="99" t="s">
        <v>91</v>
      </c>
      <c r="D18" s="99" t="s">
        <v>92</v>
      </c>
      <c r="E18" s="100" t="s">
        <v>93</v>
      </c>
      <c r="F18" s="99" t="s">
        <v>31</v>
      </c>
      <c r="G18" s="99" t="s">
        <v>94</v>
      </c>
    </row>
    <row r="19" spans="1:7" x14ac:dyDescent="0.25">
      <c r="A19" s="101" t="s">
        <v>129</v>
      </c>
      <c r="B19" s="102">
        <v>222554069</v>
      </c>
      <c r="C19" s="102">
        <v>162306</v>
      </c>
      <c r="D19" s="102">
        <v>5738147</v>
      </c>
      <c r="E19" s="102">
        <v>2199151</v>
      </c>
      <c r="F19" s="102">
        <v>-129300692</v>
      </c>
      <c r="G19" s="102">
        <f t="shared" ref="G19:G20" si="2">SUM(B19:F19)</f>
        <v>101352981</v>
      </c>
    </row>
    <row r="20" spans="1:7" x14ac:dyDescent="0.25">
      <c r="A20" s="103" t="s">
        <v>107</v>
      </c>
      <c r="B20" s="110">
        <v>0</v>
      </c>
      <c r="C20" s="110">
        <v>0</v>
      </c>
      <c r="D20" s="110">
        <v>0</v>
      </c>
      <c r="E20" s="110">
        <v>0</v>
      </c>
      <c r="F20" s="110">
        <v>6193147</v>
      </c>
      <c r="G20" s="110">
        <f t="shared" si="2"/>
        <v>6193147</v>
      </c>
    </row>
    <row r="21" spans="1:7" s="111" customFormat="1" x14ac:dyDescent="0.25">
      <c r="A21" s="106" t="s">
        <v>127</v>
      </c>
      <c r="B21" s="110"/>
      <c r="C21" s="110"/>
      <c r="D21" s="110"/>
      <c r="E21" s="110"/>
      <c r="F21" s="110"/>
      <c r="G21" s="110"/>
    </row>
    <row r="22" spans="1:7" s="111" customFormat="1" ht="30" x14ac:dyDescent="0.25">
      <c r="A22" s="103" t="s">
        <v>95</v>
      </c>
      <c r="B22" s="110">
        <v>0</v>
      </c>
      <c r="C22" s="110">
        <v>0</v>
      </c>
      <c r="D22" s="110">
        <v>0</v>
      </c>
      <c r="E22" s="110">
        <v>-239972</v>
      </c>
      <c r="F22" s="110">
        <v>0</v>
      </c>
      <c r="G22" s="110">
        <f t="shared" ref="G22:G24" si="3">SUM(B22:F22)</f>
        <v>-239972</v>
      </c>
    </row>
    <row r="23" spans="1:7" s="111" customFormat="1" ht="45" x14ac:dyDescent="0.25">
      <c r="A23" s="103" t="s">
        <v>54</v>
      </c>
      <c r="B23" s="110">
        <v>0</v>
      </c>
      <c r="C23" s="110">
        <v>0</v>
      </c>
      <c r="D23" s="110">
        <v>0</v>
      </c>
      <c r="E23" s="110">
        <v>165390</v>
      </c>
      <c r="F23" s="110">
        <v>0</v>
      </c>
      <c r="G23" s="110">
        <f t="shared" si="3"/>
        <v>165390</v>
      </c>
    </row>
    <row r="24" spans="1:7" s="111" customFormat="1" ht="45" x14ac:dyDescent="0.25">
      <c r="A24" s="103" t="s">
        <v>55</v>
      </c>
      <c r="B24" s="110">
        <v>0</v>
      </c>
      <c r="C24" s="110">
        <v>0</v>
      </c>
      <c r="D24" s="110">
        <v>0</v>
      </c>
      <c r="E24" s="110">
        <v>-552135</v>
      </c>
      <c r="F24" s="110">
        <v>0</v>
      </c>
      <c r="G24" s="110">
        <f t="shared" si="3"/>
        <v>-552135</v>
      </c>
    </row>
    <row r="25" spans="1:7" s="111" customFormat="1" x14ac:dyDescent="0.25">
      <c r="A25" s="101" t="s">
        <v>109</v>
      </c>
      <c r="B25" s="102">
        <f>SUM(B20:B24)</f>
        <v>0</v>
      </c>
      <c r="C25" s="102">
        <f>SUM(C20:C24)</f>
        <v>0</v>
      </c>
      <c r="D25" s="102">
        <f>SUM(D20:D24)</f>
        <v>0</v>
      </c>
      <c r="E25" s="102">
        <f>SUM(E20:E24)</f>
        <v>-626717</v>
      </c>
      <c r="F25" s="102">
        <f>SUM(F20:F24)</f>
        <v>6193147</v>
      </c>
      <c r="G25" s="102">
        <f>SUM(B25:F25)</f>
        <v>5566430</v>
      </c>
    </row>
    <row r="26" spans="1:7" s="111" customFormat="1" x14ac:dyDescent="0.25">
      <c r="A26" s="103" t="s">
        <v>96</v>
      </c>
      <c r="B26" s="112">
        <v>0</v>
      </c>
      <c r="C26" s="112">
        <v>0</v>
      </c>
      <c r="D26" s="112">
        <v>0</v>
      </c>
      <c r="E26" s="112">
        <v>0</v>
      </c>
      <c r="F26" s="112">
        <v>-6584559</v>
      </c>
      <c r="G26" s="112">
        <f>SUM(B26:F26)</f>
        <v>-6584559</v>
      </c>
    </row>
    <row r="27" spans="1:7" s="111" customFormat="1" ht="15.75" thickBot="1" x14ac:dyDescent="0.3">
      <c r="A27" s="101" t="s">
        <v>130</v>
      </c>
      <c r="B27" s="113">
        <f t="shared" ref="B27:G27" si="4">SUM(B19:B19,B25:B26)</f>
        <v>222554069</v>
      </c>
      <c r="C27" s="113">
        <f t="shared" si="4"/>
        <v>162306</v>
      </c>
      <c r="D27" s="113">
        <f t="shared" si="4"/>
        <v>5738147</v>
      </c>
      <c r="E27" s="113">
        <f t="shared" si="4"/>
        <v>1572434</v>
      </c>
      <c r="F27" s="113">
        <f t="shared" si="4"/>
        <v>-129692104</v>
      </c>
      <c r="G27" s="113">
        <f t="shared" si="4"/>
        <v>100334852</v>
      </c>
    </row>
    <row r="28" spans="1:7" s="111" customFormat="1" ht="15.75" thickTop="1" x14ac:dyDescent="0.2">
      <c r="A28" s="114"/>
      <c r="B28" s="115"/>
      <c r="C28" s="115"/>
      <c r="D28" s="115"/>
      <c r="E28" s="115"/>
      <c r="F28" s="115"/>
      <c r="G28" s="115"/>
    </row>
    <row r="29" spans="1:7" x14ac:dyDescent="0.25">
      <c r="D29" s="86"/>
    </row>
    <row r="30" spans="1:7" x14ac:dyDescent="0.25">
      <c r="D30" s="86"/>
    </row>
    <row r="31" spans="1:7" x14ac:dyDescent="0.25">
      <c r="A31" s="83" t="s">
        <v>90</v>
      </c>
      <c r="B31" s="116" t="s">
        <v>90</v>
      </c>
      <c r="C31" s="116"/>
      <c r="D31" s="86"/>
    </row>
    <row r="32" spans="1:7" hidden="1" x14ac:dyDescent="0.25">
      <c r="B32" s="117"/>
      <c r="C32" s="117"/>
      <c r="D32" s="89"/>
    </row>
    <row r="33" spans="1:7" hidden="1" x14ac:dyDescent="0.25"/>
    <row r="34" spans="1:7" hidden="1" x14ac:dyDescent="0.25"/>
    <row r="35" spans="1:7" hidden="1" x14ac:dyDescent="0.25"/>
    <row r="36" spans="1:7" hidden="1" x14ac:dyDescent="0.25"/>
    <row r="37" spans="1:7" hidden="1" x14ac:dyDescent="0.25"/>
    <row r="38" spans="1:7" s="111" customFormat="1" hidden="1" x14ac:dyDescent="0.25">
      <c r="A38" s="91"/>
      <c r="B38" s="92"/>
      <c r="C38" s="92"/>
      <c r="D38" s="116"/>
      <c r="E38" s="116"/>
      <c r="F38" s="116"/>
      <c r="G38" s="116"/>
    </row>
    <row r="39" spans="1:7" s="111" customFormat="1" hidden="1" x14ac:dyDescent="0.25">
      <c r="A39" s="91"/>
      <c r="B39" s="92"/>
      <c r="C39" s="92"/>
      <c r="D39" s="116"/>
      <c r="E39" s="116"/>
      <c r="F39" s="116"/>
      <c r="G39" s="116"/>
    </row>
    <row r="40" spans="1:7" x14ac:dyDescent="0.25">
      <c r="A40" s="86" t="s">
        <v>35</v>
      </c>
      <c r="B40" s="86" t="s">
        <v>36</v>
      </c>
      <c r="C40" s="86"/>
    </row>
    <row r="41" spans="1:7" x14ac:dyDescent="0.25">
      <c r="A41" s="86" t="s">
        <v>37</v>
      </c>
      <c r="B41" s="86" t="s">
        <v>38</v>
      </c>
      <c r="C41" s="86"/>
    </row>
    <row r="42" spans="1:7" hidden="1" x14ac:dyDescent="0.25"/>
    <row r="43" spans="1:7" hidden="1" x14ac:dyDescent="0.25"/>
    <row r="44" spans="1:7" hidden="1" x14ac:dyDescent="0.25"/>
    <row r="45" spans="1:7" ht="15" hidden="1" customHeight="1" x14ac:dyDescent="0.25"/>
    <row r="46" spans="1:7" ht="15" hidden="1" customHeight="1" x14ac:dyDescent="0.25"/>
    <row r="47" spans="1:7" ht="15" hidden="1" customHeight="1" x14ac:dyDescent="0.25"/>
    <row r="48" spans="1:7" ht="15" customHeight="1" x14ac:dyDescent="0.25"/>
    <row r="49" ht="15" hidden="1" customHeight="1" x14ac:dyDescent="0.25"/>
    <row r="50" ht="15" hidden="1" customHeight="1" x14ac:dyDescent="0.25"/>
  </sheetData>
  <mergeCells count="1"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Ф1_конс</vt:lpstr>
      <vt:lpstr>Ф2_конс</vt:lpstr>
      <vt:lpstr>Ф3_конс</vt:lpstr>
      <vt:lpstr>Ф4_конс</vt:lpstr>
      <vt:lpstr>Ф3_конс!Print_Area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Аманбеков Габит Мухтарович</dc:creator>
  <cp:lastModifiedBy>Аманбеков Габит Мухтарович</cp:lastModifiedBy>
  <dcterms:created xsi:type="dcterms:W3CDTF">2022-08-12T09:44:30Z</dcterms:created>
  <dcterms:modified xsi:type="dcterms:W3CDTF">2022-08-12T09:53:19Z</dcterms:modified>
</cp:coreProperties>
</file>