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yeva_A\Desktop\ДФО, KASSE, сайт\Размещение\2019\29.01.2019 Финансовая отчетность за январь–сентябрь 2019 год\"/>
    </mc:Choice>
  </mc:AlternateContent>
  <bookViews>
    <workbookView xWindow="0" yWindow="-15" windowWidth="12105" windowHeight="9840" tabRatio="760"/>
  </bookViews>
  <sheets>
    <sheet name="Ф1" sheetId="9" r:id="rId1"/>
    <sheet name="Ф2" sheetId="10" r:id="rId2"/>
    <sheet name="Ф3" sheetId="11" r:id="rId3"/>
    <sheet name="Ф4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#REF!</definedName>
    <definedName name="\m">#REF!</definedName>
    <definedName name="\n">#REF!</definedName>
    <definedName name="\o">#REF!</definedName>
    <definedName name="\r">[1]иркутск!#REF!</definedName>
    <definedName name="__LEV2">#REF!</definedName>
    <definedName name="__LEV3">#REF!</definedName>
    <definedName name="__LEV4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>#REF!</definedName>
    <definedName name="_company_name">[2]Содержание!$D$6</definedName>
    <definedName name="_Key1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hidden="1">#REF!</definedName>
    <definedName name="_period">[4]Содержание!$D$4</definedName>
    <definedName name="_q_list">#REF!</definedName>
    <definedName name="_ref1">#REF!</definedName>
    <definedName name="_ref2">#REF!</definedName>
    <definedName name="_Sort" hidden="1">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USD1">'[6]ORE AJE'!$D$1</definedName>
    <definedName name="_USD2">'[6]ORE AJE'!$D$2</definedName>
    <definedName name="_y_list">#REF!</definedName>
    <definedName name="_year">[4]Содержание!$D$6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>[9]Pip.Summ.!#REF!</definedName>
    <definedName name="amd1_Pip_Fabric">[9]Pip.Summ.!#REF!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sel">#REF!</definedName>
    <definedName name="aud_month">#REF!</definedName>
    <definedName name="aud_year">#REF!</definedName>
    <definedName name="B">[11]д.7.001!#REF!</definedName>
    <definedName name="BalanceSheet_29">#REF!</definedName>
    <definedName name="BalanceSheet_3">#REF!</definedName>
    <definedName name="BANK_CASH">#REF!</definedName>
    <definedName name="BazName">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ption">#REF!</definedName>
    <definedName name="CASHFLOW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co">#REF!</definedName>
    <definedName name="ccp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>#REF!</definedName>
    <definedName name="chf_month">#REF!</definedName>
    <definedName name="chf_year">#REF!</definedName>
    <definedName name="cis">#REF!</definedName>
    <definedName name="ClaraNord_deck">#REF!</definedName>
    <definedName name="ClaraNord_paliTG">#REF!</definedName>
    <definedName name="ClDate">[14]Info!$G$6</definedName>
    <definedName name="comit_esec">#REF!</definedName>
    <definedName name="ComNumb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ataDate">[15]SCurve!$AF$1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>#REF!</definedName>
    <definedName name="dem_month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>#REF!</definedName>
    <definedName name="EF">#REF!</definedName>
    <definedName name="EFA">#REF!</definedName>
    <definedName name="ES">#REF!</definedName>
    <definedName name="ESA">#REF!</definedName>
    <definedName name="ESTRAZIONE">#REF!</definedName>
    <definedName name="eur">#REF!</definedName>
    <definedName name="EUR_end">'[18]X-rates'!$D$3</definedName>
    <definedName name="euro_month">#REF!</definedName>
    <definedName name="euro_year">#REF!</definedName>
    <definedName name="ew">#N/A</definedName>
    <definedName name="explain">[19]BS!#REF!</definedName>
    <definedName name="fg">#N/A</definedName>
    <definedName name="Fine_Codes">#REF!</definedName>
    <definedName name="fine_Summ">#REF!</definedName>
    <definedName name="FirstDataRow">#REF!</definedName>
    <definedName name="FIXEDASSETS">#REF!</definedName>
    <definedName name="FORData">[20]!FORData</definedName>
    <definedName name="ForExport">#REF!</definedName>
    <definedName name="Forexport2">#REF!</definedName>
    <definedName name="G">[16]GRAFICI!$A$20:$Q$61</definedName>
    <definedName name="gbr_month">#REF!</definedName>
    <definedName name="gbr_year">#REF!</definedName>
    <definedName name="Grafico">[16]GRAFICI!$A$20:$Q$61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'[21]US Dollar 2004'!$C$17:$C$191</definedName>
    <definedName name="Header">[22]РЕПО!#REF!</definedName>
    <definedName name="Header1">MAX(!$A$5:$A65536)+1</definedName>
    <definedName name="Header2">MAX(!$A$5:$A65536)&amp;"."&amp;COUNTA(INDEX(!$B$5:$B65536,MATCH(MAX(!$A$5:$A65536),!$A$5:$A65536)):!$B65536)</definedName>
    <definedName name="HeaderCell">#REF!</definedName>
    <definedName name="hozu">#REF!</definedName>
    <definedName name="IMIL">#REF!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shelp">#REF!</definedName>
    <definedName name="INVESTMENTS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>#REF!</definedName>
    <definedName name="KZT_beg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>#REF!</definedName>
    <definedName name="LOANS_ADVANCES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s">#REF!</definedName>
    <definedName name="mes_name">[17]form!$Q$8</definedName>
    <definedName name="mm">[17]form!$Q$6</definedName>
    <definedName name="MM_MARK">#REF!</definedName>
    <definedName name="NAV">#REF!</definedName>
    <definedName name="NAV_min">#REF!</definedName>
    <definedName name="NAV_sup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>#REF!</definedName>
    <definedName name="po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>'[27]Approvvigionamenti (6)'!#REF!</definedName>
    <definedName name="ProcClaraNord_deck">'[27]Approvvigionamenti (6)'!#REF!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>#REF!</definedName>
    <definedName name="rateCHF00">[31]Курсы!$C$3</definedName>
    <definedName name="rateUSD00">[31]Курсы!$C$2</definedName>
    <definedName name="RateUSDRUR">'[32]ROSBANK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rep_day">#REF!</definedName>
    <definedName name="RepB_Name">#REF!</definedName>
    <definedName name="REPORTER">[33]Лист1!#REF!</definedName>
    <definedName name="RES">#REF!</definedName>
    <definedName name="RESERVES">#REF!</definedName>
    <definedName name="RESP">#REF!</definedName>
    <definedName name="RID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ptHeader">#REF!</definedName>
    <definedName name="rur_month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>#REF!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[22]РЕПО!#REF!</definedName>
    <definedName name="StartSeller">[20]!StartSeller</definedName>
    <definedName name="StoE_e">'[34]X-rates'!#REF!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>[35]Capex!#REF!</definedName>
    <definedName name="TextRefCopy1">'[36]Cash Flow - Indirect Method_new'!#REF!</definedName>
    <definedName name="TextRefCopy10">#REF!</definedName>
    <definedName name="TextRefCopy100">#REF!</definedName>
    <definedName name="TextRefCopy101">#REF!</definedName>
    <definedName name="TextRefCopy103">[37]Tickmarks!#REF!</definedName>
    <definedName name="TextRefCopy104">[37]Tickmarks!#REF!</definedName>
    <definedName name="TextRefCopy105">#REF!</definedName>
    <definedName name="TextRefCopy106">#REF!</definedName>
    <definedName name="TextRefCopy107">#REF!</definedName>
    <definedName name="TextRefCopy108">'[37]Accrued interest - PBC'!#REF!</definedName>
    <definedName name="TextRefCopy109">#REF!</definedName>
    <definedName name="TextRefCopy11">'[38]Shares-investm'!#REF!</definedName>
    <definedName name="TextRefCopy110">#REF!</definedName>
    <definedName name="TextRefCopy111">'[37]Accrued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'[37]Accrued interest - PBC'!#REF!</definedName>
    <definedName name="TextRefCopy12">'[38]Shares-investm'!#REF!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'[37]Accrued interest - PBC'!#REF!</definedName>
    <definedName name="TextRefCopy125">#REF!</definedName>
    <definedName name="TextRefCopy126">#REF!</definedName>
    <definedName name="TextRefCopy127">#REF!</definedName>
    <definedName name="TextRefCopy129">[37]Tickmarks!#REF!</definedName>
    <definedName name="TextRefCopy13">#REF!</definedName>
    <definedName name="TextRefCopy130">[37]Tickmarks!#REF!</definedName>
    <definedName name="TextRefCopy131">[37]Tickmarks!#REF!</definedName>
    <definedName name="TextRefCopy133">[37]Tickmarks!#REF!</definedName>
    <definedName name="TextRefCopy135">[37]Tickmarks!#REF!</definedName>
    <definedName name="TextRefCopy136">[37]Tickmarks!#REF!</definedName>
    <definedName name="TextRefCopy138">[37]Tickmarks!#REF!</definedName>
    <definedName name="TextRefCopy139">[37]Tickmarks!#REF!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'[37]Credit lines - PBC'!#REF!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6">'[37]Accrued interest - PBC'!#REF!</definedName>
    <definedName name="TextRefCopy177">#REF!</definedName>
    <definedName name="TextRefCopy178">#REF!</definedName>
    <definedName name="TextRefCopy179">'[37]Accrued interest - PBC'!#REF!</definedName>
    <definedName name="TextRefCopy18">'[38]Shares-dealing'!#REF!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5">#REF!</definedName>
    <definedName name="TextRefCopy186">#REF!</definedName>
    <definedName name="TextRefCopy186fv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[39]nostro_31.12.00!#REF!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[38]Investments!#REF!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[38]Investments!#REF!</definedName>
    <definedName name="TextRefCopy23">#REF!</definedName>
    <definedName name="TextRefCopy234">'[40]Bonds_AFS&amp;HTM'!$K$17</definedName>
    <definedName name="TextRefCopy24">#REF!</definedName>
    <definedName name="TextRefCopy245">[41]Shares_AFS!#REF!</definedName>
    <definedName name="TextRefCopy246">[41]Shares_AFS!#REF!</definedName>
    <definedName name="TextRefCopy25">#REF!</definedName>
    <definedName name="TextRefCopy254">[41]Shares_AFS!#REF!</definedName>
    <definedName name="TextRefCopy257">[41]Shares_AFS!#REF!</definedName>
    <definedName name="TextRefCopy26">#REF!</definedName>
    <definedName name="TextRefCopy262">[41]Shares_AFS!#REF!</definedName>
    <definedName name="TextRefCopy263">[41]Shares_AFS!#REF!</definedName>
    <definedName name="TextRefCopy265">[41]Shares_AFS!#REF!</definedName>
    <definedName name="TextRefCopy267">[41]Shares_AFS!#REF!</definedName>
    <definedName name="TextRefCopy27">#REF!</definedName>
    <definedName name="TextRefCopy270">[41]Shares_AFS!#REF!</definedName>
    <definedName name="TextRefCopy273">[41]Shares_AFS!#REF!</definedName>
    <definedName name="TextRefCopy28">#REF!</definedName>
    <definedName name="TextRefCopy280">[42]Investments_shares_AFS!$H$58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'[43]Собственный капитал'!#REF!</definedName>
    <definedName name="textrefcopy3_">[44]t12_1!#REF!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[45]Sec!$AI$33</definedName>
    <definedName name="TextRefCopy36">#REF!</definedName>
    <definedName name="TextRefCopy37">'[37]Accrued interest - PBC'!#REF!</definedName>
    <definedName name="TextRefCopy38">#REF!</definedName>
    <definedName name="TextRefCopy39">'[37]Accrued interest - PBC'!#REF!</definedName>
    <definedName name="TextRefCopy392">#REF!</definedName>
    <definedName name="TextRefCopy395">#REF!</definedName>
    <definedName name="TextRefCopy396">'[46]IAS Adj'!$C$38</definedName>
    <definedName name="TextRefCopy398">#REF!</definedName>
    <definedName name="TextRefCopy399">#REF!</definedName>
    <definedName name="TextRefCopy4">[47]BS!#REF!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'[37]Accrued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>'[43]Собственный капитал'!#REF!</definedName>
    <definedName name="TextRefCopy51">#REF!</definedName>
    <definedName name="TextRefCopy53">#REF!</definedName>
    <definedName name="TextRefCopy55">#REF!</definedName>
    <definedName name="textrefcopy55_">[44]t12_1!#REF!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'[48]PP&amp;E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[38]Investments!#REF!</definedName>
    <definedName name="TextRefCopy70">[47]BS_new!$D$36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>[49]Movements!#REF!</definedName>
    <definedName name="TextRefCopy77">#REF!</definedName>
    <definedName name="TextRefCopy78">#REF!</definedName>
    <definedName name="TextRefCopy79">#REF!</definedName>
    <definedName name="TextRefCopy8">[36]IA!$B$14</definedName>
    <definedName name="TextRefCopy81">'[41]IAS Adj'!#REF!</definedName>
    <definedName name="TextRefCopy82">#REF!</definedName>
    <definedName name="TextRefCopy83">#REF!</definedName>
    <definedName name="TextRefCopy84">#REF!</definedName>
    <definedName name="TextRefCopy85">'[37]Accrued interest - PBC'!#REF!</definedName>
    <definedName name="TextRefCopy86">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>#REF!</definedName>
    <definedName name="TextRefCopy90">'[48]PP&amp;E mvt for 2003'!$P$25</definedName>
    <definedName name="TextRefCopy91">#REF!</definedName>
    <definedName name="TextRefCopy92">'[48]PP&amp;E mvt for 2003'!$P$26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>#REF!</definedName>
    <definedName name="TextRefCopy97">[37]Tickmarks!#REF!</definedName>
    <definedName name="TextRefCopy98">#REF!</definedName>
    <definedName name="TextRefCopy99">#REF!</definedName>
    <definedName name="TextRefCopyRangeCount" hidden="1">3</definedName>
    <definedName name="Tirante_fino_a_2">#REF!</definedName>
    <definedName name="Tirante_oltre_2">#REF!</definedName>
    <definedName name="TITLE">#REF!</definedName>
    <definedName name="TMP_перекрестный">#REF!</definedName>
    <definedName name="Total_Pip_Fabr">#REF!</definedName>
    <definedName name="Total_Pip_Supply">#REF!</definedName>
    <definedName name="tt">#REF!</definedName>
    <definedName name="ttr">#REF!</definedName>
    <definedName name="usd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>'[34]X-rates'!#REF!</definedName>
    <definedName name="Valv_big">#REF!</definedName>
    <definedName name="Valv_small">#REF!</definedName>
    <definedName name="VAT">[35]Capex!#REF!</definedName>
    <definedName name="VIS">#REF!</definedName>
    <definedName name="W">[9]Pip.Summ.!#REF!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hidden="1">{#N/A,#N/A,TRUE,"Лист1";#N/A,#N/A,TRUE,"Лист2";#N/A,#N/A,TRUE,"Лист3"}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hidden="1">#REF!</definedName>
    <definedName name="zheldor">#REF!</definedName>
    <definedName name="zheldorizdat">#REF!</definedName>
    <definedName name="а1">[51]ЯНВАРЬ!#REF!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_xlnm.Database">#REF!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>[55]ОТиТБ!#REF!</definedName>
    <definedName name="в">#REF!</definedName>
    <definedName name="в23ё">#N/A</definedName>
    <definedName name="В32">#REF!</definedName>
    <definedName name="ВалютаБаланса">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>#REF!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гздщ">#N/A</definedName>
    <definedName name="гнегнегне">#REF!,#REF!,#REF!,#REF!,#REF!,#REF!</definedName>
    <definedName name="гненгнег">#REF!,#REF!,#REF!,#REF!,#REF!,#REF!,#REF!,#REF!</definedName>
    <definedName name="год">[2]Содержание!$D$5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>#REF!</definedName>
    <definedName name="Добыча">'[61]Добыча нефти4'!$F$11:$Q$12</definedName>
    <definedName name="Доз5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">[11]д.7.001!#REF!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й">#N/A</definedName>
    <definedName name="йй">#N/A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>#REF!</definedName>
    <definedName name="КП_по_решениям">#REF!</definedName>
    <definedName name="кпвал">#REF!</definedName>
    <definedName name="кплицо">#REF!</definedName>
    <definedName name="кпод">#REF!</definedName>
    <definedName name="кпф">#REF!</definedName>
    <definedName name="кред_Запрос">#REF!</definedName>
    <definedName name="кредиты_Запрос">#REF!</definedName>
    <definedName name="_xlnm.Criteria">#REF!</definedName>
    <definedName name="куеп">#N/A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доллар">[57]ИТОГ!$B$2</definedName>
    <definedName name="курс_евро">[57]ИТОГ!$B$3</definedName>
    <definedName name="лдв">#REF!</definedName>
    <definedName name="лист1">#REF!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>[56]Пр2!#REF!</definedName>
    <definedName name="ммм">#REF!</definedName>
    <definedName name="МРП">#REF!</definedName>
    <definedName name="мым">#N/A</definedName>
    <definedName name="наташа">#N/A</definedName>
    <definedName name="начало">#REF!</definedName>
    <definedName name="нгекнекн">#REF!,#REF!,#REF!,#REF!</definedName>
    <definedName name="невневнев">#REF!</definedName>
    <definedName name="Неработающие_кредиты">#REF!</definedName>
    <definedName name="нешнлш">#N/A</definedName>
    <definedName name="_xlnm.Print_Area" localSheetId="0">Ф1!$A$1:$D$47</definedName>
    <definedName name="_xlnm.Print_Area" localSheetId="1">Ф2!$A$1:$E$43</definedName>
    <definedName name="_xlnm.Print_Area" localSheetId="2">Ф3!$A$1:$D$55</definedName>
    <definedName name="_xlnm.Print_Area" localSheetId="3">Ф4!$A$1:$G$41</definedName>
    <definedName name="_xlnm.Print_Area">#REF!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hidden="1">{#N/A,#N/A,TRUE,"Лист1";#N/A,#N/A,TRUE,"Лист2";#N/A,#N/A,TRUE,"Лист3"}</definedName>
    <definedName name="п">#REF!</definedName>
    <definedName name="первый">#REF!</definedName>
    <definedName name="период">[2]Содержание!$D$4</definedName>
    <definedName name="пп">[65]иркутск!#REF!</definedName>
    <definedName name="Предприятия">'[66]#ССЫЛКА'!$A$1:$D$64</definedName>
    <definedName name="прибыль3" hidden="1">{#N/A,#N/A,TRUE,"Лист1";#N/A,#N/A,TRUE,"Лист2";#N/A,#N/A,TRUE,"Лист3"}</definedName>
    <definedName name="Прив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>#REF!</definedName>
    <definedName name="прррррр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_xlnm.Recorder">#REF!</definedName>
    <definedName name="рис1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ектор">[26]Предпр!$L$3:$L$9</definedName>
    <definedName name="см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>#REF!</definedName>
    <definedName name="сяры">#REF!</definedName>
    <definedName name="текар" hidden="1">{#N/A,#N/A,TRUE,"Лист1";#N/A,#N/A,TRUE,"Лист2";#N/A,#N/A,TRUE,"Лист3"}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#REF!</definedName>
    <definedName name="ф4">#N/A</definedName>
    <definedName name="ф77">#REF!</definedName>
    <definedName name="форма6">#REF!</definedName>
    <definedName name="х00.043">'[70]#'!$B$32</definedName>
    <definedName name="х02.85">'[71]#'!$B$209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>#REF!</definedName>
    <definedName name="щ">#N/A</definedName>
    <definedName name="щшгшщшг">#REF!,#REF!,#REF!,#REF!,#REF!,#REF!,#REF!,#REF!</definedName>
    <definedName name="ыв">#N/A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кспорт_Поставки_нефти">'[61]поставка сравн13'!$A$1:$Q$30</definedName>
    <definedName name="ээ">#REF!</definedName>
    <definedName name="юю">#REF!</definedName>
    <definedName name="явп">#REF!</definedName>
  </definedNames>
  <calcPr calcId="162913"/>
</workbook>
</file>

<file path=xl/calcChain.xml><?xml version="1.0" encoding="utf-8"?>
<calcChain xmlns="http://schemas.openxmlformats.org/spreadsheetml/2006/main">
  <c r="D22" i="12" l="1"/>
  <c r="C22" i="12"/>
  <c r="B22" i="12"/>
  <c r="G21" i="12"/>
  <c r="E19" i="12"/>
  <c r="E22" i="12" s="1"/>
  <c r="D19" i="12"/>
  <c r="C19" i="12"/>
  <c r="B19" i="12"/>
  <c r="G19" i="12" s="1"/>
  <c r="G22" i="12" s="1"/>
  <c r="G18" i="12"/>
  <c r="G17" i="12"/>
  <c r="E16" i="12"/>
  <c r="G16" i="12" s="1"/>
  <c r="G15" i="12"/>
  <c r="E15" i="12"/>
  <c r="G11" i="12"/>
  <c r="F10" i="12"/>
  <c r="F19" i="12" s="1"/>
  <c r="F22" i="12" s="1"/>
  <c r="G8" i="12"/>
  <c r="C46" i="11"/>
  <c r="D44" i="11"/>
  <c r="D46" i="11" s="1"/>
  <c r="G10" i="12" l="1"/>
  <c r="C34" i="10"/>
  <c r="D34" i="10"/>
  <c r="C8" i="10"/>
  <c r="D35" i="9"/>
  <c r="C35" i="9"/>
  <c r="D29" i="9"/>
  <c r="C29" i="9"/>
  <c r="D18" i="9"/>
  <c r="C18" i="9"/>
  <c r="D36" i="9" l="1"/>
  <c r="C36" i="9"/>
  <c r="D35" i="10"/>
  <c r="C35" i="10"/>
</calcChain>
</file>

<file path=xl/sharedStrings.xml><?xml version="1.0" encoding="utf-8"?>
<sst xmlns="http://schemas.openxmlformats.org/spreadsheetml/2006/main" count="179" uniqueCount="138">
  <si>
    <t>_____________________</t>
  </si>
  <si>
    <t>Капитал</t>
  </si>
  <si>
    <t>Толепбергенова Б.К.</t>
  </si>
  <si>
    <t>Денежные средства и их эквиваленты</t>
  </si>
  <si>
    <t>Основные средства</t>
  </si>
  <si>
    <t>Нематериальные активы</t>
  </si>
  <si>
    <t>Прочие активы</t>
  </si>
  <si>
    <t>Средства клиентов</t>
  </si>
  <si>
    <t>Обязательства, оцениваемые по справедливой стоимости через прибыли или убытки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</si>
  <si>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</si>
  <si>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</si>
  <si>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</si>
  <si>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Прочие обязательства</t>
  </si>
  <si>
    <t>Уставный капитал</t>
  </si>
  <si>
    <t>Прочие резервы</t>
  </si>
  <si>
    <t>Промежуточный сокращенный отчет о финансовом положении по состоянию на 30 сентября       2019 года</t>
  </si>
  <si>
    <t>31 декабря 2018 г.</t>
  </si>
  <si>
    <t xml:space="preserve">неаудировано
</t>
  </si>
  <si>
    <t xml:space="preserve">аудировано </t>
  </si>
  <si>
    <t>30 сентября 2019 г.</t>
  </si>
  <si>
    <t>Прим.</t>
  </si>
  <si>
    <t xml:space="preserve">(в тысячах тенге) </t>
  </si>
  <si>
    <t>Активы</t>
  </si>
  <si>
    <t>Средства в банках и прочих финансовых институтах</t>
  </si>
  <si>
    <t>Активы, оцениваемые по справедливой стоимости через прибыли или убытки</t>
  </si>
  <si>
    <t>Инвестиционные ценные бумаги</t>
  </si>
  <si>
    <t>Активы предназначенные для продажи</t>
  </si>
  <si>
    <t>Кредиты клиентам</t>
  </si>
  <si>
    <t>Текущие активы по корпоративному подоходному налогу</t>
  </si>
  <si>
    <t>Итого активы</t>
  </si>
  <si>
    <t>Обязательства</t>
  </si>
  <si>
    <t>Средства банков и прочих финансовых институтов</t>
  </si>
  <si>
    <t>Отложенные налоговые обязательства</t>
  </si>
  <si>
    <t>Итого обязательства</t>
  </si>
  <si>
    <t>(Накопленный убыток)</t>
  </si>
  <si>
    <t>Итого капитал</t>
  </si>
  <si>
    <t>Итого капитал и обязательства</t>
  </si>
  <si>
    <t xml:space="preserve">Балансовая стоимость одной простой акции </t>
  </si>
  <si>
    <t xml:space="preserve">Балансовая стоимость одной привилегированной акции </t>
  </si>
  <si>
    <t>Балансовая стоимость одной простой акции (в тенге)</t>
  </si>
  <si>
    <t>_________________________</t>
  </si>
  <si>
    <t xml:space="preserve">неаудировано 
</t>
  </si>
  <si>
    <t>Процентная выручка, рассчитанная с использованием эффективной процентной ставки</t>
  </si>
  <si>
    <t>Процентные расходы</t>
  </si>
  <si>
    <t>Чистые процентные доходы</t>
  </si>
  <si>
    <t>Расходы по кредитным убыткам</t>
  </si>
  <si>
    <t>Чистые процентные доходы после расходов по кредитным убыткам</t>
  </si>
  <si>
    <t>Комиссионные доходы</t>
  </si>
  <si>
    <t>Комиссионные расходы</t>
  </si>
  <si>
    <t>Чистые доходы по операциям с иностранной валютой</t>
  </si>
  <si>
    <t xml:space="preserve">Чистые расходы по операциям с  финансовыми инструментами, оцениваемыми по справедливой стоимости, изменения которой отражаются  в составе прибыли или убытка </t>
  </si>
  <si>
    <t>Чистые расходы/доходы по операциям с инвестиционными ценными бумагами, оцениваемыми через прочий совокупный доход</t>
  </si>
  <si>
    <t>Доход от первоначального признания выпущенных субординированных облигаций</t>
  </si>
  <si>
    <t>Чистый доход от реструктуризации кредитов клиентам</t>
  </si>
  <si>
    <t>Прочие операционные доходы</t>
  </si>
  <si>
    <t>Непроцентные доходы</t>
  </si>
  <si>
    <t>Административные и прочие операционные расходы</t>
  </si>
  <si>
    <t>Прочие расходы от обесеценения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</si>
  <si>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</si>
  <si>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</si>
  <si>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</si>
  <si>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</si>
  <si>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</si>
  <si>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через прочий совокупный доход</t>
  </si>
  <si>
    <t>Реализованные расходы по операциям с инвестиционными ценными бумагами, имеющимися в наличии для продажи, переклассифицированные в состав прибыли или убытка</t>
  </si>
  <si>
    <t>Итого совокупный доход за период</t>
  </si>
  <si>
    <t>Базовая и разводненная прибыль на акцию для прибыли, принадлежащей владельцам Банка (в тенге за акцию)</t>
  </si>
  <si>
    <t>Средневзвешенное количество акций (штук)</t>
  </si>
  <si>
    <t>Базовая и разводненная прибыль на акцию (в тенге)</t>
  </si>
  <si>
    <t>Главный бухгалтер</t>
  </si>
  <si>
    <t>Промежуточный сокращенный отчет о совокупном доходе за период, закончившийся 30 сентября 2019 года</t>
  </si>
  <si>
    <t>30 сентября 2018 г.</t>
  </si>
  <si>
    <t>Чистые прибыли/(убытки) в результате прекращения признания финансовых активов, оцениваемых по амортизированной стоимости</t>
  </si>
  <si>
    <t>Отчет о движении денежных средств</t>
  </si>
  <si>
    <t>(в тысячах тенге)</t>
  </si>
  <si>
    <t>Денежные средства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</si>
  <si>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</si>
  <si>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</si>
  <si>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</si>
  <si>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</si>
  <si>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Чистые доходы, полученные по операциям с иностранной валютой</t>
  </si>
  <si>
    <t>Чистый убыток от операций с финансовыми инструментами, оцениваемыми по справедливой стоимости, изменения которых отражаются в составе прибыли или убытка</t>
  </si>
  <si>
    <t>Реализованные расходы за вычетом доходов по операциям с инвестиционными ценными бумагами, оцениваемыми через прочий совокупный доход</t>
  </si>
  <si>
    <t>Прочие операционные расходы/доходы</t>
  </si>
  <si>
    <t>Уплаченные административные расходы</t>
  </si>
  <si>
    <t>Денежные потоки от операционной деятельности до изменений в операционных активах и обязательствах</t>
  </si>
  <si>
    <t>(Увеличение) / уменьшение  операционных активов</t>
  </si>
  <si>
    <t>Средства в других банках</t>
  </si>
  <si>
    <t>Кредиты и авансы клиентам</t>
  </si>
  <si>
    <t>(Увеличение) / уменьшение  операционных обязательств</t>
  </si>
  <si>
    <t>Средства банков и других финансовых организаций</t>
  </si>
  <si>
    <t>Кредиторская задолженность по сделкам РЕПО</t>
  </si>
  <si>
    <t>Чистое изменение денежных средств от операционной деятельности до уплаты подоходного налога</t>
  </si>
  <si>
    <t>Подоходный налог уплаченный</t>
  </si>
  <si>
    <t xml:space="preserve">Чистое изменение денежных средств от операционной деятельности </t>
  </si>
  <si>
    <t>Денежные потоки от инвестиционной деятельности</t>
  </si>
  <si>
    <t>Приобретение инвестиционных ценных бумаг, имеющихся в наличии для продажи</t>
  </si>
  <si>
    <t>Выручка от реализации и погашения инвестиционных ценных бумаг, имеющихся в наличии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</si>
  <si>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</si>
  <si>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</si>
  <si>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Чистое изменение денежных средств от инвестиционной деятельности</t>
  </si>
  <si>
    <t>Денежные потоки от финансовой деятельности</t>
  </si>
  <si>
    <t>Выпуск акций</t>
  </si>
  <si>
    <t>Выплата дивидендов</t>
  </si>
  <si>
    <t>Выпущенные в обращение долговые ценные бумаги</t>
  </si>
  <si>
    <t>Выпущенные в обращение именные купонные субординированные облигации</t>
  </si>
  <si>
    <t>Погашение субординированного займа</t>
  </si>
  <si>
    <t>Чистое изменение денежных средств от финансовой деятельности</t>
  </si>
  <si>
    <t>Чистое движение денежных средств и их эквивалентов</t>
  </si>
  <si>
    <t>Влияние изменений обменного курса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</si>
  <si>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</si>
  <si>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года</t>
  </si>
  <si>
    <t>Есмуканова А.К.</t>
  </si>
  <si>
    <t>Заместитель Председателя Правления</t>
  </si>
  <si>
    <t>Промежуточный сокращенный отчет об изменениях в капитале за период, закончившийся 30 сентября 2019 года</t>
  </si>
  <si>
    <t>в тысячах тенге</t>
  </si>
  <si>
    <t>Резервный фонд</t>
  </si>
  <si>
    <t>Резерв переоценки основных средств</t>
  </si>
  <si>
    <t>Резерв переоценки и провизии инвестиционных ценных бумаг, оцениваемых по справедливой стоимости через прочий совокупный доход</t>
  </si>
  <si>
    <t>Накопленный убыток</t>
  </si>
  <si>
    <t>Итого</t>
  </si>
  <si>
    <t>На 31 декабря 2018 года (аудировано)</t>
  </si>
  <si>
    <t>Прибыль за год</t>
  </si>
  <si>
    <t>Прочий совокупный доход за год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</si>
  <si>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</si>
  <si>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Курсовые разницы</t>
  </si>
  <si>
    <t>Налог на прибыль, относящийся к компонентам прочего совокупного дохода</t>
  </si>
  <si>
    <t>Резервы (провизии) на покрытие убытков по ценным бумагам, учитываемым по справедливой стоимости через прочий совокупный доход</t>
  </si>
  <si>
    <t>Изменения предусмотренных договором денежных потоков в связи с модификацией</t>
  </si>
  <si>
    <t>Переоценка земли и зданий</t>
  </si>
  <si>
    <t>Амортизация резерва переоценки основных средств</t>
  </si>
  <si>
    <t>Остаток на 30 сентября 2019 года (неаудировано)</t>
  </si>
  <si>
    <t>На 31 декабря 2017 года (аудировано)</t>
  </si>
  <si>
    <t>Влияние применения МСФО (IFRS) 9</t>
  </si>
  <si>
    <t>Остаток на 31 декабря 2017 года, пересчитанный в соответствии с МСФО (IFRS) 9</t>
  </si>
  <si>
    <t>Прочий совокупный доход за период</t>
  </si>
  <si>
    <t>Создание резерва по инвестиционным ценным бумагам, оцениваемым по справедливой стоимости через прочий совокупный доход</t>
  </si>
  <si>
    <t>Остаток на 30 сентября 2018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</si>
</sst>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-&quot;??_);_(@_)"/>
    <numFmt numFmtId="167" formatCode="_-* #,##0\ _₽_-;\-* #,##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</font>
    <font>
      <sz val="8"/>
      <name val="Times New Roman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theme="0"/>
      <name val="Arial"/>
      <family val="2"/>
      <charset val="204"/>
    </font>
    <font>
      <i/>
      <sz val="11"/>
      <color theme="0"/>
      <name val="Arial"/>
      <family val="2"/>
      <charset val="204"/>
    </font>
    <font>
      <b/>
      <sz val="10"/>
      <color theme="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7" fillId="0" borderId="0" xfId="5" applyFont="1" applyAlignment="1">
      <alignment vertical="top"/>
    </xf>
    <xf numFmtId="0" fontId="8" fillId="0" borderId="0" xfId="5" applyFont="1" applyAlignment="1">
      <alignment vertical="top"/>
    </xf>
    <xf numFmtId="0" fontId="7" fillId="0" borderId="0" xfId="5" applyFont="1" applyFill="1" applyAlignment="1">
      <alignment vertical="top"/>
    </xf>
    <xf numFmtId="0" fontId="7" fillId="2" borderId="0" xfId="3" applyFont="1" applyFill="1" applyAlignment="1">
      <alignment vertical="top" wrapText="1"/>
    </xf>
    <xf numFmtId="166" fontId="7" fillId="2" borderId="0" xfId="4" applyNumberFormat="1" applyFont="1" applyFill="1" applyBorder="1" applyAlignment="1"/>
    <xf numFmtId="166" fontId="7" fillId="2" borderId="0" xfId="4" applyNumberFormat="1" applyFont="1" applyFill="1" applyBorder="1" applyAlignment="1">
      <alignment horizontal="right"/>
    </xf>
    <xf numFmtId="166" fontId="7" fillId="2" borderId="1" xfId="4" applyNumberFormat="1" applyFont="1" applyFill="1" applyBorder="1" applyAlignment="1"/>
    <xf numFmtId="0" fontId="8" fillId="2" borderId="0" xfId="3" applyFont="1" applyFill="1" applyBorder="1" applyAlignment="1">
      <alignment vertical="top" wrapText="1"/>
    </xf>
    <xf numFmtId="0" fontId="10" fillId="2" borderId="0" xfId="3" applyFont="1" applyFill="1" applyBorder="1" applyAlignment="1">
      <alignment vertical="top" wrapText="1"/>
    </xf>
    <xf numFmtId="0" fontId="7" fillId="2" borderId="0" xfId="3" applyFont="1" applyFill="1" applyBorder="1" applyAlignment="1">
      <alignment vertical="top" wrapText="1"/>
    </xf>
    <xf numFmtId="0" fontId="12" fillId="2" borderId="0" xfId="3" applyFont="1" applyFill="1" applyBorder="1" applyAlignment="1">
      <alignment vertical="top" wrapText="1"/>
    </xf>
    <xf numFmtId="0" fontId="7" fillId="2" borderId="0" xfId="5" applyFont="1" applyFill="1" applyAlignment="1">
      <alignment vertical="top"/>
    </xf>
    <xf numFmtId="166" fontId="7" fillId="2" borderId="0" xfId="8" applyNumberFormat="1" applyFont="1" applyFill="1" applyAlignment="1">
      <alignment vertical="top"/>
    </xf>
    <xf numFmtId="166" fontId="8" fillId="2" borderId="0" xfId="8" applyNumberFormat="1" applyFont="1" applyFill="1" applyAlignment="1">
      <alignment vertical="top"/>
    </xf>
    <xf numFmtId="0" fontId="8" fillId="2" borderId="0" xfId="5" applyFont="1" applyFill="1" applyAlignment="1">
      <alignment vertical="top"/>
    </xf>
    <xf numFmtId="165" fontId="9" fillId="2" borderId="0" xfId="0" applyNumberFormat="1" applyFont="1" applyFill="1"/>
    <xf numFmtId="0" fontId="7" fillId="2" borderId="0" xfId="3" applyFont="1" applyFill="1" applyBorder="1"/>
    <xf numFmtId="167" fontId="2" fillId="2" borderId="0" xfId="4" applyNumberFormat="1" applyFont="1" applyFill="1" applyBorder="1" applyAlignment="1">
      <alignment horizontal="right" vertical="top"/>
    </xf>
    <xf numFmtId="167" fontId="2" fillId="2" borderId="0" xfId="4" applyNumberFormat="1" applyFont="1" applyFill="1" applyBorder="1" applyAlignment="1">
      <alignment horizontal="right" vertical="top" wrapText="1"/>
    </xf>
    <xf numFmtId="0" fontId="14" fillId="2" borderId="0" xfId="2" applyFont="1" applyFill="1" applyAlignment="1">
      <alignment wrapText="1"/>
    </xf>
    <xf numFmtId="0" fontId="15" fillId="2" borderId="0" xfId="2" applyFont="1" applyFill="1" applyAlignment="1">
      <alignment horizontal="center" wrapText="1"/>
    </xf>
    <xf numFmtId="0" fontId="14" fillId="2" borderId="0" xfId="2" applyFont="1" applyFill="1"/>
    <xf numFmtId="0" fontId="9" fillId="0" borderId="0" xfId="2" applyFont="1" applyFill="1"/>
    <xf numFmtId="0" fontId="9" fillId="0" borderId="0" xfId="2" applyFont="1"/>
    <xf numFmtId="0" fontId="12" fillId="0" borderId="0" xfId="3" applyFont="1" applyFill="1" applyAlignment="1">
      <alignment vertical="top" wrapText="1"/>
    </xf>
    <xf numFmtId="0" fontId="3" fillId="0" borderId="0" xfId="2" applyFont="1" applyFill="1"/>
    <xf numFmtId="0" fontId="3" fillId="0" borderId="0" xfId="2" applyFont="1"/>
    <xf numFmtId="0" fontId="3" fillId="2" borderId="0" xfId="2" applyFont="1" applyFill="1" applyAlignment="1">
      <alignment vertical="top"/>
    </xf>
    <xf numFmtId="0" fontId="16" fillId="2" borderId="0" xfId="2" applyFont="1" applyFill="1" applyAlignment="1">
      <alignment horizontal="center" vertical="top"/>
    </xf>
    <xf numFmtId="0" fontId="2" fillId="2" borderId="0" xfId="2" applyFont="1" applyFill="1" applyBorder="1" applyAlignment="1">
      <alignment horizontal="right" vertical="top"/>
    </xf>
    <xf numFmtId="0" fontId="3" fillId="0" borderId="0" xfId="2" applyFont="1" applyFill="1" applyAlignment="1">
      <alignment vertical="top"/>
    </xf>
    <xf numFmtId="0" fontId="3" fillId="0" borderId="0" xfId="2" applyFont="1" applyAlignment="1">
      <alignment vertical="top"/>
    </xf>
    <xf numFmtId="0" fontId="3" fillId="2" borderId="0" xfId="2" applyFont="1" applyFill="1" applyBorder="1" applyAlignment="1">
      <alignment vertical="top"/>
    </xf>
    <xf numFmtId="0" fontId="10" fillId="2" borderId="0" xfId="3" applyFont="1" applyFill="1" applyBorder="1" applyAlignment="1">
      <alignment vertical="center" wrapText="1"/>
    </xf>
    <xf numFmtId="0" fontId="8" fillId="2" borderId="0" xfId="3" applyFont="1" applyFill="1" applyAlignment="1">
      <alignment vertical="top" wrapText="1"/>
    </xf>
    <xf numFmtId="0" fontId="17" fillId="2" borderId="0" xfId="3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 wrapText="1"/>
    </xf>
    <xf numFmtId="0" fontId="10" fillId="2" borderId="0" xfId="3" applyFont="1" applyFill="1" applyAlignment="1">
      <alignment horizontal="center" vertical="top" wrapText="1"/>
    </xf>
    <xf numFmtId="166" fontId="3" fillId="0" borderId="0" xfId="2" applyNumberFormat="1" applyFont="1" applyFill="1" applyAlignment="1">
      <alignment vertical="top"/>
    </xf>
    <xf numFmtId="0" fontId="12" fillId="0" borderId="0" xfId="3" applyFont="1" applyFill="1" applyBorder="1" applyAlignment="1">
      <alignment vertical="top" wrapText="1"/>
    </xf>
    <xf numFmtId="0" fontId="3" fillId="0" borderId="0" xfId="2" applyFont="1" applyFill="1" applyAlignment="1">
      <alignment vertical="top" wrapText="1"/>
    </xf>
    <xf numFmtId="0" fontId="3" fillId="0" borderId="0" xfId="2" applyFont="1" applyAlignment="1">
      <alignment vertical="top" wrapText="1"/>
    </xf>
    <xf numFmtId="0" fontId="12" fillId="0" borderId="0" xfId="3" applyFont="1" applyAlignment="1">
      <alignment vertical="top" wrapText="1"/>
    </xf>
    <xf numFmtId="0" fontId="17" fillId="2" borderId="0" xfId="3" applyFont="1" applyFill="1" applyBorder="1" applyAlignment="1">
      <alignment horizontal="center" vertical="top" wrapText="1"/>
    </xf>
    <xf numFmtId="166" fontId="2" fillId="2" borderId="2" xfId="2" applyNumberFormat="1" applyFont="1" applyFill="1" applyBorder="1" applyAlignment="1"/>
    <xf numFmtId="166" fontId="2" fillId="0" borderId="0" xfId="2" applyNumberFormat="1" applyFont="1" applyFill="1" applyBorder="1" applyAlignment="1"/>
    <xf numFmtId="166" fontId="2" fillId="0" borderId="0" xfId="10" applyNumberFormat="1" applyFont="1" applyFill="1" applyBorder="1" applyAlignment="1">
      <alignment vertical="top"/>
    </xf>
    <xf numFmtId="166" fontId="3" fillId="0" borderId="0" xfId="2" applyNumberFormat="1" applyFont="1" applyAlignment="1">
      <alignment vertical="top"/>
    </xf>
    <xf numFmtId="0" fontId="10" fillId="2" borderId="0" xfId="3" applyFont="1" applyFill="1" applyBorder="1" applyAlignment="1">
      <alignment horizontal="center" vertical="top" wrapText="1"/>
    </xf>
    <xf numFmtId="0" fontId="3" fillId="2" borderId="0" xfId="2" applyFont="1" applyFill="1" applyBorder="1" applyAlignment="1"/>
    <xf numFmtId="166" fontId="12" fillId="2" borderId="0" xfId="14" applyNumberFormat="1" applyFont="1" applyFill="1" applyAlignment="1">
      <alignment horizontal="right"/>
    </xf>
    <xf numFmtId="166" fontId="7" fillId="2" borderId="0" xfId="11" applyNumberFormat="1" applyFont="1" applyFill="1" applyBorder="1" applyAlignment="1"/>
    <xf numFmtId="166" fontId="7" fillId="2" borderId="1" xfId="11" applyNumberFormat="1" applyFont="1" applyFill="1" applyBorder="1" applyAlignment="1"/>
    <xf numFmtId="166" fontId="2" fillId="0" borderId="0" xfId="2" applyNumberFormat="1" applyFont="1" applyAlignment="1">
      <alignment vertical="top"/>
    </xf>
    <xf numFmtId="0" fontId="2" fillId="0" borderId="0" xfId="2" applyFont="1" applyAlignment="1">
      <alignment vertical="top"/>
    </xf>
    <xf numFmtId="166" fontId="2" fillId="2" borderId="0" xfId="2" applyNumberFormat="1" applyFont="1" applyFill="1" applyBorder="1" applyAlignment="1"/>
    <xf numFmtId="0" fontId="2" fillId="0" borderId="0" xfId="2" applyFont="1" applyFill="1" applyAlignment="1">
      <alignment vertical="top"/>
    </xf>
    <xf numFmtId="0" fontId="18" fillId="2" borderId="0" xfId="3" applyFont="1" applyFill="1" applyBorder="1" applyAlignment="1">
      <alignment wrapText="1"/>
    </xf>
    <xf numFmtId="0" fontId="18" fillId="2" borderId="0" xfId="3" applyFont="1" applyFill="1" applyBorder="1" applyAlignment="1">
      <alignment horizontal="center" wrapText="1"/>
    </xf>
    <xf numFmtId="0" fontId="14" fillId="2" borderId="0" xfId="2" applyFont="1" applyFill="1" applyBorder="1"/>
    <xf numFmtId="0" fontId="3" fillId="2" borderId="0" xfId="3" applyFont="1" applyFill="1" applyBorder="1" applyAlignment="1">
      <alignment wrapText="1"/>
    </xf>
    <xf numFmtId="0" fontId="16" fillId="2" borderId="0" xfId="3" applyFont="1" applyFill="1" applyBorder="1" applyAlignment="1">
      <alignment horizontal="center" wrapText="1"/>
    </xf>
    <xf numFmtId="165" fontId="3" fillId="2" borderId="0" xfId="6" applyNumberFormat="1" applyFont="1" applyFill="1" applyBorder="1"/>
    <xf numFmtId="0" fontId="11" fillId="2" borderId="0" xfId="3" applyFont="1" applyFill="1" applyBorder="1" applyAlignment="1">
      <alignment wrapText="1"/>
    </xf>
    <xf numFmtId="0" fontId="11" fillId="2" borderId="0" xfId="3" applyFont="1" applyFill="1" applyBorder="1" applyAlignment="1">
      <alignment horizontal="center" wrapText="1"/>
    </xf>
    <xf numFmtId="0" fontId="3" fillId="2" borderId="0" xfId="2" applyFont="1" applyFill="1" applyBorder="1"/>
    <xf numFmtId="0" fontId="19" fillId="2" borderId="0" xfId="3" applyFont="1" applyFill="1" applyBorder="1" applyAlignment="1">
      <alignment vertical="top" wrapText="1"/>
    </xf>
    <xf numFmtId="0" fontId="20" fillId="2" borderId="0" xfId="3" applyFont="1" applyFill="1" applyBorder="1" applyAlignment="1">
      <alignment horizontal="center" wrapText="1"/>
    </xf>
    <xf numFmtId="0" fontId="2" fillId="2" borderId="0" xfId="2" applyFont="1" applyFill="1" applyBorder="1"/>
    <xf numFmtId="0" fontId="7" fillId="2" borderId="0" xfId="2" applyFont="1" applyFill="1" applyBorder="1" applyAlignment="1">
      <alignment horizontal="justify" wrapText="1"/>
    </xf>
    <xf numFmtId="0" fontId="10" fillId="2" borderId="0" xfId="2" applyFont="1" applyFill="1" applyBorder="1" applyAlignment="1">
      <alignment horizontal="center" wrapText="1"/>
    </xf>
    <xf numFmtId="0" fontId="8" fillId="2" borderId="0" xfId="7" applyFont="1" applyFill="1" applyBorder="1"/>
    <xf numFmtId="0" fontId="7" fillId="0" borderId="0" xfId="2" applyFont="1" applyFill="1" applyBorder="1"/>
    <xf numFmtId="0" fontId="7" fillId="0" borderId="0" xfId="2" applyFont="1" applyBorder="1"/>
    <xf numFmtId="0" fontId="19" fillId="2" borderId="0" xfId="2" applyFont="1" applyFill="1" applyAlignment="1">
      <alignment vertical="top" wrapText="1"/>
    </xf>
    <xf numFmtId="0" fontId="17" fillId="2" borderId="0" xfId="2" applyFont="1" applyFill="1" applyBorder="1" applyAlignment="1">
      <alignment horizontal="center" wrapText="1"/>
    </xf>
    <xf numFmtId="0" fontId="19" fillId="2" borderId="0" xfId="2" applyFont="1" applyFill="1" applyAlignment="1">
      <alignment vertical="top"/>
    </xf>
    <xf numFmtId="0" fontId="8" fillId="2" borderId="0" xfId="2" applyFont="1" applyFill="1" applyBorder="1" applyAlignment="1">
      <alignment wrapText="1"/>
    </xf>
    <xf numFmtId="0" fontId="8" fillId="0" borderId="0" xfId="2" applyFont="1" applyFill="1" applyBorder="1" applyAlignment="1">
      <alignment wrapText="1"/>
    </xf>
    <xf numFmtId="0" fontId="8" fillId="2" borderId="0" xfId="2" applyFont="1" applyFill="1" applyBorder="1" applyAlignment="1"/>
    <xf numFmtId="0" fontId="8" fillId="0" borderId="0" xfId="2" applyFont="1" applyFill="1" applyBorder="1" applyAlignment="1"/>
    <xf numFmtId="0" fontId="8" fillId="0" borderId="0" xfId="2" applyFont="1" applyBorder="1"/>
    <xf numFmtId="0" fontId="8" fillId="2" borderId="0" xfId="2" applyFont="1" applyFill="1" applyBorder="1" applyAlignment="1">
      <alignment horizontal="justify" wrapText="1"/>
    </xf>
    <xf numFmtId="0" fontId="8" fillId="2" borderId="0" xfId="2" applyFont="1" applyFill="1" applyBorder="1"/>
    <xf numFmtId="0" fontId="8" fillId="0" borderId="0" xfId="2" applyFont="1" applyFill="1" applyBorder="1"/>
    <xf numFmtId="0" fontId="14" fillId="0" borderId="0" xfId="2" applyFont="1" applyAlignment="1">
      <alignment wrapText="1"/>
    </xf>
    <xf numFmtId="0" fontId="15" fillId="0" borderId="0" xfId="2" applyFont="1" applyAlignment="1">
      <alignment horizontal="center" wrapText="1"/>
    </xf>
    <xf numFmtId="0" fontId="14" fillId="0" borderId="0" xfId="2" applyFont="1"/>
    <xf numFmtId="0" fontId="14" fillId="0" borderId="0" xfId="2" applyFont="1" applyFill="1"/>
    <xf numFmtId="0" fontId="21" fillId="2" borderId="0" xfId="3" applyFont="1" applyFill="1" applyAlignment="1">
      <alignment wrapText="1"/>
    </xf>
    <xf numFmtId="0" fontId="22" fillId="2" borderId="0" xfId="3" applyFont="1" applyFill="1" applyAlignment="1">
      <alignment wrapText="1"/>
    </xf>
    <xf numFmtId="0" fontId="21" fillId="2" borderId="0" xfId="3" applyFont="1" applyFill="1"/>
    <xf numFmtId="0" fontId="21" fillId="2" borderId="0" xfId="5" applyFont="1" applyFill="1"/>
    <xf numFmtId="0" fontId="21" fillId="0" borderId="0" xfId="5" applyFont="1"/>
    <xf numFmtId="0" fontId="24" fillId="2" borderId="0" xfId="3" applyFont="1" applyFill="1" applyBorder="1" applyAlignment="1">
      <alignment vertical="top" wrapText="1"/>
    </xf>
    <xf numFmtId="0" fontId="23" fillId="2" borderId="0" xfId="2" applyFont="1" applyFill="1" applyBorder="1" applyAlignment="1">
      <alignment horizontal="right" vertical="top"/>
    </xf>
    <xf numFmtId="0" fontId="12" fillId="2" borderId="0" xfId="5" applyFont="1" applyFill="1" applyBorder="1" applyAlignment="1">
      <alignment vertical="top"/>
    </xf>
    <xf numFmtId="167" fontId="2" fillId="2" borderId="0" xfId="4" applyNumberFormat="1" applyFont="1" applyFill="1" applyAlignment="1">
      <alignment horizontal="right" vertical="top"/>
    </xf>
    <xf numFmtId="0" fontId="25" fillId="2" borderId="0" xfId="3" applyFont="1" applyFill="1" applyBorder="1" applyAlignment="1">
      <alignment vertical="center" wrapText="1"/>
    </xf>
    <xf numFmtId="0" fontId="25" fillId="2" borderId="0" xfId="3" applyFont="1" applyFill="1" applyBorder="1" applyAlignment="1">
      <alignment vertical="top"/>
    </xf>
    <xf numFmtId="166" fontId="12" fillId="2" borderId="0" xfId="8" applyNumberFormat="1" applyFont="1" applyFill="1" applyBorder="1" applyAlignment="1"/>
    <xf numFmtId="0" fontId="12" fillId="2" borderId="0" xfId="3" applyFont="1" applyFill="1" applyBorder="1" applyAlignment="1">
      <alignment vertical="top"/>
    </xf>
    <xf numFmtId="166" fontId="12" fillId="2" borderId="1" xfId="8" applyNumberFormat="1" applyFont="1" applyFill="1" applyBorder="1" applyAlignment="1"/>
    <xf numFmtId="0" fontId="19" fillId="2" borderId="0" xfId="3" applyFont="1" applyFill="1" applyBorder="1" applyAlignment="1">
      <alignment vertical="top"/>
    </xf>
    <xf numFmtId="0" fontId="24" fillId="2" borderId="0" xfId="3" applyFont="1" applyFill="1" applyBorder="1" applyAlignment="1">
      <alignment vertical="top"/>
    </xf>
    <xf numFmtId="166" fontId="19" fillId="2" borderId="0" xfId="8" applyNumberFormat="1" applyFont="1" applyFill="1" applyBorder="1" applyAlignment="1"/>
    <xf numFmtId="0" fontId="25" fillId="2" borderId="0" xfId="3" applyFont="1" applyFill="1" applyBorder="1" applyAlignment="1">
      <alignment vertical="top" wrapText="1"/>
    </xf>
    <xf numFmtId="165" fontId="7" fillId="2" borderId="0" xfId="4" applyNumberFormat="1" applyFont="1" applyFill="1" applyAlignment="1">
      <alignment vertical="top"/>
    </xf>
    <xf numFmtId="166" fontId="12" fillId="2" borderId="0" xfId="8" applyNumberFormat="1" applyFont="1" applyFill="1" applyBorder="1" applyAlignment="1">
      <alignment vertical="center"/>
    </xf>
    <xf numFmtId="166" fontId="12" fillId="2" borderId="0" xfId="8" applyNumberFormat="1" applyFont="1" applyFill="1" applyBorder="1" applyAlignment="1">
      <alignment horizontal="right"/>
    </xf>
    <xf numFmtId="165" fontId="8" fillId="2" borderId="0" xfId="4" applyNumberFormat="1" applyFont="1" applyFill="1" applyAlignment="1">
      <alignment vertical="top"/>
    </xf>
    <xf numFmtId="0" fontId="12" fillId="0" borderId="0" xfId="3" applyFont="1" applyFill="1" applyBorder="1" applyAlignment="1">
      <alignment wrapText="1"/>
    </xf>
    <xf numFmtId="166" fontId="19" fillId="2" borderId="2" xfId="8" applyNumberFormat="1" applyFont="1" applyFill="1" applyBorder="1" applyAlignment="1"/>
    <xf numFmtId="10" fontId="12" fillId="2" borderId="0" xfId="5" applyNumberFormat="1" applyFont="1" applyFill="1" applyBorder="1" applyAlignment="1"/>
    <xf numFmtId="49" fontId="12" fillId="2" borderId="0" xfId="3" applyNumberFormat="1" applyFont="1" applyFill="1" applyBorder="1" applyAlignment="1">
      <alignment vertical="top" wrapText="1"/>
    </xf>
    <xf numFmtId="166" fontId="19" fillId="2" borderId="0" xfId="3" applyNumberFormat="1" applyFont="1" applyFill="1" applyBorder="1" applyAlignment="1"/>
    <xf numFmtId="0" fontId="19" fillId="2" borderId="0" xfId="3" applyFont="1" applyFill="1" applyAlignment="1">
      <alignment wrapText="1"/>
    </xf>
    <xf numFmtId="0" fontId="25" fillId="2" borderId="0" xfId="3" applyFont="1" applyFill="1" applyAlignment="1">
      <alignment wrapText="1"/>
    </xf>
    <xf numFmtId="166" fontId="12" fillId="2" borderId="0" xfId="8" applyNumberFormat="1" applyFont="1" applyFill="1" applyAlignment="1"/>
    <xf numFmtId="0" fontId="7" fillId="2" borderId="0" xfId="3" applyFont="1" applyFill="1" applyAlignment="1"/>
    <xf numFmtId="0" fontId="7" fillId="2" borderId="0" xfId="5" applyFont="1" applyFill="1" applyAlignment="1"/>
    <xf numFmtId="0" fontId="7" fillId="0" borderId="0" xfId="5" applyFont="1" applyAlignment="1"/>
    <xf numFmtId="0" fontId="7" fillId="0" borderId="0" xfId="3" applyFont="1" applyAlignment="1"/>
    <xf numFmtId="0" fontId="19" fillId="2" borderId="0" xfId="3" applyFont="1" applyFill="1" applyBorder="1" applyAlignment="1">
      <alignment horizontal="left" vertical="top" wrapText="1"/>
    </xf>
    <xf numFmtId="0" fontId="24" fillId="2" borderId="0" xfId="3" applyFont="1" applyFill="1" applyBorder="1" applyAlignment="1">
      <alignment horizontal="right" vertical="top" wrapText="1"/>
    </xf>
    <xf numFmtId="0" fontId="19" fillId="2" borderId="0" xfId="3" applyFont="1" applyFill="1" applyBorder="1" applyAlignment="1">
      <alignment horizontal="right"/>
    </xf>
    <xf numFmtId="0" fontId="7" fillId="2" borderId="0" xfId="5" applyFont="1" applyFill="1" applyBorder="1"/>
    <xf numFmtId="0" fontId="7" fillId="0" borderId="0" xfId="5" applyFont="1" applyBorder="1"/>
    <xf numFmtId="0" fontId="7" fillId="0" borderId="0" xfId="3" applyFont="1" applyBorder="1"/>
    <xf numFmtId="0" fontId="12" fillId="2" borderId="0" xfId="3" applyFont="1" applyFill="1" applyBorder="1" applyAlignment="1"/>
    <xf numFmtId="0" fontId="6" fillId="2" borderId="0" xfId="3" applyFont="1" applyFill="1"/>
    <xf numFmtId="0" fontId="26" fillId="2" borderId="0" xfId="3" applyFont="1" applyFill="1"/>
    <xf numFmtId="0" fontId="21" fillId="0" borderId="0" xfId="3" applyFont="1"/>
    <xf numFmtId="0" fontId="19" fillId="2" borderId="0" xfId="2" applyFont="1" applyFill="1" applyBorder="1" applyAlignment="1"/>
    <xf numFmtId="0" fontId="7" fillId="2" borderId="0" xfId="2" applyFont="1" applyFill="1" applyBorder="1"/>
    <xf numFmtId="49" fontId="27" fillId="2" borderId="0" xfId="3" applyNumberFormat="1" applyFont="1" applyFill="1" applyBorder="1" applyAlignment="1">
      <alignment vertical="top" wrapText="1"/>
    </xf>
    <xf numFmtId="14" fontId="28" fillId="0" borderId="0" xfId="3" applyNumberFormat="1" applyFont="1" applyAlignment="1">
      <alignment wrapText="1"/>
    </xf>
    <xf numFmtId="14" fontId="29" fillId="0" borderId="0" xfId="3" applyNumberFormat="1" applyFont="1" applyAlignment="1">
      <alignment horizontal="left" wrapText="1"/>
    </xf>
    <xf numFmtId="165" fontId="28" fillId="0" borderId="0" xfId="4" applyNumberFormat="1" applyFont="1" applyFill="1"/>
    <xf numFmtId="165" fontId="28" fillId="2" borderId="0" xfId="4" applyNumberFormat="1" applyFont="1" applyFill="1"/>
    <xf numFmtId="0" fontId="28" fillId="2" borderId="0" xfId="5" applyFont="1" applyFill="1"/>
    <xf numFmtId="0" fontId="28" fillId="0" borderId="0" xfId="5" applyFont="1"/>
    <xf numFmtId="0" fontId="29" fillId="0" borderId="0" xfId="3" applyFont="1" applyAlignment="1">
      <alignment wrapText="1"/>
    </xf>
    <xf numFmtId="165" fontId="28" fillId="0" borderId="0" xfId="3" applyNumberFormat="1" applyFont="1" applyFill="1"/>
    <xf numFmtId="165" fontId="28" fillId="2" borderId="0" xfId="3" applyNumberFormat="1" applyFont="1" applyFill="1"/>
    <xf numFmtId="14" fontId="29" fillId="0" borderId="0" xfId="3" applyNumberFormat="1" applyFont="1" applyAlignment="1">
      <alignment wrapText="1"/>
    </xf>
    <xf numFmtId="0" fontId="28" fillId="0" borderId="0" xfId="3" applyFont="1" applyAlignment="1">
      <alignment wrapText="1"/>
    </xf>
    <xf numFmtId="0" fontId="28" fillId="0" borderId="0" xfId="5" applyFont="1" applyFill="1"/>
    <xf numFmtId="0" fontId="28" fillId="2" borderId="0" xfId="3" applyFont="1" applyFill="1"/>
    <xf numFmtId="0" fontId="28" fillId="0" borderId="0" xfId="3" applyFont="1"/>
    <xf numFmtId="0" fontId="21" fillId="0" borderId="0" xfId="3" applyFont="1" applyAlignment="1">
      <alignment wrapText="1"/>
    </xf>
    <xf numFmtId="0" fontId="22" fillId="0" borderId="0" xfId="3" applyFont="1" applyAlignment="1">
      <alignment wrapText="1"/>
    </xf>
    <xf numFmtId="0" fontId="21" fillId="0" borderId="0" xfId="3" applyFont="1" applyFill="1"/>
    <xf numFmtId="165" fontId="7" fillId="0" borderId="0" xfId="1" applyNumberFormat="1" applyFont="1" applyAlignment="1">
      <alignment vertical="center"/>
    </xf>
    <xf numFmtId="0" fontId="23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/>
    <xf numFmtId="0" fontId="25" fillId="2" borderId="3" xfId="15" applyFont="1" applyFill="1" applyBorder="1" applyAlignment="1">
      <alignment vertical="center"/>
    </xf>
    <xf numFmtId="0" fontId="32" fillId="2" borderId="0" xfId="15" applyFont="1" applyFill="1" applyBorder="1" applyAlignment="1">
      <alignment horizontal="center" vertical="center"/>
    </xf>
    <xf numFmtId="167" fontId="2" fillId="2" borderId="1" xfId="4" applyNumberFormat="1" applyFont="1" applyFill="1" applyBorder="1" applyAlignment="1">
      <alignment horizontal="right" vertical="top" wrapText="1"/>
    </xf>
    <xf numFmtId="0" fontId="23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166" fontId="33" fillId="2" borderId="0" xfId="13" applyNumberFormat="1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vertical="center" indent="1"/>
    </xf>
    <xf numFmtId="166" fontId="12" fillId="2" borderId="0" xfId="14" applyNumberFormat="1" applyFont="1" applyFill="1" applyBorder="1" applyAlignment="1"/>
    <xf numFmtId="0" fontId="34" fillId="2" borderId="0" xfId="0" applyFont="1" applyFill="1" applyAlignment="1">
      <alignment horizontal="left" vertical="center" wrapText="1" indent="1"/>
    </xf>
    <xf numFmtId="0" fontId="30" fillId="2" borderId="0" xfId="0" applyFont="1" applyFill="1" applyBorder="1" applyAlignment="1">
      <alignment horizontal="center" vertical="center" wrapText="1"/>
    </xf>
    <xf numFmtId="166" fontId="12" fillId="2" borderId="1" xfId="14" applyNumberFormat="1" applyFont="1" applyFill="1" applyBorder="1" applyAlignment="1"/>
    <xf numFmtId="0" fontId="35" fillId="2" borderId="4" xfId="15" applyFont="1" applyFill="1" applyBorder="1" applyAlignment="1">
      <alignment horizontal="left" vertical="center" wrapText="1"/>
    </xf>
    <xf numFmtId="0" fontId="30" fillId="2" borderId="0" xfId="15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166" fontId="33" fillId="2" borderId="0" xfId="13" applyNumberFormat="1" applyFont="1" applyFill="1" applyBorder="1" applyAlignment="1">
      <alignment horizontal="left" vertical="center"/>
    </xf>
    <xf numFmtId="166" fontId="35" fillId="2" borderId="4" xfId="13" applyNumberFormat="1" applyFont="1" applyFill="1" applyBorder="1" applyAlignment="1">
      <alignment horizontal="left" vertical="center"/>
    </xf>
    <xf numFmtId="0" fontId="35" fillId="2" borderId="5" xfId="15" applyFont="1" applyFill="1" applyBorder="1" applyAlignment="1">
      <alignment horizontal="left" vertical="center" wrapText="1"/>
    </xf>
    <xf numFmtId="166" fontId="35" fillId="2" borderId="5" xfId="13" applyNumberFormat="1" applyFont="1" applyFill="1" applyBorder="1" applyAlignment="1">
      <alignment horizontal="left" vertical="center"/>
    </xf>
    <xf numFmtId="166" fontId="12" fillId="2" borderId="0" xfId="8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4" fillId="2" borderId="0" xfId="0" applyFont="1" applyFill="1" applyAlignment="1">
      <alignment horizontal="left" vertical="top" wrapText="1" indent="1"/>
    </xf>
    <xf numFmtId="0" fontId="35" fillId="2" borderId="5" xfId="15" applyFont="1" applyFill="1" applyBorder="1" applyAlignment="1">
      <alignment horizontal="left" vertical="top" wrapText="1"/>
    </xf>
    <xf numFmtId="0" fontId="35" fillId="2" borderId="0" xfId="15" applyFont="1" applyFill="1" applyBorder="1" applyAlignment="1">
      <alignment horizontal="left" vertical="center" wrapText="1"/>
    </xf>
    <xf numFmtId="166" fontId="35" fillId="2" borderId="0" xfId="13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/>
    </xf>
    <xf numFmtId="166" fontId="35" fillId="2" borderId="1" xfId="13" applyNumberFormat="1" applyFont="1" applyFill="1" applyBorder="1" applyAlignment="1">
      <alignment horizontal="left" vertical="center"/>
    </xf>
    <xf numFmtId="0" fontId="19" fillId="2" borderId="6" xfId="2" applyFont="1" applyFill="1" applyBorder="1" applyAlignment="1">
      <alignment vertical="top" wrapText="1"/>
    </xf>
    <xf numFmtId="0" fontId="19" fillId="2" borderId="6" xfId="2" applyFont="1" applyFill="1" applyBorder="1" applyAlignment="1">
      <alignment vertical="top"/>
    </xf>
    <xf numFmtId="0" fontId="19" fillId="2" borderId="0" xfId="7" applyFont="1" applyFill="1"/>
    <xf numFmtId="167" fontId="8" fillId="2" borderId="0" xfId="16" applyNumberFormat="1" applyFont="1" applyFill="1" applyAlignment="1">
      <alignment vertical="top"/>
    </xf>
    <xf numFmtId="0" fontId="0" fillId="2" borderId="0" xfId="0" applyFill="1"/>
    <xf numFmtId="0" fontId="19" fillId="2" borderId="0" xfId="7" applyFont="1" applyFill="1" applyAlignment="1">
      <alignment vertical="top"/>
    </xf>
    <xf numFmtId="167" fontId="12" fillId="2" borderId="0" xfId="16" applyNumberFormat="1" applyFont="1" applyFill="1" applyAlignment="1">
      <alignment vertical="top"/>
    </xf>
    <xf numFmtId="167" fontId="12" fillId="2" borderId="0" xfId="16" applyNumberFormat="1" applyFont="1" applyFill="1" applyAlignment="1">
      <alignment horizontal="left" vertical="top"/>
    </xf>
    <xf numFmtId="0" fontId="25" fillId="2" borderId="0" xfId="3" applyFont="1" applyFill="1" applyAlignment="1">
      <alignment horizontal="left" vertical="center" wrapText="1"/>
    </xf>
    <xf numFmtId="167" fontId="19" fillId="2" borderId="1" xfId="16" applyNumberFormat="1" applyFont="1" applyFill="1" applyBorder="1" applyAlignment="1">
      <alignment horizontal="center" vertical="center" wrapText="1"/>
    </xf>
    <xf numFmtId="49" fontId="19" fillId="2" borderId="1" xfId="3" applyNumberFormat="1" applyFont="1" applyFill="1" applyBorder="1" applyAlignment="1">
      <alignment horizontal="center" vertical="top" wrapText="1"/>
    </xf>
    <xf numFmtId="0" fontId="19" fillId="2" borderId="0" xfId="7" applyFont="1" applyFill="1" applyAlignment="1" applyProtection="1">
      <alignment wrapText="1"/>
      <protection locked="0"/>
    </xf>
    <xf numFmtId="166" fontId="19" fillId="2" borderId="2" xfId="16" applyNumberFormat="1" applyFont="1" applyFill="1" applyBorder="1"/>
    <xf numFmtId="166" fontId="19" fillId="2" borderId="1" xfId="16" applyNumberFormat="1" applyFont="1" applyFill="1" applyBorder="1"/>
    <xf numFmtId="166" fontId="12" fillId="2" borderId="1" xfId="16" applyNumberFormat="1" applyFont="1" applyFill="1" applyBorder="1"/>
    <xf numFmtId="0" fontId="12" fillId="2" borderId="0" xfId="7" applyFont="1" applyFill="1" applyAlignment="1" applyProtection="1">
      <alignment wrapText="1"/>
      <protection locked="0"/>
    </xf>
    <xf numFmtId="166" fontId="19" fillId="2" borderId="0" xfId="16" applyNumberFormat="1" applyFont="1" applyFill="1"/>
    <xf numFmtId="166" fontId="12" fillId="2" borderId="0" xfId="16" applyNumberFormat="1" applyFont="1" applyFill="1"/>
    <xf numFmtId="0" fontId="19" fillId="2" borderId="0" xfId="7" applyFont="1" applyFill="1" applyProtection="1">
      <protection locked="0"/>
    </xf>
    <xf numFmtId="0" fontId="12" fillId="2" borderId="0" xfId="3" applyFont="1" applyFill="1" applyAlignment="1">
      <alignment wrapText="1"/>
    </xf>
    <xf numFmtId="0" fontId="12" fillId="2" borderId="0" xfId="7" applyFont="1" applyFill="1" applyProtection="1">
      <protection locked="0"/>
    </xf>
    <xf numFmtId="0" fontId="19" fillId="2" borderId="0" xfId="7" applyFont="1" applyFill="1" applyAlignment="1" applyProtection="1">
      <alignment vertical="top" wrapText="1"/>
      <protection locked="0"/>
    </xf>
    <xf numFmtId="166" fontId="19" fillId="2" borderId="0" xfId="16" applyNumberFormat="1" applyFont="1" applyFill="1" applyAlignment="1">
      <alignment vertical="top"/>
    </xf>
    <xf numFmtId="0" fontId="25" fillId="2" borderId="0" xfId="3" applyFont="1" applyFill="1" applyBorder="1" applyAlignment="1">
      <alignment horizontal="left" vertical="center" wrapText="1"/>
    </xf>
    <xf numFmtId="167" fontId="19" fillId="2" borderId="1" xfId="17" applyNumberFormat="1" applyFont="1" applyFill="1" applyBorder="1" applyAlignment="1">
      <alignment horizontal="center" vertical="center" wrapText="1"/>
    </xf>
    <xf numFmtId="0" fontId="19" fillId="2" borderId="0" xfId="7" applyFont="1" applyFill="1" applyBorder="1" applyAlignment="1" applyProtection="1">
      <alignment wrapText="1"/>
      <protection locked="0"/>
    </xf>
    <xf numFmtId="166" fontId="19" fillId="2" borderId="2" xfId="17" applyNumberFormat="1" applyFont="1" applyFill="1" applyBorder="1" applyAlignment="1"/>
    <xf numFmtId="0" fontId="12" fillId="2" borderId="0" xfId="7" applyFont="1" applyFill="1" applyBorder="1" applyAlignment="1" applyProtection="1">
      <alignment wrapText="1"/>
      <protection locked="0"/>
    </xf>
    <xf numFmtId="166" fontId="12" fillId="2" borderId="0" xfId="17" applyNumberFormat="1" applyFont="1" applyFill="1" applyBorder="1" applyAlignment="1"/>
    <xf numFmtId="166" fontId="19" fillId="2" borderId="1" xfId="17" applyNumberFormat="1" applyFont="1" applyFill="1" applyBorder="1" applyAlignment="1"/>
    <xf numFmtId="166" fontId="12" fillId="2" borderId="1" xfId="17" applyNumberFormat="1" applyFont="1" applyFill="1" applyBorder="1" applyAlignment="1"/>
    <xf numFmtId="166" fontId="19" fillId="2" borderId="0" xfId="17" applyNumberFormat="1" applyFont="1" applyFill="1" applyBorder="1" applyAlignment="1"/>
    <xf numFmtId="0" fontId="19" fillId="2" borderId="0" xfId="7" applyFont="1" applyFill="1" applyBorder="1" applyAlignment="1" applyProtection="1">
      <protection locked="0"/>
    </xf>
    <xf numFmtId="166" fontId="12" fillId="2" borderId="0" xfId="17" applyNumberFormat="1" applyFont="1" applyFill="1" applyAlignment="1"/>
    <xf numFmtId="166" fontId="19" fillId="2" borderId="0" xfId="17" applyNumberFormat="1" applyFont="1" applyFill="1" applyAlignment="1"/>
    <xf numFmtId="0" fontId="0" fillId="2" borderId="6" xfId="0" applyFill="1" applyBorder="1"/>
    <xf numFmtId="166" fontId="19" fillId="2" borderId="0" xfId="14" applyNumberFormat="1" applyFont="1" applyFill="1" applyBorder="1" applyAlignment="1">
      <alignment horizontal="center"/>
    </xf>
    <xf numFmtId="0" fontId="2" fillId="2" borderId="0" xfId="2" applyFont="1" applyFill="1" applyAlignment="1">
      <alignment vertical="center" wrapText="1"/>
    </xf>
    <xf numFmtId="0" fontId="1" fillId="2" borderId="0" xfId="2" applyFont="1" applyFill="1" applyAlignment="1">
      <alignment vertical="center" wrapText="1"/>
    </xf>
    <xf numFmtId="0" fontId="16" fillId="2" borderId="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left" vertical="top" wrapText="1"/>
    </xf>
    <xf numFmtId="0" fontId="25" fillId="2" borderId="0" xfId="5" applyFont="1" applyFill="1" applyBorder="1" applyAlignment="1">
      <alignment horizontal="center" vertical="center"/>
    </xf>
  </cellXfs>
  <cellStyles count="18">
    <cellStyle name="Обычный" xfId="0" builtinId="0"/>
    <cellStyle name="Обычный 2" xfId="5"/>
    <cellStyle name="Обычный 21" xfId="2"/>
    <cellStyle name="Обычный 21 2" xfId="10"/>
    <cellStyle name="Обычный 3" xfId="7"/>
    <cellStyle name="Обычный 4 4" xfId="15"/>
    <cellStyle name="Обычный_Alfa Bank_ FS_2008_rus_1" xfId="3"/>
    <cellStyle name="Финансовый" xfId="1" builtinId="3"/>
    <cellStyle name="Финансовый 2" xfId="12"/>
    <cellStyle name="Финансовый 2 2" xfId="17"/>
    <cellStyle name="Финансовый 2 3" xfId="14"/>
    <cellStyle name="Финансовый 2 4" xfId="4"/>
    <cellStyle name="Финансовый 2 4 2" xfId="11"/>
    <cellStyle name="Финансовый 2 9" xfId="16"/>
    <cellStyle name="Финансовый 20" xfId="6"/>
    <cellStyle name="Финансовый 24" xfId="9"/>
    <cellStyle name="Финансовый 3" xfId="13"/>
    <cellStyle name="Финансовый_Alfa Bank_ FS_2008_rus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419100</xdr:colOff>
      <xdr:row>1</xdr:row>
      <xdr:rowOff>504825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943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92362</xdr:rowOff>
    </xdr:from>
    <xdr:to>
      <xdr:col>0</xdr:col>
      <xdr:colOff>3732068</xdr:colOff>
      <xdr:row>3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62"/>
          <a:ext cx="3732068" cy="52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3732068</xdr:colOff>
      <xdr:row>3</xdr:row>
      <xdr:rowOff>56116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2068" cy="54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3438524</xdr:colOff>
      <xdr:row>2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khat%20Lepessov/Documents/&#1047;&#1072;&#1074;&#1077;&#1088;&#1096;&#1077;&#1085;&#1085;&#1099;&#1077;%20&#1087;&#1088;&#1086;&#1077;&#1082;&#1090;&#1099;/Cape-08/5_&#1056;&#1072;&#1073;&#1086;&#1095;&#1080;&#1077;%20&#1076;&#1086;&#1082;&#1091;&#1084;&#1077;&#1085;&#1090;&#1099;/&#1089;%20&#1088;&#1072;&#1073;&#1086;&#1095;&#1077;&#1075;&#1086;%20&#1089;&#1090;&#1086;&#1083;&#1072;/RI-08/DATI/WINWORD/TESTI/MATRICE/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/controll/CONSUNT/ROSETTI/STRUTTUR/2000/09/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elena/&#1052;&#1086;&#1080;%20&#1076;&#1086;&#1082;&#1091;&#1084;&#1077;&#1085;&#1090;&#1099;/Transoil%20-%2010/1_My%20documents/1_Work/1_Audit/Templates/R_S%20Capex/1_Work/Audit/2005-12/General%20file/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balesta/My%20Documents/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khat%20Lepessov/Documents/&#1047;&#1072;&#1074;&#1077;&#1088;&#1096;&#1077;&#1085;&#1085;&#1099;&#1077;%20&#1087;&#1088;&#1086;&#1077;&#1082;&#1090;&#1099;/Cape-08/5_&#1056;&#1072;&#1073;&#1086;&#1095;&#1080;&#1077;%20&#1076;&#1086;&#1082;&#1091;&#1084;&#1077;&#1085;&#1090;&#1099;/&#1089;%20&#1088;&#1072;&#1073;&#1086;&#1095;&#1077;&#1075;&#1086;%20&#1089;&#1090;&#1086;&#1083;&#1072;/RI-08/DOCUME~1/lh/IMPOST~1/Temp/C.Lotus.Notes.Data/Ore%20Libia/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_i/Desktop/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li_v\AppData\Local\Temp\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88;&#1080;&#1089;&#1082;&#1086;&#1074;\5.&#1059;&#1087;&#1088;&#1072;&#1074;&#1083;&#1077;&#1085;&#1080;&#1077;%20&#1056;&#1099;&#1085;&#1086;&#1095;&#1085;&#1099;&#1093;%20&#1088;&#1080;&#1089;&#1082;&#1086;&#1074;\&#1054;&#1090;&#1095;&#1077;&#1090;&#1099;%20&#1087;&#1086;%20&#1088;&#1080;&#1089;&#1082;&#1072;&#1084;\&#1055;&#1088;&#1086;&#1094;&#1077;&#1085;&#1090;&#1085;&#1099;&#1077;%20&#1088;&#1080;&#1089;&#1082;&#1080;\2016\010216\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88;&#1080;&#1089;&#1082;&#1086;&#1074;\5.&#1059;&#1087;&#1088;&#1072;&#1074;&#1083;&#1077;&#1085;&#1080;&#1077;%20&#1056;&#1099;&#1085;&#1086;&#1095;&#1085;&#1099;&#1093;%20&#1088;&#1080;&#1089;&#1082;&#1086;&#1074;\&#1054;&#1090;&#1095;&#1077;&#1090;&#1099;%20&#1087;&#1086;%20&#1088;&#1080;&#1089;&#1082;&#1072;&#1084;\&#1055;&#1088;&#1086;&#1094;&#1077;&#1085;&#1090;&#1085;&#1099;&#1077;%20&#1088;&#1080;&#1089;&#1082;&#1080;\2016\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RAK~1/AppData/Local/Temp/notes70CF47/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rakhmanova_s/Desktop/&#1052;&#1086;&#1103;%20&#1087;&#1072;&#1087;&#1082;&#1072;/04.&#1054;&#1058;&#1063;&#1045;&#1058;&#1067;%20&#1042;&#1061;&#1054;&#1044;&#1071;&#1065;&#1048;&#1045;/&#1055;&#1056;&#1059;&#1044;&#1045;&#1053;&#1062;&#1048;&#1040;&#1051;&#1068;&#1053;&#1067;&#1045;%20&#1053;&#1054;&#1056;&#1052;&#1040;&#1058;&#1048;&#1042;&#1067;/&#1042;&#1093;&#1086;&#1076;&#1103;&#1097;&#1080;&#1077;/2016%20&#1075;&#1086;&#1076;/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90;&#1095;&#1077;&#1090;&#1099;%20&#1043;&#1077;&#1085;&#1077;&#1088;&#1072;&#1083;&#1100;&#1085;&#1086;&#1081;%20&#1073;&#1091;&#1093;&#1075;&#1072;&#1083;&#1090;&#1077;&#1088;&#1080;&#1080;\&#1054;&#1058;&#1063;&#1045;&#1058;&#1067;%20&#1043;&#1045;&#1053;.&#1041;&#1059;&#1061;_%202019%20&#1075;&#1086;&#1076;\&#1060;&#1080;&#1085;.&#1054;&#1090;&#1095;&#1077;&#1090;&#1085;&#1086;&#1089;&#1090;&#1100;%20&#1087;&#1086;%20&#1052;&#1057;&#1060;&#1054;_&#1040;&#1088;&#1072;&#1081;\4&#1092;%20&#1055;&#1086;&#1103;&#1089;&#1085;&#1080;&#1090;&#1077;&#1083;&#1100;&#1085;&#1072;&#1103;%20&#1079;&#1072;&#1087;&#1080;&#1089;&#1082;&#1072;_&#1040;&#1088;&#1072;&#1081;\&#1060;&#1054;_01.10.19\FS_30.09.19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form4"/>
      <sheetName val="ADJ"/>
      <sheetName val="FS 1-2"/>
      <sheetName val="FS form 4 "/>
      <sheetName val="700 H"/>
      <sheetName val="Рекласс"/>
      <sheetName val="Расш к Рекласс"/>
      <sheetName val="смена валюты по займам"/>
    </sheetNames>
    <sheetDataSet>
      <sheetData sheetId="0"/>
      <sheetData sheetId="1"/>
      <sheetData sheetId="2"/>
      <sheetData sheetId="3">
        <row r="82">
          <cell r="S82">
            <v>4176135</v>
          </cell>
        </row>
        <row r="89">
          <cell r="S89">
            <v>592565</v>
          </cell>
        </row>
        <row r="90">
          <cell r="S90">
            <v>-15413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52.85546875" style="86" customWidth="1"/>
    <col min="2" max="2" width="5.85546875" style="87" hidden="1" customWidth="1"/>
    <col min="3" max="3" width="20.7109375" style="88" customWidth="1"/>
    <col min="4" max="4" width="20" style="89" customWidth="1"/>
    <col min="5" max="5" width="2.5703125" style="23" customWidth="1"/>
    <col min="6" max="6" width="14.5703125" style="24" customWidth="1"/>
    <col min="7" max="7" width="10.5703125" style="24" customWidth="1"/>
    <col min="8" max="8" width="8.5703125" style="24" bestFit="1" customWidth="1"/>
    <col min="9" max="16384" width="9.140625" style="24"/>
  </cols>
  <sheetData>
    <row r="1" spans="1:13" x14ac:dyDescent="0.25">
      <c r="A1" s="20"/>
      <c r="B1" s="21"/>
      <c r="C1" s="22"/>
      <c r="D1" s="22"/>
    </row>
    <row r="2" spans="1:13" ht="56.25" customHeight="1" x14ac:dyDescent="0.25">
      <c r="A2" s="20"/>
      <c r="B2" s="21"/>
      <c r="C2" s="22"/>
      <c r="D2" s="22"/>
      <c r="E2" s="25"/>
    </row>
    <row r="3" spans="1:13" s="27" customFormat="1" ht="30" customHeight="1" x14ac:dyDescent="0.25">
      <c r="A3" s="221" t="s">
        <v>15</v>
      </c>
      <c r="B3" s="221"/>
      <c r="C3" s="222"/>
      <c r="D3" s="222"/>
      <c r="E3" s="26"/>
    </row>
    <row r="4" spans="1:13" s="32" customFormat="1" ht="9" customHeight="1" x14ac:dyDescent="0.25">
      <c r="A4" s="28"/>
      <c r="B4" s="29"/>
      <c r="C4" s="30"/>
      <c r="D4" s="30"/>
      <c r="E4" s="31"/>
    </row>
    <row r="5" spans="1:13" s="32" customFormat="1" x14ac:dyDescent="0.25">
      <c r="A5" s="33"/>
      <c r="B5" s="223" t="s">
        <v>20</v>
      </c>
      <c r="C5" s="18" t="s">
        <v>19</v>
      </c>
      <c r="D5" s="18" t="s">
        <v>16</v>
      </c>
      <c r="E5" s="31"/>
    </row>
    <row r="6" spans="1:13" s="32" customFormat="1" ht="28.5" x14ac:dyDescent="0.25">
      <c r="A6" s="34" t="s">
        <v>21</v>
      </c>
      <c r="B6" s="223"/>
      <c r="C6" s="19" t="s">
        <v>17</v>
      </c>
      <c r="D6" s="19" t="s">
        <v>18</v>
      </c>
      <c r="E6" s="31"/>
    </row>
    <row r="7" spans="1:13" s="32" customFormat="1" x14ac:dyDescent="0.25">
      <c r="A7" s="35" t="s">
        <v>22</v>
      </c>
      <c r="B7" s="36"/>
      <c r="C7" s="37"/>
      <c r="D7" s="37"/>
      <c r="E7" s="31"/>
    </row>
    <row r="8" spans="1:13" s="32" customFormat="1" x14ac:dyDescent="0.25">
      <c r="A8" s="4" t="s">
        <v>3</v>
      </c>
      <c r="B8" s="38">
        <v>5</v>
      </c>
      <c r="C8" s="5">
        <v>69573875</v>
      </c>
      <c r="D8" s="5">
        <v>90485631</v>
      </c>
      <c r="E8" s="39"/>
      <c r="F8" s="31"/>
      <c r="G8" s="31"/>
      <c r="H8" s="31"/>
      <c r="I8" s="31"/>
      <c r="J8" s="31"/>
      <c r="K8" s="31"/>
    </row>
    <row r="9" spans="1:13" s="32" customFormat="1" x14ac:dyDescent="0.25">
      <c r="A9" s="4" t="s">
        <v>23</v>
      </c>
      <c r="B9" s="38">
        <v>6</v>
      </c>
      <c r="C9" s="5">
        <v>5374534</v>
      </c>
      <c r="D9" s="5">
        <v>4872193</v>
      </c>
      <c r="E9" s="31"/>
    </row>
    <row r="10" spans="1:13" s="32" customFormat="1" ht="25.5" x14ac:dyDescent="0.25">
      <c r="A10" s="40" t="s">
        <v>24</v>
      </c>
      <c r="B10" s="38"/>
      <c r="C10" s="6">
        <v>130557</v>
      </c>
      <c r="D10" s="6">
        <v>44934</v>
      </c>
      <c r="E10" s="31"/>
    </row>
    <row r="11" spans="1:13" s="32" customFormat="1" x14ac:dyDescent="0.25">
      <c r="A11" s="4" t="s">
        <v>25</v>
      </c>
      <c r="B11" s="38"/>
      <c r="C11" s="5">
        <v>179982509</v>
      </c>
      <c r="D11" s="6">
        <v>171616813</v>
      </c>
      <c r="E11" s="41"/>
      <c r="F11" s="42"/>
      <c r="G11" s="42"/>
      <c r="H11" s="42"/>
      <c r="I11" s="42"/>
      <c r="J11" s="42"/>
      <c r="K11" s="42"/>
      <c r="L11" s="42"/>
      <c r="M11" s="42"/>
    </row>
    <row r="12" spans="1:13" s="32" customFormat="1" x14ac:dyDescent="0.25">
      <c r="A12" s="43" t="s">
        <v>26</v>
      </c>
      <c r="B12" s="38"/>
      <c r="C12" s="5">
        <v>476544</v>
      </c>
      <c r="D12" s="6">
        <v>11850077</v>
      </c>
      <c r="E12" s="41"/>
      <c r="F12" s="42"/>
      <c r="G12" s="42"/>
      <c r="H12" s="42"/>
      <c r="I12" s="42"/>
      <c r="J12" s="42"/>
      <c r="K12" s="42"/>
      <c r="L12" s="42"/>
      <c r="M12" s="42"/>
    </row>
    <row r="13" spans="1:13" s="32" customFormat="1" x14ac:dyDescent="0.25">
      <c r="A13" s="4" t="s">
        <v>27</v>
      </c>
      <c r="B13" s="38">
        <v>7</v>
      </c>
      <c r="C13" s="5">
        <v>341653984</v>
      </c>
      <c r="D13" s="6">
        <v>245127818</v>
      </c>
      <c r="E13" s="31"/>
    </row>
    <row r="14" spans="1:13" s="32" customFormat="1" x14ac:dyDescent="0.25">
      <c r="A14" s="4" t="s">
        <v>4</v>
      </c>
      <c r="B14" s="38"/>
      <c r="C14" s="5">
        <v>41808956</v>
      </c>
      <c r="D14" s="5">
        <v>41222337</v>
      </c>
      <c r="E14" s="41"/>
      <c r="F14" s="42"/>
      <c r="G14" s="42"/>
      <c r="H14" s="42"/>
      <c r="I14" s="42"/>
      <c r="J14" s="42"/>
      <c r="K14" s="42"/>
      <c r="L14" s="42"/>
      <c r="M14" s="42"/>
    </row>
    <row r="15" spans="1:13" s="32" customFormat="1" x14ac:dyDescent="0.25">
      <c r="A15" s="4" t="s">
        <v>5</v>
      </c>
      <c r="B15" s="38">
        <v>9</v>
      </c>
      <c r="C15" s="5">
        <v>553883</v>
      </c>
      <c r="D15" s="5">
        <v>465271</v>
      </c>
      <c r="E15" s="31"/>
    </row>
    <row r="16" spans="1:13" s="32" customFormat="1" ht="15" customHeight="1" x14ac:dyDescent="0.25">
      <c r="A16" s="4" t="s">
        <v>28</v>
      </c>
      <c r="B16" s="38"/>
      <c r="C16" s="5">
        <v>1422377</v>
      </c>
      <c r="D16" s="5">
        <v>1537726</v>
      </c>
      <c r="E16" s="31"/>
    </row>
    <row r="17" spans="1:8" s="32" customFormat="1" ht="12.95" customHeight="1" x14ac:dyDescent="0.25">
      <c r="A17" s="4" t="s">
        <v>6</v>
      </c>
      <c r="B17" s="38">
        <v>11</v>
      </c>
      <c r="C17" s="7">
        <v>26674803</v>
      </c>
      <c r="D17" s="7">
        <v>12807374</v>
      </c>
      <c r="E17" s="31"/>
    </row>
    <row r="18" spans="1:8" s="32" customFormat="1" x14ac:dyDescent="0.2">
      <c r="A18" s="8" t="s">
        <v>29</v>
      </c>
      <c r="B18" s="44"/>
      <c r="C18" s="45">
        <f>SUM(C8:C17)</f>
        <v>667652022</v>
      </c>
      <c r="D18" s="45">
        <f t="shared" ref="D18" si="0">SUM(D8:D17)</f>
        <v>580030174</v>
      </c>
      <c r="E18" s="46"/>
      <c r="F18" s="47"/>
      <c r="G18" s="48"/>
      <c r="H18" s="48"/>
    </row>
    <row r="19" spans="1:8" s="32" customFormat="1" ht="9.75" customHeight="1" x14ac:dyDescent="0.25">
      <c r="A19" s="9"/>
      <c r="B19" s="49"/>
      <c r="C19" s="50"/>
      <c r="D19" s="50"/>
      <c r="E19" s="31"/>
    </row>
    <row r="20" spans="1:8" s="32" customFormat="1" x14ac:dyDescent="0.25">
      <c r="A20" s="8" t="s">
        <v>30</v>
      </c>
      <c r="B20" s="44"/>
      <c r="C20" s="5"/>
      <c r="D20" s="5"/>
      <c r="E20" s="31"/>
    </row>
    <row r="21" spans="1:8" s="32" customFormat="1" x14ac:dyDescent="0.25">
      <c r="A21" s="10" t="s">
        <v>7</v>
      </c>
      <c r="B21" s="49">
        <v>13</v>
      </c>
      <c r="C21" s="5">
        <v>275307096</v>
      </c>
      <c r="D21" s="51">
        <v>265966266</v>
      </c>
      <c r="E21" s="31"/>
    </row>
    <row r="22" spans="1:8" s="32" customFormat="1" x14ac:dyDescent="0.25">
      <c r="A22" s="10" t="s">
        <v>31</v>
      </c>
      <c r="B22" s="49">
        <v>14</v>
      </c>
      <c r="C22" s="5">
        <v>27708814</v>
      </c>
      <c r="D22" s="51">
        <v>30927043</v>
      </c>
      <c r="E22" s="31"/>
    </row>
    <row r="23" spans="1:8" s="32" customFormat="1" ht="25.5" hidden="1" x14ac:dyDescent="0.25">
      <c r="A23" s="43" t="s">
        <v>8</v>
      </c>
      <c r="B23" s="49"/>
      <c r="C23" s="5">
        <v>0</v>
      </c>
      <c r="D23" s="52">
        <v>0</v>
      </c>
      <c r="E23" s="31"/>
    </row>
    <row r="24" spans="1:8" s="32" customFormat="1" x14ac:dyDescent="0.25">
      <c r="A24" s="10" t="s">
        <v>9</v>
      </c>
      <c r="B24" s="49"/>
      <c r="C24" s="5">
        <v>75903994</v>
      </c>
      <c r="D24" s="52">
        <v>42830400</v>
      </c>
      <c r="E24" s="31"/>
    </row>
    <row r="25" spans="1:8" s="32" customFormat="1" x14ac:dyDescent="0.25">
      <c r="A25" s="10" t="s">
        <v>10</v>
      </c>
      <c r="B25" s="49">
        <v>16</v>
      </c>
      <c r="C25" s="5">
        <v>75930765</v>
      </c>
      <c r="D25" s="52">
        <v>42542990</v>
      </c>
      <c r="E25" s="31"/>
    </row>
    <row r="26" spans="1:8" s="32" customFormat="1" x14ac:dyDescent="0.25">
      <c r="A26" s="10" t="s">
        <v>11</v>
      </c>
      <c r="B26" s="49">
        <v>16</v>
      </c>
      <c r="C26" s="5">
        <v>104184075</v>
      </c>
      <c r="D26" s="52">
        <v>93792097</v>
      </c>
      <c r="E26" s="31"/>
    </row>
    <row r="27" spans="1:8" s="32" customFormat="1" x14ac:dyDescent="0.25">
      <c r="A27" s="10" t="s">
        <v>32</v>
      </c>
      <c r="B27" s="49"/>
      <c r="C27" s="5">
        <v>25965705</v>
      </c>
      <c r="D27" s="52">
        <v>25911143</v>
      </c>
      <c r="E27" s="31"/>
    </row>
    <row r="28" spans="1:8" s="32" customFormat="1" x14ac:dyDescent="0.25">
      <c r="A28" s="10" t="s">
        <v>12</v>
      </c>
      <c r="B28" s="49">
        <v>12</v>
      </c>
      <c r="C28" s="7">
        <v>1805422</v>
      </c>
      <c r="D28" s="53">
        <v>1967371</v>
      </c>
      <c r="E28" s="31"/>
    </row>
    <row r="29" spans="1:8" s="55" customFormat="1" x14ac:dyDescent="0.2">
      <c r="A29" s="8" t="s">
        <v>33</v>
      </c>
      <c r="B29" s="44"/>
      <c r="C29" s="45">
        <f>SUM(C21:C28)</f>
        <v>586805871</v>
      </c>
      <c r="D29" s="45">
        <f>SUM(D21:D28)</f>
        <v>503937310</v>
      </c>
      <c r="E29" s="47"/>
      <c r="F29" s="47"/>
      <c r="G29" s="54"/>
      <c r="H29" s="54"/>
    </row>
    <row r="30" spans="1:8" s="32" customFormat="1" ht="10.5" customHeight="1" x14ac:dyDescent="0.25">
      <c r="A30" s="9"/>
      <c r="B30" s="49"/>
      <c r="C30" s="50"/>
      <c r="D30" s="50"/>
      <c r="E30" s="31"/>
    </row>
    <row r="31" spans="1:8" s="32" customFormat="1" x14ac:dyDescent="0.25">
      <c r="A31" s="8" t="s">
        <v>1</v>
      </c>
      <c r="B31" s="44"/>
      <c r="C31" s="50"/>
      <c r="D31" s="50"/>
      <c r="E31" s="31"/>
    </row>
    <row r="32" spans="1:8" s="32" customFormat="1" x14ac:dyDescent="0.25">
      <c r="A32" s="10" t="s">
        <v>13</v>
      </c>
      <c r="B32" s="49">
        <v>17</v>
      </c>
      <c r="C32" s="5">
        <v>222554069</v>
      </c>
      <c r="D32" s="5">
        <v>222554069</v>
      </c>
      <c r="E32" s="31"/>
    </row>
    <row r="33" spans="1:8" s="32" customFormat="1" x14ac:dyDescent="0.25">
      <c r="A33" s="10" t="s">
        <v>14</v>
      </c>
      <c r="B33" s="49"/>
      <c r="C33" s="5">
        <v>6711391</v>
      </c>
      <c r="D33" s="5">
        <v>6134239</v>
      </c>
      <c r="E33" s="31"/>
    </row>
    <row r="34" spans="1:8" s="32" customFormat="1" x14ac:dyDescent="0.25">
      <c r="A34" s="10" t="s">
        <v>34</v>
      </c>
      <c r="B34" s="49"/>
      <c r="C34" s="7">
        <v>-148419309</v>
      </c>
      <c r="D34" s="53">
        <v>-152595444</v>
      </c>
      <c r="E34" s="31"/>
    </row>
    <row r="35" spans="1:8" s="55" customFormat="1" x14ac:dyDescent="0.2">
      <c r="A35" s="8" t="s">
        <v>35</v>
      </c>
      <c r="B35" s="44"/>
      <c r="C35" s="45">
        <f>SUM(C32:C34)</f>
        <v>80846151</v>
      </c>
      <c r="D35" s="45">
        <f>SUM(D32:D34)</f>
        <v>76092864</v>
      </c>
      <c r="E35" s="47"/>
      <c r="F35" s="47"/>
      <c r="G35" s="54"/>
      <c r="H35" s="54"/>
    </row>
    <row r="36" spans="1:8" s="55" customFormat="1" x14ac:dyDescent="0.2">
      <c r="A36" s="8" t="s">
        <v>36</v>
      </c>
      <c r="B36" s="44"/>
      <c r="C36" s="56">
        <f>C35+C29</f>
        <v>667652022</v>
      </c>
      <c r="D36" s="56">
        <f>D35+D29</f>
        <v>580030174</v>
      </c>
      <c r="E36" s="57"/>
    </row>
    <row r="37" spans="1:8" ht="4.5" hidden="1" customHeight="1" x14ac:dyDescent="0.25">
      <c r="A37" s="58"/>
      <c r="B37" s="59"/>
      <c r="C37" s="60"/>
      <c r="D37" s="60"/>
    </row>
    <row r="38" spans="1:8" s="27" customFormat="1" hidden="1" x14ac:dyDescent="0.25">
      <c r="A38" s="61" t="s">
        <v>37</v>
      </c>
      <c r="B38" s="62">
        <v>18</v>
      </c>
      <c r="C38" s="63">
        <v>14879.773288814691</v>
      </c>
      <c r="D38" s="63">
        <v>15431.5872</v>
      </c>
      <c r="E38" s="26"/>
    </row>
    <row r="39" spans="1:8" s="27" customFormat="1" hidden="1" x14ac:dyDescent="0.25">
      <c r="A39" s="61" t="s">
        <v>38</v>
      </c>
      <c r="B39" s="62">
        <v>18</v>
      </c>
      <c r="C39" s="63">
        <v>10000</v>
      </c>
      <c r="D39" s="63">
        <v>10000</v>
      </c>
      <c r="E39" s="26"/>
    </row>
    <row r="40" spans="1:8" s="27" customFormat="1" hidden="1" x14ac:dyDescent="0.25">
      <c r="A40" s="8"/>
      <c r="B40" s="44"/>
      <c r="C40" s="33"/>
      <c r="D40" s="33"/>
      <c r="E40" s="26"/>
    </row>
    <row r="41" spans="1:8" s="27" customFormat="1" hidden="1" x14ac:dyDescent="0.25">
      <c r="A41" s="64"/>
      <c r="B41" s="65"/>
      <c r="C41" s="66"/>
      <c r="D41" s="66"/>
      <c r="E41" s="26"/>
    </row>
    <row r="42" spans="1:8" s="27" customFormat="1" hidden="1" x14ac:dyDescent="0.25">
      <c r="A42" s="11" t="s">
        <v>37</v>
      </c>
      <c r="B42" s="65"/>
      <c r="C42" s="66">
        <v>51</v>
      </c>
      <c r="D42" s="66">
        <v>22</v>
      </c>
      <c r="E42" s="26"/>
    </row>
    <row r="43" spans="1:8" s="27" customFormat="1" hidden="1" x14ac:dyDescent="0.25">
      <c r="A43" s="11" t="s">
        <v>38</v>
      </c>
      <c r="B43" s="65"/>
      <c r="C43" s="66">
        <v>10000</v>
      </c>
      <c r="D43" s="66">
        <v>10000</v>
      </c>
      <c r="E43" s="26"/>
    </row>
    <row r="44" spans="1:8" s="27" customFormat="1" x14ac:dyDescent="0.25">
      <c r="A44" s="67" t="s">
        <v>39</v>
      </c>
      <c r="B44" s="68"/>
      <c r="C44" s="69">
        <v>47</v>
      </c>
      <c r="D44" s="69">
        <v>45</v>
      </c>
      <c r="E44" s="26"/>
    </row>
    <row r="45" spans="1:8" s="74" customFormat="1" ht="33.75" customHeight="1" x14ac:dyDescent="0.25">
      <c r="A45" s="70" t="s">
        <v>40</v>
      </c>
      <c r="B45" s="71"/>
      <c r="C45" s="72" t="s">
        <v>40</v>
      </c>
      <c r="D45" s="72"/>
      <c r="E45" s="73"/>
    </row>
    <row r="46" spans="1:8" s="74" customFormat="1" x14ac:dyDescent="0.25">
      <c r="A46" s="184" t="s">
        <v>112</v>
      </c>
      <c r="B46" s="76"/>
      <c r="C46" s="77" t="s">
        <v>2</v>
      </c>
      <c r="D46" s="78"/>
      <c r="E46" s="79"/>
    </row>
    <row r="47" spans="1:8" s="82" customFormat="1" x14ac:dyDescent="0.25">
      <c r="A47" s="75" t="s">
        <v>113</v>
      </c>
      <c r="B47" s="76"/>
      <c r="C47" s="77" t="s">
        <v>69</v>
      </c>
      <c r="D47" s="80"/>
      <c r="E47" s="81"/>
    </row>
    <row r="48" spans="1:8" s="82" customFormat="1" x14ac:dyDescent="0.25">
      <c r="A48" s="80"/>
      <c r="B48" s="76"/>
      <c r="C48" s="80"/>
      <c r="D48" s="80"/>
      <c r="E48" s="81"/>
    </row>
    <row r="49" spans="1:5" s="82" customFormat="1" x14ac:dyDescent="0.25">
      <c r="A49" s="80"/>
      <c r="B49" s="76"/>
      <c r="C49" s="80"/>
      <c r="D49" s="80"/>
      <c r="E49" s="81"/>
    </row>
    <row r="50" spans="1:5" s="82" customFormat="1" x14ac:dyDescent="0.25">
      <c r="A50" s="83"/>
      <c r="B50" s="76"/>
      <c r="C50" s="84"/>
      <c r="D50" s="84"/>
      <c r="E50" s="85"/>
    </row>
  </sheetData>
  <mergeCells count="2">
    <mergeCell ref="A3:D3"/>
    <mergeCell ref="B5:B6"/>
  </mergeCells>
  <pageMargins left="0.70866141732283472" right="0.35433070866141736" top="0.59055118110236227" bottom="0.59055118110236227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Normal="110" zoomScaleSheetLayoutView="100" workbookViewId="0"/>
  </sheetViews>
  <sheetFormatPr defaultRowHeight="14.25" x14ac:dyDescent="0.2"/>
  <cols>
    <col min="1" max="1" width="64.42578125" style="151" customWidth="1"/>
    <col min="2" max="2" width="3.5703125" style="152" hidden="1" customWidth="1"/>
    <col min="3" max="3" width="21.140625" style="153" customWidth="1"/>
    <col min="4" max="4" width="20.5703125" style="92" customWidth="1"/>
    <col min="5" max="6" width="3" style="93" customWidth="1"/>
    <col min="7" max="16384" width="9.140625" style="94"/>
  </cols>
  <sheetData>
    <row r="1" spans="1:6" x14ac:dyDescent="0.2">
      <c r="A1" s="90"/>
      <c r="B1" s="91"/>
      <c r="C1" s="92"/>
    </row>
    <row r="2" spans="1:6" x14ac:dyDescent="0.2">
      <c r="A2" s="90"/>
      <c r="B2" s="91"/>
      <c r="C2" s="92"/>
    </row>
    <row r="3" spans="1:6" x14ac:dyDescent="0.2">
      <c r="A3" s="90"/>
      <c r="B3" s="91"/>
      <c r="C3" s="92"/>
    </row>
    <row r="4" spans="1:6" x14ac:dyDescent="0.2">
      <c r="A4" s="90"/>
      <c r="B4" s="91"/>
      <c r="C4" s="92"/>
    </row>
    <row r="5" spans="1:6" s="1" customFormat="1" ht="15" customHeight="1" x14ac:dyDescent="0.25">
      <c r="A5" s="224" t="s">
        <v>70</v>
      </c>
      <c r="B5" s="224"/>
      <c r="C5" s="224"/>
      <c r="D5" s="224"/>
      <c r="E5" s="12"/>
      <c r="F5" s="12"/>
    </row>
    <row r="6" spans="1:6" s="1" customFormat="1" ht="10.5" customHeight="1" x14ac:dyDescent="0.25">
      <c r="A6" s="67"/>
      <c r="B6" s="95"/>
      <c r="C6" s="96"/>
      <c r="D6" s="96"/>
      <c r="E6" s="12"/>
      <c r="F6" s="12"/>
    </row>
    <row r="7" spans="1:6" s="1" customFormat="1" ht="10.5" customHeight="1" x14ac:dyDescent="0.25">
      <c r="A7" s="67"/>
      <c r="B7" s="95"/>
      <c r="C7" s="96"/>
      <c r="D7" s="96"/>
      <c r="E7" s="12"/>
      <c r="F7" s="12"/>
    </row>
    <row r="8" spans="1:6" s="1" customFormat="1" ht="14.25" customHeight="1" x14ac:dyDescent="0.25">
      <c r="A8" s="97"/>
      <c r="B8" s="225" t="s">
        <v>20</v>
      </c>
      <c r="C8" s="98" t="str">
        <f>Ф1!C5</f>
        <v>30 сентября 2019 г.</v>
      </c>
      <c r="D8" s="98" t="s">
        <v>71</v>
      </c>
      <c r="E8" s="12"/>
      <c r="F8" s="12"/>
    </row>
    <row r="9" spans="1:6" s="1" customFormat="1" ht="18" customHeight="1" x14ac:dyDescent="0.25">
      <c r="A9" s="99" t="s">
        <v>21</v>
      </c>
      <c r="B9" s="225"/>
      <c r="C9" s="19" t="s">
        <v>41</v>
      </c>
      <c r="D9" s="19" t="s">
        <v>41</v>
      </c>
      <c r="E9" s="12"/>
      <c r="F9" s="12"/>
    </row>
    <row r="10" spans="1:6" s="1" customFormat="1" ht="29.25" customHeight="1" x14ac:dyDescent="0.2">
      <c r="A10" s="11" t="s">
        <v>42</v>
      </c>
      <c r="B10" s="100">
        <v>19</v>
      </c>
      <c r="C10" s="101">
        <v>37534664</v>
      </c>
      <c r="D10" s="101">
        <v>35331195</v>
      </c>
      <c r="E10" s="13"/>
      <c r="F10" s="12"/>
    </row>
    <row r="11" spans="1:6" s="1" customFormat="1" ht="13.5" customHeight="1" x14ac:dyDescent="0.2">
      <c r="A11" s="102" t="s">
        <v>43</v>
      </c>
      <c r="B11" s="100">
        <v>19</v>
      </c>
      <c r="C11" s="101">
        <v>-26502761</v>
      </c>
      <c r="D11" s="101">
        <v>-25069827</v>
      </c>
      <c r="E11" s="13"/>
      <c r="F11" s="12"/>
    </row>
    <row r="12" spans="1:6" s="1" customFormat="1" ht="12" customHeight="1" x14ac:dyDescent="0.2">
      <c r="A12" s="104" t="s">
        <v>44</v>
      </c>
      <c r="B12" s="105"/>
      <c r="C12" s="106">
        <v>11031903</v>
      </c>
      <c r="D12" s="106">
        <v>10261368</v>
      </c>
      <c r="E12" s="14"/>
      <c r="F12" s="12"/>
    </row>
    <row r="13" spans="1:6" s="1" customFormat="1" ht="15" x14ac:dyDescent="0.2">
      <c r="A13" s="102" t="s">
        <v>45</v>
      </c>
      <c r="B13" s="107">
        <v>7</v>
      </c>
      <c r="C13" s="101">
        <v>3927319</v>
      </c>
      <c r="D13" s="101">
        <v>-1356906</v>
      </c>
      <c r="E13" s="108"/>
      <c r="F13" s="12"/>
    </row>
    <row r="14" spans="1:6" s="1" customFormat="1" ht="15" x14ac:dyDescent="0.2">
      <c r="A14" s="67" t="s">
        <v>46</v>
      </c>
      <c r="B14" s="95"/>
      <c r="C14" s="106">
        <v>14959222</v>
      </c>
      <c r="D14" s="106">
        <v>8904462</v>
      </c>
      <c r="E14" s="108"/>
      <c r="F14" s="12"/>
    </row>
    <row r="15" spans="1:6" s="1" customFormat="1" ht="12.75" customHeight="1" x14ac:dyDescent="0.2">
      <c r="A15" s="11" t="s">
        <v>47</v>
      </c>
      <c r="B15" s="107">
        <v>20</v>
      </c>
      <c r="C15" s="101">
        <v>1783388</v>
      </c>
      <c r="D15" s="101">
        <v>1398991</v>
      </c>
      <c r="E15" s="108"/>
      <c r="F15" s="12"/>
    </row>
    <row r="16" spans="1:6" s="1" customFormat="1" ht="12.75" customHeight="1" x14ac:dyDescent="0.2">
      <c r="A16" s="11" t="s">
        <v>48</v>
      </c>
      <c r="B16" s="107">
        <v>20</v>
      </c>
      <c r="C16" s="101">
        <v>-453990</v>
      </c>
      <c r="D16" s="101">
        <v>-495378</v>
      </c>
      <c r="E16" s="108"/>
      <c r="F16" s="12"/>
    </row>
    <row r="17" spans="1:6" s="1" customFormat="1" ht="12.75" customHeight="1" x14ac:dyDescent="0.2">
      <c r="A17" s="11" t="s">
        <v>49</v>
      </c>
      <c r="B17" s="107">
        <v>21</v>
      </c>
      <c r="C17" s="101">
        <v>150078</v>
      </c>
      <c r="D17" s="101">
        <v>-1003939</v>
      </c>
      <c r="E17" s="108"/>
      <c r="F17" s="12"/>
    </row>
    <row r="18" spans="1:6" s="1" customFormat="1" ht="38.25" customHeight="1" x14ac:dyDescent="0.25">
      <c r="A18" s="11" t="s">
        <v>50</v>
      </c>
      <c r="B18" s="107">
        <v>10</v>
      </c>
      <c r="C18" s="109">
        <v>-1079750</v>
      </c>
      <c r="D18" s="109">
        <v>-292788</v>
      </c>
      <c r="E18" s="108"/>
      <c r="F18" s="12"/>
    </row>
    <row r="19" spans="1:6" s="1" customFormat="1" ht="25.5" x14ac:dyDescent="0.2">
      <c r="A19" s="11" t="s">
        <v>51</v>
      </c>
      <c r="B19" s="107"/>
      <c r="C19" s="101">
        <v>244238</v>
      </c>
      <c r="D19" s="110">
        <v>-543</v>
      </c>
      <c r="E19" s="108"/>
      <c r="F19" s="12"/>
    </row>
    <row r="20" spans="1:6" s="1" customFormat="1" ht="25.5" x14ac:dyDescent="0.25">
      <c r="A20" s="11" t="s">
        <v>72</v>
      </c>
      <c r="B20" s="107"/>
      <c r="C20" s="109">
        <v>-3202040</v>
      </c>
      <c r="D20" s="154">
        <v>0</v>
      </c>
      <c r="E20" s="108"/>
      <c r="F20" s="12"/>
    </row>
    <row r="21" spans="1:6" s="1" customFormat="1" ht="15" x14ac:dyDescent="0.2">
      <c r="A21" s="102" t="s">
        <v>52</v>
      </c>
      <c r="B21" s="107"/>
      <c r="C21" s="101">
        <v>0</v>
      </c>
      <c r="D21" s="101">
        <v>22133892</v>
      </c>
      <c r="E21" s="108"/>
      <c r="F21" s="12"/>
    </row>
    <row r="22" spans="1:6" s="1" customFormat="1" ht="13.5" customHeight="1" x14ac:dyDescent="0.2">
      <c r="A22" s="11" t="s">
        <v>53</v>
      </c>
      <c r="B22" s="107"/>
      <c r="C22" s="101">
        <v>0</v>
      </c>
      <c r="D22" s="101">
        <v>117306</v>
      </c>
      <c r="E22" s="108"/>
      <c r="F22" s="12"/>
    </row>
    <row r="23" spans="1:6" s="1" customFormat="1" ht="12.75" customHeight="1" x14ac:dyDescent="0.2">
      <c r="A23" s="11" t="s">
        <v>54</v>
      </c>
      <c r="B23" s="107"/>
      <c r="C23" s="103">
        <v>945229</v>
      </c>
      <c r="D23" s="103">
        <v>626974</v>
      </c>
      <c r="E23" s="108"/>
      <c r="F23" s="12"/>
    </row>
    <row r="24" spans="1:6" s="2" customFormat="1" ht="13.5" customHeight="1" x14ac:dyDescent="0.2">
      <c r="A24" s="67" t="s">
        <v>55</v>
      </c>
      <c r="B24" s="95"/>
      <c r="C24" s="106">
        <v>13346375</v>
      </c>
      <c r="D24" s="106">
        <v>31388977</v>
      </c>
      <c r="E24" s="111"/>
      <c r="F24" s="15"/>
    </row>
    <row r="25" spans="1:6" s="1" customFormat="1" ht="14.25" customHeight="1" x14ac:dyDescent="0.2">
      <c r="A25" s="11" t="s">
        <v>56</v>
      </c>
      <c r="B25" s="107">
        <v>22</v>
      </c>
      <c r="C25" s="101">
        <v>-9114537</v>
      </c>
      <c r="D25" s="101">
        <v>-8895047</v>
      </c>
      <c r="E25" s="13"/>
      <c r="F25" s="12"/>
    </row>
    <row r="26" spans="1:6" s="1" customFormat="1" ht="12.75" customHeight="1" x14ac:dyDescent="0.2">
      <c r="A26" s="112" t="s">
        <v>57</v>
      </c>
      <c r="B26" s="107"/>
      <c r="C26" s="103"/>
      <c r="D26" s="103">
        <v>-240323</v>
      </c>
      <c r="E26" s="108"/>
      <c r="F26" s="12"/>
    </row>
    <row r="27" spans="1:6" s="2" customFormat="1" ht="14.25" customHeight="1" x14ac:dyDescent="0.2">
      <c r="A27" s="67" t="s">
        <v>58</v>
      </c>
      <c r="B27" s="95"/>
      <c r="C27" s="106">
        <v>4231838</v>
      </c>
      <c r="D27" s="106">
        <v>22253607</v>
      </c>
      <c r="E27" s="111"/>
      <c r="F27" s="15"/>
    </row>
    <row r="28" spans="1:6" s="1" customFormat="1" ht="13.5" customHeight="1" x14ac:dyDescent="0.2">
      <c r="A28" s="11" t="s">
        <v>59</v>
      </c>
      <c r="B28" s="107"/>
      <c r="C28" s="103">
        <v>-55703</v>
      </c>
      <c r="D28" s="103">
        <v>-3844819</v>
      </c>
      <c r="E28" s="108"/>
      <c r="F28" s="12"/>
    </row>
    <row r="29" spans="1:6" s="2" customFormat="1" ht="13.5" customHeight="1" x14ac:dyDescent="0.25">
      <c r="A29" s="67" t="s">
        <v>60</v>
      </c>
      <c r="B29" s="95"/>
      <c r="C29" s="113">
        <v>4176135</v>
      </c>
      <c r="D29" s="113">
        <v>18408788</v>
      </c>
      <c r="E29" s="16"/>
      <c r="F29" s="15"/>
    </row>
    <row r="30" spans="1:6" s="3" customFormat="1" ht="14.25" customHeight="1" x14ac:dyDescent="0.2">
      <c r="A30" s="104" t="s">
        <v>61</v>
      </c>
      <c r="B30" s="105"/>
      <c r="C30" s="114"/>
      <c r="D30" s="114"/>
      <c r="E30" s="12"/>
      <c r="F30" s="12"/>
    </row>
    <row r="31" spans="1:6" s="3" customFormat="1" ht="25.5" x14ac:dyDescent="0.2">
      <c r="A31" s="107" t="s">
        <v>62</v>
      </c>
      <c r="B31" s="95"/>
      <c r="C31" s="114"/>
      <c r="D31" s="114"/>
      <c r="E31" s="12"/>
      <c r="F31" s="12"/>
    </row>
    <row r="32" spans="1:6" s="3" customFormat="1" ht="26.25" customHeight="1" x14ac:dyDescent="0.2">
      <c r="A32" s="115" t="s">
        <v>63</v>
      </c>
      <c r="B32" s="107"/>
      <c r="C32" s="101">
        <v>592565</v>
      </c>
      <c r="D32" s="101">
        <v>538962</v>
      </c>
      <c r="E32" s="12"/>
      <c r="F32" s="12"/>
    </row>
    <row r="33" spans="1:7" s="3" customFormat="1" ht="38.25" x14ac:dyDescent="0.2">
      <c r="A33" s="115" t="s">
        <v>64</v>
      </c>
      <c r="B33" s="107"/>
      <c r="C33" s="103">
        <v>-15413</v>
      </c>
      <c r="D33" s="103"/>
      <c r="E33" s="12"/>
      <c r="F33" s="12"/>
    </row>
    <row r="34" spans="1:7" s="3" customFormat="1" ht="13.5" customHeight="1" x14ac:dyDescent="0.2">
      <c r="A34" s="115"/>
      <c r="B34" s="107"/>
      <c r="C34" s="113">
        <f>SUM(C31:C33)</f>
        <v>577152</v>
      </c>
      <c r="D34" s="113">
        <f>SUM(D31:D33)</f>
        <v>538962</v>
      </c>
      <c r="E34" s="12"/>
      <c r="F34" s="12"/>
    </row>
    <row r="35" spans="1:7" s="3" customFormat="1" ht="13.5" customHeight="1" x14ac:dyDescent="0.2">
      <c r="A35" s="104" t="s">
        <v>65</v>
      </c>
      <c r="B35" s="105"/>
      <c r="C35" s="116">
        <f>SUM(C29,C34)</f>
        <v>4753287</v>
      </c>
      <c r="D35" s="116">
        <f t="shared" ref="D35" si="0">SUM(D29,D34)</f>
        <v>18947750</v>
      </c>
      <c r="E35" s="116"/>
      <c r="F35" s="12"/>
    </row>
    <row r="36" spans="1:7" s="123" customFormat="1" ht="31.5" hidden="1" customHeight="1" x14ac:dyDescent="0.25">
      <c r="A36" s="117" t="s">
        <v>66</v>
      </c>
      <c r="B36" s="118">
        <v>18</v>
      </c>
      <c r="C36" s="119">
        <v>426.57988680888116</v>
      </c>
      <c r="D36" s="119">
        <v>18.607590249922865</v>
      </c>
      <c r="E36" s="120"/>
      <c r="F36" s="121"/>
      <c r="G36" s="122"/>
    </row>
    <row r="37" spans="1:7" s="123" customFormat="1" ht="16.5" hidden="1" customHeight="1" x14ac:dyDescent="0.25">
      <c r="A37" s="117" t="s">
        <v>67</v>
      </c>
      <c r="B37" s="118">
        <v>18</v>
      </c>
      <c r="C37" s="119">
        <v>5742500</v>
      </c>
      <c r="D37" s="119">
        <v>4051250</v>
      </c>
      <c r="E37" s="120"/>
      <c r="F37" s="121"/>
      <c r="G37" s="122"/>
    </row>
    <row r="38" spans="1:7" s="129" customFormat="1" ht="15" x14ac:dyDescent="0.25">
      <c r="A38" s="124" t="s">
        <v>68</v>
      </c>
      <c r="B38" s="125"/>
      <c r="C38" s="126">
        <v>3</v>
      </c>
      <c r="D38" s="126">
        <v>12</v>
      </c>
      <c r="E38" s="17"/>
      <c r="F38" s="127"/>
      <c r="G38" s="128"/>
    </row>
    <row r="39" spans="1:7" s="129" customFormat="1" ht="15" x14ac:dyDescent="0.25">
      <c r="A39" s="11"/>
      <c r="B39" s="107"/>
      <c r="C39" s="130"/>
      <c r="D39" s="130"/>
      <c r="E39" s="17"/>
      <c r="F39" s="127"/>
      <c r="G39" s="128"/>
    </row>
    <row r="40" spans="1:7" s="133" customFormat="1" x14ac:dyDescent="0.2">
      <c r="A40" s="131" t="s">
        <v>0</v>
      </c>
      <c r="B40" s="132"/>
      <c r="C40" s="131" t="s">
        <v>0</v>
      </c>
      <c r="D40" s="131"/>
      <c r="E40" s="92"/>
      <c r="F40" s="93"/>
      <c r="G40" s="94"/>
    </row>
    <row r="41" spans="1:7" s="74" customFormat="1" ht="15" x14ac:dyDescent="0.25">
      <c r="A41" s="184" t="s">
        <v>112</v>
      </c>
      <c r="B41" s="76"/>
      <c r="C41" s="77" t="s">
        <v>2</v>
      </c>
      <c r="D41" s="134"/>
      <c r="E41" s="80"/>
      <c r="F41" s="135"/>
    </row>
    <row r="42" spans="1:7" s="82" customFormat="1" ht="15" x14ac:dyDescent="0.25">
      <c r="A42" s="75" t="s">
        <v>113</v>
      </c>
      <c r="B42" s="76"/>
      <c r="C42" s="77" t="s">
        <v>69</v>
      </c>
      <c r="D42" s="134"/>
      <c r="E42" s="80"/>
      <c r="F42" s="84"/>
    </row>
    <row r="43" spans="1:7" x14ac:dyDescent="0.2">
      <c r="A43" s="90"/>
      <c r="B43" s="91"/>
      <c r="C43" s="92"/>
    </row>
    <row r="44" spans="1:7" x14ac:dyDescent="0.2">
      <c r="A44" s="136"/>
      <c r="B44" s="91"/>
      <c r="C44" s="92"/>
    </row>
    <row r="45" spans="1:7" s="142" customFormat="1" x14ac:dyDescent="0.2">
      <c r="A45" s="137"/>
      <c r="B45" s="138"/>
      <c r="C45" s="139"/>
      <c r="D45" s="140"/>
      <c r="E45" s="141"/>
      <c r="F45" s="141"/>
    </row>
    <row r="46" spans="1:7" s="142" customFormat="1" x14ac:dyDescent="0.2">
      <c r="A46" s="137"/>
      <c r="B46" s="143"/>
      <c r="C46" s="144"/>
      <c r="D46" s="145"/>
      <c r="E46" s="141"/>
      <c r="F46" s="141"/>
    </row>
    <row r="47" spans="1:7" s="142" customFormat="1" x14ac:dyDescent="0.2">
      <c r="A47" s="137"/>
      <c r="B47" s="143"/>
      <c r="C47" s="144"/>
      <c r="D47" s="145"/>
      <c r="E47" s="141"/>
      <c r="F47" s="141"/>
    </row>
    <row r="48" spans="1:7" s="142" customFormat="1" x14ac:dyDescent="0.2">
      <c r="A48" s="137"/>
      <c r="B48" s="143"/>
      <c r="C48" s="144"/>
      <c r="D48" s="145"/>
      <c r="E48" s="141"/>
      <c r="F48" s="141"/>
    </row>
    <row r="49" spans="1:7" s="142" customFormat="1" x14ac:dyDescent="0.2">
      <c r="A49" s="137"/>
      <c r="B49" s="146"/>
      <c r="C49" s="144"/>
      <c r="D49" s="145"/>
      <c r="E49" s="141"/>
      <c r="F49" s="141"/>
    </row>
    <row r="50" spans="1:7" s="142" customFormat="1" x14ac:dyDescent="0.2">
      <c r="A50" s="147"/>
      <c r="B50" s="143"/>
      <c r="C50" s="148"/>
      <c r="D50" s="149"/>
      <c r="E50" s="141"/>
      <c r="F50" s="141"/>
    </row>
    <row r="51" spans="1:7" s="150" customFormat="1" x14ac:dyDescent="0.2">
      <c r="A51" s="147"/>
      <c r="B51" s="143"/>
      <c r="C51" s="139"/>
      <c r="D51" s="149"/>
      <c r="E51" s="149"/>
      <c r="F51" s="141"/>
      <c r="G51" s="142"/>
    </row>
    <row r="52" spans="1:7" s="150" customFormat="1" x14ac:dyDescent="0.2">
      <c r="A52" s="147"/>
      <c r="B52" s="143"/>
      <c r="C52" s="144"/>
      <c r="D52" s="149"/>
      <c r="E52" s="149"/>
      <c r="F52" s="141"/>
      <c r="G52" s="142"/>
    </row>
    <row r="53" spans="1:7" s="150" customFormat="1" x14ac:dyDescent="0.2">
      <c r="A53" s="147"/>
      <c r="B53" s="143"/>
      <c r="C53" s="144"/>
      <c r="D53" s="149"/>
      <c r="E53" s="149"/>
      <c r="F53" s="141"/>
      <c r="G53" s="142"/>
    </row>
    <row r="54" spans="1:7" s="150" customFormat="1" x14ac:dyDescent="0.2">
      <c r="A54" s="147"/>
      <c r="B54" s="143"/>
      <c r="C54" s="144"/>
      <c r="D54" s="149"/>
      <c r="E54" s="149"/>
      <c r="F54" s="141"/>
      <c r="G54" s="142"/>
    </row>
    <row r="55" spans="1:7" s="142" customFormat="1" x14ac:dyDescent="0.2">
      <c r="A55" s="147"/>
      <c r="B55" s="143"/>
      <c r="C55" s="144"/>
      <c r="D55" s="149"/>
      <c r="E55" s="141"/>
      <c r="F55" s="141"/>
    </row>
  </sheetData>
  <mergeCells count="2">
    <mergeCell ref="A5:D5"/>
    <mergeCell ref="B8:B9"/>
  </mergeCells>
  <pageMargins left="0.43307086614173229" right="0.39370078740157483" top="0.53281250000000002" bottom="0.3937007874015748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5"/>
  <sheetViews>
    <sheetView view="pageBreakPreview" zoomScale="85" zoomScaleNormal="100" zoomScaleSheetLayoutView="85" workbookViewId="0"/>
  </sheetViews>
  <sheetFormatPr defaultRowHeight="12.75" x14ac:dyDescent="0.2"/>
  <cols>
    <col min="1" max="1" width="63.7109375" style="157" bestFit="1" customWidth="1"/>
    <col min="2" max="2" width="3" style="157" customWidth="1"/>
    <col min="3" max="4" width="19.85546875" style="157" customWidth="1"/>
    <col min="5" max="16384" width="9.140625" style="157"/>
  </cols>
  <sheetData>
    <row r="5" spans="1:4" ht="14.25" x14ac:dyDescent="0.2">
      <c r="A5" s="155" t="s">
        <v>73</v>
      </c>
      <c r="B5" s="156"/>
      <c r="C5" s="98" t="s">
        <v>19</v>
      </c>
      <c r="D5" s="98" t="s">
        <v>71</v>
      </c>
    </row>
    <row r="6" spans="1:4" ht="28.5" x14ac:dyDescent="0.2">
      <c r="A6" s="158" t="s">
        <v>74</v>
      </c>
      <c r="B6" s="159"/>
      <c r="C6" s="160" t="s">
        <v>41</v>
      </c>
      <c r="D6" s="160" t="s">
        <v>41</v>
      </c>
    </row>
    <row r="7" spans="1:4" x14ac:dyDescent="0.2">
      <c r="A7" s="161" t="s">
        <v>75</v>
      </c>
      <c r="B7" s="162"/>
      <c r="C7" s="163"/>
    </row>
    <row r="8" spans="1:4" x14ac:dyDescent="0.2">
      <c r="A8" s="164" t="s">
        <v>76</v>
      </c>
      <c r="B8" s="162"/>
      <c r="C8" s="165">
        <v>28428737</v>
      </c>
      <c r="D8" s="165">
        <v>10394229</v>
      </c>
    </row>
    <row r="9" spans="1:4" x14ac:dyDescent="0.2">
      <c r="A9" s="164" t="s">
        <v>77</v>
      </c>
      <c r="B9" s="162"/>
      <c r="C9" s="165">
        <v>-15943786</v>
      </c>
      <c r="D9" s="165">
        <v>-12664057</v>
      </c>
    </row>
    <row r="10" spans="1:4" x14ac:dyDescent="0.2">
      <c r="A10" s="164" t="s">
        <v>78</v>
      </c>
      <c r="B10" s="162"/>
      <c r="C10" s="165">
        <v>1909217</v>
      </c>
      <c r="D10" s="165">
        <v>1288296</v>
      </c>
    </row>
    <row r="11" spans="1:4" x14ac:dyDescent="0.2">
      <c r="A11" s="164" t="s">
        <v>79</v>
      </c>
      <c r="B11" s="162"/>
      <c r="C11" s="165">
        <v>-451619</v>
      </c>
      <c r="D11" s="165">
        <v>-501850</v>
      </c>
    </row>
    <row r="12" spans="1:4" x14ac:dyDescent="0.2">
      <c r="A12" s="164" t="s">
        <v>80</v>
      </c>
      <c r="B12" s="162"/>
      <c r="C12" s="165">
        <v>585967</v>
      </c>
      <c r="D12" s="165">
        <v>215393</v>
      </c>
    </row>
    <row r="13" spans="1:4" ht="38.25" x14ac:dyDescent="0.2">
      <c r="A13" s="166" t="s">
        <v>81</v>
      </c>
      <c r="B13" s="167"/>
      <c r="C13" s="165">
        <v>-1144485</v>
      </c>
      <c r="D13" s="165">
        <v>-292788</v>
      </c>
    </row>
    <row r="14" spans="1:4" ht="38.25" x14ac:dyDescent="0.2">
      <c r="A14" s="166" t="s">
        <v>82</v>
      </c>
      <c r="B14" s="167"/>
      <c r="C14" s="165">
        <v>0</v>
      </c>
      <c r="D14" s="165">
        <v>-543</v>
      </c>
    </row>
    <row r="15" spans="1:4" x14ac:dyDescent="0.2">
      <c r="A15" s="164" t="s">
        <v>83</v>
      </c>
      <c r="B15" s="162"/>
      <c r="C15" s="165">
        <v>945229</v>
      </c>
      <c r="D15" s="165">
        <v>626974</v>
      </c>
    </row>
    <row r="16" spans="1:4" x14ac:dyDescent="0.2">
      <c r="A16" s="164" t="s">
        <v>84</v>
      </c>
      <c r="B16" s="162"/>
      <c r="C16" s="168">
        <v>-7836805</v>
      </c>
      <c r="D16" s="168">
        <v>-7599504</v>
      </c>
    </row>
    <row r="17" spans="1:4" ht="25.5" x14ac:dyDescent="0.2">
      <c r="A17" s="169" t="s">
        <v>85</v>
      </c>
      <c r="B17" s="170"/>
      <c r="C17" s="220">
        <v>6492455</v>
      </c>
      <c r="D17" s="220">
        <v>-8533850</v>
      </c>
    </row>
    <row r="18" spans="1:4" x14ac:dyDescent="0.2">
      <c r="A18" s="171" t="s">
        <v>86</v>
      </c>
      <c r="B18" s="156"/>
      <c r="C18" s="172"/>
    </row>
    <row r="19" spans="1:4" x14ac:dyDescent="0.2">
      <c r="A19" s="164" t="s">
        <v>87</v>
      </c>
      <c r="B19" s="156"/>
      <c r="C19" s="172">
        <v>-898878</v>
      </c>
      <c r="D19" s="165">
        <v>-1016556</v>
      </c>
    </row>
    <row r="20" spans="1:4" x14ac:dyDescent="0.2">
      <c r="A20" s="164" t="s">
        <v>88</v>
      </c>
      <c r="B20" s="156"/>
      <c r="C20" s="172">
        <v>-76418772</v>
      </c>
      <c r="D20" s="165">
        <v>1386285</v>
      </c>
    </row>
    <row r="21" spans="1:4" x14ac:dyDescent="0.2">
      <c r="A21" s="164" t="s">
        <v>6</v>
      </c>
      <c r="B21" s="156"/>
      <c r="C21" s="172">
        <v>-12091211</v>
      </c>
      <c r="D21" s="165">
        <v>-984200</v>
      </c>
    </row>
    <row r="22" spans="1:4" x14ac:dyDescent="0.2">
      <c r="A22" s="171" t="s">
        <v>89</v>
      </c>
      <c r="B22" s="156"/>
      <c r="C22" s="171"/>
    </row>
    <row r="23" spans="1:4" x14ac:dyDescent="0.2">
      <c r="A23" s="164" t="s">
        <v>90</v>
      </c>
      <c r="B23" s="162"/>
      <c r="C23" s="172">
        <v>-6871638</v>
      </c>
      <c r="D23" s="165">
        <v>-8045294</v>
      </c>
    </row>
    <row r="24" spans="1:4" x14ac:dyDescent="0.2">
      <c r="A24" s="164" t="s">
        <v>7</v>
      </c>
      <c r="B24" s="162"/>
      <c r="C24" s="172">
        <v>9564807</v>
      </c>
      <c r="D24" s="165">
        <v>3108543</v>
      </c>
    </row>
    <row r="25" spans="1:4" x14ac:dyDescent="0.2">
      <c r="A25" s="164" t="s">
        <v>91</v>
      </c>
      <c r="B25" s="162"/>
      <c r="C25" s="172">
        <v>32987265</v>
      </c>
      <c r="D25" s="165">
        <v>-32997003</v>
      </c>
    </row>
    <row r="26" spans="1:4" x14ac:dyDescent="0.2">
      <c r="A26" s="164" t="s">
        <v>12</v>
      </c>
      <c r="B26" s="162"/>
      <c r="C26" s="172">
        <v>4350504</v>
      </c>
      <c r="D26" s="168">
        <v>1827895</v>
      </c>
    </row>
    <row r="27" spans="1:4" ht="25.5" x14ac:dyDescent="0.2">
      <c r="A27" s="169" t="s">
        <v>92</v>
      </c>
      <c r="B27" s="170"/>
      <c r="C27" s="173">
        <v>-42885468</v>
      </c>
      <c r="D27" s="173">
        <v>-45254180</v>
      </c>
    </row>
    <row r="28" spans="1:4" x14ac:dyDescent="0.2">
      <c r="A28" s="164" t="s">
        <v>93</v>
      </c>
      <c r="B28" s="162"/>
      <c r="C28" s="172">
        <v>74056</v>
      </c>
      <c r="D28" s="172">
        <v>-296225</v>
      </c>
    </row>
    <row r="29" spans="1:4" x14ac:dyDescent="0.2">
      <c r="A29" s="174" t="s">
        <v>94</v>
      </c>
      <c r="B29" s="170"/>
      <c r="C29" s="175">
        <v>-42811412</v>
      </c>
      <c r="D29" s="175">
        <v>-45550405</v>
      </c>
    </row>
    <row r="30" spans="1:4" x14ac:dyDescent="0.2">
      <c r="A30" s="171"/>
      <c r="B30" s="162"/>
      <c r="C30" s="171"/>
      <c r="D30" s="171"/>
    </row>
    <row r="31" spans="1:4" x14ac:dyDescent="0.2">
      <c r="A31" s="155" t="s">
        <v>95</v>
      </c>
      <c r="B31" s="162"/>
      <c r="C31" s="171"/>
      <c r="D31" s="171"/>
    </row>
    <row r="32" spans="1:4" ht="25.5" x14ac:dyDescent="0.2">
      <c r="A32" s="166" t="s">
        <v>96</v>
      </c>
      <c r="B32" s="162"/>
      <c r="C32" s="176">
        <v>-210327615</v>
      </c>
      <c r="D32" s="176">
        <v>-42853566</v>
      </c>
    </row>
    <row r="33" spans="1:4" ht="25.5" x14ac:dyDescent="0.2">
      <c r="A33" s="166" t="s">
        <v>97</v>
      </c>
      <c r="B33" s="167"/>
      <c r="C33" s="172">
        <v>205463668</v>
      </c>
      <c r="D33" s="172">
        <v>665</v>
      </c>
    </row>
    <row r="34" spans="1:4" x14ac:dyDescent="0.2">
      <c r="A34" s="164" t="s">
        <v>98</v>
      </c>
      <c r="B34" s="162"/>
      <c r="C34" s="172">
        <v>-2635539</v>
      </c>
      <c r="D34" s="172">
        <v>-133418</v>
      </c>
    </row>
    <row r="35" spans="1:4" ht="15" x14ac:dyDescent="0.2">
      <c r="A35" s="177" t="s">
        <v>99</v>
      </c>
      <c r="B35" s="162"/>
      <c r="C35" s="172"/>
      <c r="D35" s="172">
        <v>23765</v>
      </c>
    </row>
    <row r="36" spans="1:4" x14ac:dyDescent="0.2">
      <c r="A36" s="174" t="s">
        <v>100</v>
      </c>
      <c r="B36" s="170"/>
      <c r="C36" s="175">
        <v>-7499486</v>
      </c>
      <c r="D36" s="175">
        <v>-42962554</v>
      </c>
    </row>
    <row r="37" spans="1:4" x14ac:dyDescent="0.2">
      <c r="A37" s="171"/>
      <c r="B37" s="162"/>
      <c r="C37" s="171"/>
      <c r="D37" s="171"/>
    </row>
    <row r="38" spans="1:4" x14ac:dyDescent="0.2">
      <c r="A38" s="155" t="s">
        <v>101</v>
      </c>
      <c r="B38" s="162"/>
      <c r="C38" s="171"/>
      <c r="D38" s="171"/>
    </row>
    <row r="39" spans="1:4" x14ac:dyDescent="0.2">
      <c r="A39" s="164" t="s">
        <v>102</v>
      </c>
      <c r="B39" s="162"/>
      <c r="C39" s="172">
        <v>0</v>
      </c>
      <c r="D39" s="172">
        <v>35000000</v>
      </c>
    </row>
    <row r="40" spans="1:4" x14ac:dyDescent="0.2">
      <c r="A40" s="164" t="s">
        <v>103</v>
      </c>
      <c r="B40" s="162"/>
      <c r="C40" s="172">
        <v>0</v>
      </c>
      <c r="D40" s="172">
        <v>0</v>
      </c>
    </row>
    <row r="41" spans="1:4" x14ac:dyDescent="0.2">
      <c r="A41" s="164" t="s">
        <v>104</v>
      </c>
      <c r="B41" s="162"/>
      <c r="C41" s="172">
        <v>30000000</v>
      </c>
      <c r="D41" s="172">
        <v>-87961</v>
      </c>
    </row>
    <row r="42" spans="1:4" ht="25.5" x14ac:dyDescent="0.2">
      <c r="A42" s="178" t="s">
        <v>105</v>
      </c>
      <c r="B42" s="162"/>
      <c r="C42" s="172">
        <v>0</v>
      </c>
      <c r="D42" s="172">
        <v>0</v>
      </c>
    </row>
    <row r="43" spans="1:4" x14ac:dyDescent="0.2">
      <c r="A43" s="164" t="s">
        <v>106</v>
      </c>
      <c r="B43" s="162"/>
      <c r="C43" s="172">
        <v>0</v>
      </c>
      <c r="D43" s="172">
        <v>31851900</v>
      </c>
    </row>
    <row r="44" spans="1:4" x14ac:dyDescent="0.2">
      <c r="A44" s="179" t="s">
        <v>107</v>
      </c>
      <c r="B44" s="170"/>
      <c r="C44" s="175">
        <v>30000000</v>
      </c>
      <c r="D44" s="175">
        <f>SUM(D39:D43)</f>
        <v>66763939</v>
      </c>
    </row>
    <row r="45" spans="1:4" x14ac:dyDescent="0.2">
      <c r="A45" s="180"/>
      <c r="B45" s="170"/>
      <c r="C45" s="181"/>
      <c r="D45" s="181"/>
    </row>
    <row r="46" spans="1:4" x14ac:dyDescent="0.2">
      <c r="A46" s="164" t="s">
        <v>108</v>
      </c>
      <c r="B46" s="156"/>
      <c r="C46" s="172">
        <f>C44+C36+C29</f>
        <v>-20310898</v>
      </c>
      <c r="D46" s="172">
        <f>D44+D36+D29</f>
        <v>-21749020</v>
      </c>
    </row>
    <row r="47" spans="1:4" ht="25.5" x14ac:dyDescent="0.2">
      <c r="A47" s="178" t="s">
        <v>109</v>
      </c>
      <c r="B47" s="156"/>
      <c r="C47" s="172">
        <v>-600858</v>
      </c>
      <c r="D47" s="172">
        <v>3061950</v>
      </c>
    </row>
    <row r="48" spans="1:4" x14ac:dyDescent="0.2">
      <c r="A48" s="182" t="s">
        <v>110</v>
      </c>
      <c r="B48" s="156"/>
      <c r="C48" s="183">
        <v>90485631</v>
      </c>
      <c r="D48" s="183">
        <v>53499634</v>
      </c>
    </row>
    <row r="49" spans="1:4" x14ac:dyDescent="0.2">
      <c r="A49" s="155" t="s">
        <v>111</v>
      </c>
      <c r="B49" s="156"/>
      <c r="C49" s="181">
        <v>69573875</v>
      </c>
      <c r="D49" s="181">
        <v>34812564</v>
      </c>
    </row>
    <row r="50" spans="1:4" x14ac:dyDescent="0.2">
      <c r="A50" s="155"/>
      <c r="B50" s="156"/>
      <c r="C50" s="181"/>
      <c r="D50" s="181"/>
    </row>
    <row r="51" spans="1:4" x14ac:dyDescent="0.2">
      <c r="A51" s="155"/>
      <c r="B51" s="156"/>
      <c r="C51" s="181"/>
      <c r="D51" s="181"/>
    </row>
    <row r="54" spans="1:4" ht="15" x14ac:dyDescent="0.25">
      <c r="A54" s="184" t="s">
        <v>112</v>
      </c>
      <c r="B54" s="76"/>
      <c r="C54" s="185" t="s">
        <v>2</v>
      </c>
    </row>
    <row r="55" spans="1:4" ht="15" x14ac:dyDescent="0.25">
      <c r="A55" s="75" t="s">
        <v>113</v>
      </c>
      <c r="B55" s="76"/>
      <c r="C55" s="77" t="s">
        <v>69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1"/>
  <sheetViews>
    <sheetView view="pageBreakPreview" zoomScale="85" zoomScaleNormal="100" zoomScaleSheetLayoutView="85" workbookViewId="0">
      <selection activeCell="C52" sqref="C52"/>
    </sheetView>
  </sheetViews>
  <sheetFormatPr defaultRowHeight="15" x14ac:dyDescent="0.25"/>
  <cols>
    <col min="1" max="1" width="73.42578125" style="188" customWidth="1"/>
    <col min="2" max="2" width="12.5703125" style="188" customWidth="1"/>
    <col min="3" max="3" width="11.140625" style="188" customWidth="1"/>
    <col min="4" max="4" width="17.28515625" style="188" customWidth="1"/>
    <col min="5" max="5" width="27.7109375" style="188" customWidth="1"/>
    <col min="6" max="6" width="14.7109375" style="188" customWidth="1"/>
    <col min="7" max="7" width="11.7109375" style="188" customWidth="1"/>
    <col min="8" max="16384" width="9.140625" style="188"/>
  </cols>
  <sheetData>
    <row r="4" spans="1:7" x14ac:dyDescent="0.25">
      <c r="A4" s="186" t="s">
        <v>114</v>
      </c>
      <c r="B4" s="187"/>
      <c r="C4" s="187"/>
      <c r="D4" s="187"/>
      <c r="E4" s="187"/>
      <c r="F4" s="187"/>
      <c r="G4" s="187"/>
    </row>
    <row r="5" spans="1:7" ht="9" customHeight="1" x14ac:dyDescent="0.25">
      <c r="A5" s="186"/>
      <c r="B5" s="187"/>
      <c r="C5" s="187"/>
      <c r="D5" s="187"/>
      <c r="E5" s="187"/>
      <c r="F5" s="187"/>
      <c r="G5" s="187"/>
    </row>
    <row r="6" spans="1:7" ht="9.75" customHeight="1" x14ac:dyDescent="0.25">
      <c r="A6" s="189"/>
      <c r="B6" s="190"/>
      <c r="C6" s="190"/>
      <c r="D6" s="190"/>
      <c r="E6" s="191"/>
      <c r="F6" s="191"/>
      <c r="G6" s="191"/>
    </row>
    <row r="7" spans="1:7" ht="63.75" x14ac:dyDescent="0.25">
      <c r="A7" s="192" t="s">
        <v>115</v>
      </c>
      <c r="B7" s="193" t="s">
        <v>13</v>
      </c>
      <c r="C7" s="193" t="s">
        <v>116</v>
      </c>
      <c r="D7" s="193" t="s">
        <v>117</v>
      </c>
      <c r="E7" s="194" t="s">
        <v>118</v>
      </c>
      <c r="F7" s="193" t="s">
        <v>119</v>
      </c>
      <c r="G7" s="193" t="s">
        <v>120</v>
      </c>
    </row>
    <row r="8" spans="1:7" x14ac:dyDescent="0.25">
      <c r="A8" s="195" t="s">
        <v>121</v>
      </c>
      <c r="B8" s="196">
        <v>222554069</v>
      </c>
      <c r="C8" s="196">
        <v>162306</v>
      </c>
      <c r="D8" s="196">
        <v>6035613</v>
      </c>
      <c r="E8" s="196">
        <v>-63680</v>
      </c>
      <c r="F8" s="196">
        <v>-152595444</v>
      </c>
      <c r="G8" s="196">
        <f>SUM(B8:F8)</f>
        <v>76092864</v>
      </c>
    </row>
    <row r="9" spans="1:7" ht="8.25" customHeight="1" x14ac:dyDescent="0.25">
      <c r="A9" s="195"/>
      <c r="B9" s="197"/>
      <c r="C9" s="197"/>
      <c r="D9" s="197"/>
      <c r="E9" s="197"/>
      <c r="F9" s="197"/>
      <c r="G9" s="198"/>
    </row>
    <row r="10" spans="1:7" x14ac:dyDescent="0.25">
      <c r="A10" s="199" t="s">
        <v>122</v>
      </c>
      <c r="B10" s="200"/>
      <c r="C10" s="200"/>
      <c r="D10" s="200"/>
      <c r="E10" s="200"/>
      <c r="F10" s="201">
        <f>'[72]FS 1-2'!S82</f>
        <v>4176135</v>
      </c>
      <c r="G10" s="201">
        <f t="shared" ref="G10:G21" si="0">SUM(B10:F10)</f>
        <v>4176135</v>
      </c>
    </row>
    <row r="11" spans="1:7" x14ac:dyDescent="0.25">
      <c r="A11" s="202" t="s">
        <v>123</v>
      </c>
      <c r="B11" s="201"/>
      <c r="C11" s="201"/>
      <c r="D11" s="201"/>
      <c r="E11" s="201"/>
      <c r="F11" s="201"/>
      <c r="G11" s="201">
        <f t="shared" si="0"/>
        <v>0</v>
      </c>
    </row>
    <row r="12" spans="1:7" ht="39" hidden="1" x14ac:dyDescent="0.25">
      <c r="A12" s="203" t="s">
        <v>124</v>
      </c>
      <c r="B12" s="201"/>
      <c r="C12" s="201"/>
      <c r="D12" s="201"/>
      <c r="E12" s="201"/>
      <c r="F12" s="201"/>
      <c r="G12" s="201"/>
    </row>
    <row r="13" spans="1:7" hidden="1" x14ac:dyDescent="0.25">
      <c r="A13" s="203" t="s">
        <v>125</v>
      </c>
      <c r="B13" s="201"/>
      <c r="C13" s="201"/>
      <c r="D13" s="201"/>
      <c r="E13" s="201"/>
      <c r="F13" s="201"/>
      <c r="G13" s="201"/>
    </row>
    <row r="14" spans="1:7" hidden="1" x14ac:dyDescent="0.25">
      <c r="A14" s="203" t="s">
        <v>126</v>
      </c>
      <c r="B14" s="201"/>
      <c r="C14" s="201"/>
      <c r="D14" s="201"/>
      <c r="E14" s="201"/>
      <c r="F14" s="201"/>
      <c r="G14" s="201"/>
    </row>
    <row r="15" spans="1:7" ht="26.25" x14ac:dyDescent="0.25">
      <c r="A15" s="199" t="s">
        <v>63</v>
      </c>
      <c r="B15" s="201">
        <v>0</v>
      </c>
      <c r="C15" s="201">
        <v>0</v>
      </c>
      <c r="D15" s="201">
        <v>0</v>
      </c>
      <c r="E15" s="201">
        <f>'[72]FS 1-2'!S89</f>
        <v>592565</v>
      </c>
      <c r="F15" s="201"/>
      <c r="G15" s="201">
        <f>E15</f>
        <v>592565</v>
      </c>
    </row>
    <row r="16" spans="1:7" ht="26.25" x14ac:dyDescent="0.25">
      <c r="A16" s="199" t="s">
        <v>127</v>
      </c>
      <c r="B16" s="201"/>
      <c r="C16" s="201"/>
      <c r="D16" s="201"/>
      <c r="E16" s="201">
        <f>'[72]FS 1-2'!S90</f>
        <v>-15413</v>
      </c>
      <c r="F16" s="201"/>
      <c r="G16" s="201">
        <f>E16</f>
        <v>-15413</v>
      </c>
    </row>
    <row r="17" spans="1:7" hidden="1" x14ac:dyDescent="0.25">
      <c r="A17" s="199" t="s">
        <v>128</v>
      </c>
      <c r="B17" s="201"/>
      <c r="C17" s="201"/>
      <c r="D17" s="201"/>
      <c r="E17" s="201"/>
      <c r="F17" s="201"/>
      <c r="G17" s="201">
        <f>F17</f>
        <v>0</v>
      </c>
    </row>
    <row r="18" spans="1:7" hidden="1" x14ac:dyDescent="0.25">
      <c r="A18" s="204" t="s">
        <v>129</v>
      </c>
      <c r="B18" s="201"/>
      <c r="C18" s="201"/>
      <c r="D18" s="201"/>
      <c r="E18" s="201"/>
      <c r="F18" s="201"/>
      <c r="G18" s="201">
        <f t="shared" si="0"/>
        <v>0</v>
      </c>
    </row>
    <row r="19" spans="1:7" x14ac:dyDescent="0.25">
      <c r="A19" s="195" t="s">
        <v>65</v>
      </c>
      <c r="B19" s="197">
        <f>SUM(B10:B15)</f>
        <v>0</v>
      </c>
      <c r="C19" s="197">
        <f>SUM(C10:C15)</f>
        <v>0</v>
      </c>
      <c r="D19" s="197">
        <f>SUM(D10:D15)</f>
        <v>0</v>
      </c>
      <c r="E19" s="197">
        <f>SUM(E15:E16)</f>
        <v>577152</v>
      </c>
      <c r="F19" s="197">
        <f>SUM(F10:F18)</f>
        <v>4176135</v>
      </c>
      <c r="G19" s="197">
        <f>SUM(B19:F19)</f>
        <v>4753287</v>
      </c>
    </row>
    <row r="20" spans="1:7" hidden="1" x14ac:dyDescent="0.25">
      <c r="A20" s="199" t="s">
        <v>130</v>
      </c>
      <c r="B20" s="200"/>
      <c r="C20" s="200"/>
      <c r="D20" s="200"/>
      <c r="E20" s="201"/>
      <c r="F20" s="200"/>
      <c r="G20" s="201"/>
    </row>
    <row r="21" spans="1:7" x14ac:dyDescent="0.25">
      <c r="A21" s="199" t="s">
        <v>102</v>
      </c>
      <c r="B21" s="198"/>
      <c r="C21" s="198">
        <v>0</v>
      </c>
      <c r="D21" s="198">
        <v>0</v>
      </c>
      <c r="E21" s="198">
        <v>0</v>
      </c>
      <c r="F21" s="198">
        <v>0</v>
      </c>
      <c r="G21" s="198">
        <f t="shared" si="0"/>
        <v>0</v>
      </c>
    </row>
    <row r="22" spans="1:7" x14ac:dyDescent="0.25">
      <c r="A22" s="195" t="s">
        <v>131</v>
      </c>
      <c r="B22" s="200">
        <f>SUM(B8:B8,B19:B21)</f>
        <v>222554069</v>
      </c>
      <c r="C22" s="200">
        <f>SUM(C8:C8,C19:C21)</f>
        <v>162306</v>
      </c>
      <c r="D22" s="200">
        <f>SUM(D8:D8,D15:D21)</f>
        <v>6035613</v>
      </c>
      <c r="E22" s="200">
        <f>E8+E19</f>
        <v>513472</v>
      </c>
      <c r="F22" s="200">
        <f>SUM(F8,F19:F21)</f>
        <v>-148419309</v>
      </c>
      <c r="G22" s="200">
        <f>SUM(G8:G8,G19:G21)</f>
        <v>80846151</v>
      </c>
    </row>
    <row r="23" spans="1:7" x14ac:dyDescent="0.25">
      <c r="A23" s="195"/>
      <c r="B23" s="200"/>
      <c r="C23" s="200"/>
      <c r="D23" s="200"/>
      <c r="E23" s="200"/>
      <c r="F23" s="200"/>
      <c r="G23" s="200"/>
    </row>
    <row r="24" spans="1:7" x14ac:dyDescent="0.25">
      <c r="A24" s="205"/>
      <c r="B24" s="206"/>
      <c r="C24" s="206"/>
      <c r="D24" s="206"/>
      <c r="E24" s="206"/>
      <c r="F24" s="206"/>
      <c r="G24" s="206"/>
    </row>
    <row r="25" spans="1:7" ht="63.75" x14ac:dyDescent="0.25">
      <c r="A25" s="207" t="s">
        <v>115</v>
      </c>
      <c r="B25" s="208" t="s">
        <v>13</v>
      </c>
      <c r="C25" s="208" t="s">
        <v>116</v>
      </c>
      <c r="D25" s="208" t="s">
        <v>117</v>
      </c>
      <c r="E25" s="194" t="s">
        <v>118</v>
      </c>
      <c r="F25" s="208" t="s">
        <v>119</v>
      </c>
      <c r="G25" s="208" t="s">
        <v>120</v>
      </c>
    </row>
    <row r="26" spans="1:7" x14ac:dyDescent="0.25">
      <c r="A26" s="209" t="s">
        <v>132</v>
      </c>
      <c r="B26" s="210">
        <v>187554069</v>
      </c>
      <c r="C26" s="210">
        <v>162306</v>
      </c>
      <c r="D26" s="210">
        <v>6280313</v>
      </c>
      <c r="E26" s="210">
        <v>-758827</v>
      </c>
      <c r="F26" s="210">
        <v>-161836738</v>
      </c>
      <c r="G26" s="210">
        <v>31401123</v>
      </c>
    </row>
    <row r="27" spans="1:7" x14ac:dyDescent="0.25">
      <c r="A27" s="211" t="s">
        <v>133</v>
      </c>
      <c r="B27" s="212"/>
      <c r="C27" s="212"/>
      <c r="D27" s="212"/>
      <c r="E27" s="212">
        <v>224711</v>
      </c>
      <c r="F27" s="212">
        <v>-1008286</v>
      </c>
      <c r="G27" s="212">
        <v>-783575</v>
      </c>
    </row>
    <row r="28" spans="1:7" x14ac:dyDescent="0.25">
      <c r="A28" s="209" t="s">
        <v>134</v>
      </c>
      <c r="B28" s="213">
        <v>187554069</v>
      </c>
      <c r="C28" s="213">
        <v>162306</v>
      </c>
      <c r="D28" s="213">
        <v>6280313</v>
      </c>
      <c r="E28" s="213">
        <v>-534116</v>
      </c>
      <c r="F28" s="213">
        <v>-162845024</v>
      </c>
      <c r="G28" s="214">
        <v>30617548</v>
      </c>
    </row>
    <row r="29" spans="1:7" x14ac:dyDescent="0.25">
      <c r="A29" s="211" t="s">
        <v>60</v>
      </c>
      <c r="B29" s="215"/>
      <c r="C29" s="215"/>
      <c r="D29" s="215"/>
      <c r="E29" s="215"/>
      <c r="F29" s="212">
        <v>18408788</v>
      </c>
      <c r="G29" s="212">
        <v>18408788</v>
      </c>
    </row>
    <row r="30" spans="1:7" x14ac:dyDescent="0.25">
      <c r="A30" s="216" t="s">
        <v>135</v>
      </c>
      <c r="B30" s="217"/>
      <c r="C30" s="217"/>
      <c r="D30" s="217"/>
      <c r="E30" s="217"/>
      <c r="F30" s="217"/>
      <c r="G30" s="212">
        <v>0</v>
      </c>
    </row>
    <row r="31" spans="1:7" ht="26.25" x14ac:dyDescent="0.25">
      <c r="A31" s="211" t="s">
        <v>63</v>
      </c>
      <c r="B31" s="217">
        <v>0</v>
      </c>
      <c r="C31" s="217">
        <v>0</v>
      </c>
      <c r="D31" s="217">
        <v>0</v>
      </c>
      <c r="E31" s="217">
        <v>538962</v>
      </c>
      <c r="F31" s="217"/>
      <c r="G31" s="212">
        <v>538962</v>
      </c>
    </row>
    <row r="32" spans="1:7" x14ac:dyDescent="0.25">
      <c r="A32" s="209" t="s">
        <v>65</v>
      </c>
      <c r="B32" s="213">
        <v>0</v>
      </c>
      <c r="C32" s="213">
        <v>0</v>
      </c>
      <c r="D32" s="213">
        <v>0</v>
      </c>
      <c r="E32" s="213">
        <v>538962</v>
      </c>
      <c r="F32" s="213">
        <v>18408788</v>
      </c>
      <c r="G32" s="213">
        <v>18947750</v>
      </c>
    </row>
    <row r="33" spans="1:7" ht="26.25" x14ac:dyDescent="0.25">
      <c r="A33" s="211" t="s">
        <v>136</v>
      </c>
      <c r="B33" s="215"/>
      <c r="C33" s="215"/>
      <c r="D33" s="215"/>
      <c r="E33" s="212">
        <v>-124785</v>
      </c>
      <c r="F33" s="215"/>
      <c r="G33" s="217">
        <v>-124785</v>
      </c>
    </row>
    <row r="34" spans="1:7" x14ac:dyDescent="0.25">
      <c r="A34" s="211" t="s">
        <v>102</v>
      </c>
      <c r="B34" s="214">
        <v>35000000</v>
      </c>
      <c r="C34" s="214">
        <v>0</v>
      </c>
      <c r="D34" s="214">
        <v>0</v>
      </c>
      <c r="E34" s="214">
        <v>0</v>
      </c>
      <c r="F34" s="214">
        <v>0</v>
      </c>
      <c r="G34" s="214">
        <v>35000000</v>
      </c>
    </row>
    <row r="35" spans="1:7" x14ac:dyDescent="0.25">
      <c r="A35" s="209" t="s">
        <v>137</v>
      </c>
      <c r="B35" s="218">
        <v>222554069</v>
      </c>
      <c r="C35" s="218">
        <v>162306</v>
      </c>
      <c r="D35" s="218">
        <v>6280313</v>
      </c>
      <c r="E35" s="218">
        <v>-119939</v>
      </c>
      <c r="F35" s="218">
        <v>-144436236</v>
      </c>
      <c r="G35" s="218">
        <v>84440513</v>
      </c>
    </row>
    <row r="40" spans="1:7" x14ac:dyDescent="0.25">
      <c r="A40" s="184" t="s">
        <v>112</v>
      </c>
      <c r="B40" s="76"/>
      <c r="C40" s="185" t="s">
        <v>2</v>
      </c>
      <c r="D40" s="219"/>
    </row>
    <row r="41" spans="1:7" x14ac:dyDescent="0.25">
      <c r="A41" s="75" t="s">
        <v>113</v>
      </c>
      <c r="B41" s="76"/>
      <c r="C41" s="77" t="s">
        <v>69</v>
      </c>
    </row>
  </sheetData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Арай Игликова</dc:creator>
  <cp:lastModifiedBy>Алина Абаева</cp:lastModifiedBy>
  <cp:lastPrinted>2019-10-11T03:21:08Z</cp:lastPrinted>
  <dcterms:created xsi:type="dcterms:W3CDTF">2015-01-14T09:47:15Z</dcterms:created>
  <dcterms:modified xsi:type="dcterms:W3CDTF">2019-10-29T04:27:49Z</dcterms:modified>
</cp:coreProperties>
</file>