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ОтчетОФинансовомПоложении" sheetId="1" r:id="rId1"/>
    <sheet name="ОтчетО_СовокупномДоходе" sheetId="2" r:id="rId2"/>
    <sheet name="ОтчетДДС" sheetId="4" r:id="rId3"/>
    <sheet name="ОтчетО_СобственКапитале" sheetId="3" r:id="rId4"/>
  </sheets>
  <definedNames>
    <definedName name="_Hlk85296105" localSheetId="0">ОтчетОФинансовомПоложении!$A$32</definedName>
  </definedNames>
  <calcPr calcId="125725"/>
</workbook>
</file>

<file path=xl/calcChain.xml><?xml version="1.0" encoding="utf-8"?>
<calcChain xmlns="http://schemas.openxmlformats.org/spreadsheetml/2006/main">
  <c r="C8" i="1"/>
  <c r="D8"/>
  <c r="C20" i="3" l="1"/>
  <c r="D20"/>
  <c r="E20"/>
  <c r="B20"/>
  <c r="E19"/>
  <c r="C14"/>
  <c r="B14"/>
  <c r="E17"/>
  <c r="E18"/>
  <c r="E16"/>
  <c r="E15"/>
  <c r="E8"/>
  <c r="E14" s="1"/>
  <c r="D8"/>
  <c r="D14" s="1"/>
  <c r="C37" i="4"/>
  <c r="B37"/>
  <c r="C34"/>
  <c r="C23"/>
  <c r="B23"/>
  <c r="C27"/>
  <c r="B27"/>
  <c r="D22" i="2"/>
  <c r="D21"/>
  <c r="D18"/>
  <c r="D12"/>
  <c r="D7"/>
  <c r="C22"/>
  <c r="C21"/>
  <c r="C18"/>
  <c r="C12"/>
  <c r="C7"/>
  <c r="D50" i="1"/>
  <c r="D49"/>
  <c r="D40"/>
  <c r="D30"/>
  <c r="D22"/>
  <c r="D12"/>
  <c r="D23" s="1"/>
  <c r="C31" i="4" l="1"/>
  <c r="C41"/>
  <c r="B31"/>
  <c r="C50" i="1"/>
  <c r="C49"/>
  <c r="C40"/>
  <c r="C30" l="1"/>
  <c r="C22"/>
  <c r="C12"/>
  <c r="C23" s="1"/>
  <c r="C11" i="4" l="1"/>
  <c r="C5"/>
  <c r="B34"/>
  <c r="B11"/>
  <c r="B5"/>
  <c r="C20" l="1"/>
  <c r="B20"/>
  <c r="C44" l="1"/>
  <c r="C48" s="1"/>
  <c r="C47" s="1"/>
  <c r="B41"/>
  <c r="B44" s="1"/>
  <c r="B48" s="1"/>
  <c r="B47" s="1"/>
</calcChain>
</file>

<file path=xl/sharedStrings.xml><?xml version="1.0" encoding="utf-8"?>
<sst xmlns="http://schemas.openxmlformats.org/spreadsheetml/2006/main" count="148" uniqueCount="124">
  <si>
    <t>В тысячах тенге</t>
  </si>
  <si>
    <t>Прим.</t>
  </si>
  <si>
    <t>(неаудированные)</t>
  </si>
  <si>
    <t xml:space="preserve">(аудированные) </t>
  </si>
  <si>
    <t xml:space="preserve"> </t>
  </si>
  <si>
    <t>Активы</t>
  </si>
  <si>
    <t>Долгосрочные активы</t>
  </si>
  <si>
    <t>Нематериальные активы</t>
  </si>
  <si>
    <t>Основные средства</t>
  </si>
  <si>
    <t>Долгосрочные банковские вклады</t>
  </si>
  <si>
    <t>Денежные средства, ограниченные в использовании</t>
  </si>
  <si>
    <t xml:space="preserve">Авансы выданные </t>
  </si>
  <si>
    <t>Текущие активы</t>
  </si>
  <si>
    <t>Товарно-материальные запасы</t>
  </si>
  <si>
    <t>Торговая и прочая дебиторская задолженность</t>
  </si>
  <si>
    <t>Авансы выданные</t>
  </si>
  <si>
    <t>Налоги к возмещению</t>
  </si>
  <si>
    <t>Предоплата по корпоративному подоходному налогу</t>
  </si>
  <si>
    <t>Краткосрочные банковские вклады</t>
  </si>
  <si>
    <t>Денежные средства и их эквиваленты</t>
  </si>
  <si>
    <t>Итого активы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</si>
  <si>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</si>
  <si>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</si>
  <si>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</si>
  <si>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</si>
  <si>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−</t>
  </si>
  <si>
    <t>Нераспределенная прибыль</t>
  </si>
  <si>
    <t>Долгосрочные обязательства</t>
  </si>
  <si>
    <t>Долгосрочные займы банков</t>
  </si>
  <si>
    <t>Выпущенные долговые ценные бумаги</t>
  </si>
  <si>
    <t>Обязательства по вознаграждениям работникам</t>
  </si>
  <si>
    <t>Резерв по ликвидации газопровода и восстановлению участка</t>
  </si>
  <si>
    <t>Доходы будущих периодов</t>
  </si>
  <si>
    <t xml:space="preserve">Обязательства по отсроченному подоходному налогу </t>
  </si>
  <si>
    <t xml:space="preserve">Текущие обязательства </t>
  </si>
  <si>
    <t>Краткосрочная часть банковских займов</t>
  </si>
  <si>
    <t>Вознаграждение к выплате по долговым ценным бумагам</t>
  </si>
  <si>
    <t>Торговая и прочая кредиторская задолженность</t>
  </si>
  <si>
    <t>Налоги к уплате</t>
  </si>
  <si>
    <t>Прочие текущие обязательства</t>
  </si>
  <si>
    <t xml:space="preserve">Итого капитал и обязательства </t>
  </si>
  <si>
    <t>2014 года (неаудированные)</t>
  </si>
  <si>
    <t>Доходы от реализации продукции и оказания услуг</t>
  </si>
  <si>
    <t>Себестоимость реализованной продукции и услуг</t>
  </si>
  <si>
    <t>Валовая прибыль</t>
  </si>
  <si>
    <t>Общие и административные расходы</t>
  </si>
  <si>
    <t>Прочие операционные расходы</t>
  </si>
  <si>
    <t>Прочие операционные доходы</t>
  </si>
  <si>
    <t>Прибыль от операционной деятельности</t>
  </si>
  <si>
    <t>Прочие доходы/(расходы)</t>
  </si>
  <si>
    <t>Отрицательная курсовая разница, нетто</t>
  </si>
  <si>
    <t>Финансовые затраты</t>
  </si>
  <si>
    <t>Финансовые доходы</t>
  </si>
  <si>
    <t>Прибыль до налогообложения</t>
  </si>
  <si>
    <t>Расходы по подоходному налогу</t>
  </si>
  <si>
    <t>Прибыль за период</t>
  </si>
  <si>
    <t>Итого совокупный доход за период, после налогообложения</t>
  </si>
  <si>
    <t>Дополни-тельный оплаченный капитал</t>
  </si>
  <si>
    <t>Нераспреде-ленная прибыль</t>
  </si>
  <si>
    <t>Итого</t>
  </si>
  <si>
    <t xml:space="preserve">Чистая прибыль за период </t>
  </si>
  <si>
    <t>Итого совокупный доход за период</t>
  </si>
  <si>
    <t> </t>
  </si>
  <si>
    <t xml:space="preserve">Отчет о движении денежных средств за период (прямой метод): </t>
  </si>
  <si>
    <t>1. Движение денежных средств по операционной деятельности</t>
  </si>
  <si>
    <t>1.1. Поступление денежных средств, всего</t>
  </si>
  <si>
    <t>Полученные вознаграждения по средствам в кредитных учреждениях</t>
  </si>
  <si>
    <t>Полученные вознаграждения по денежным средствам)</t>
  </si>
  <si>
    <t>1.2.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</si>
  <si>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</si>
  <si>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</si>
  <si>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</si>
  <si>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  займам полученным</t>
  </si>
  <si>
    <t>Выплата вознаграждения по долговым ценным бумагам (облигациям)</t>
  </si>
  <si>
    <t>корпоративный подоходный налог</t>
  </si>
  <si>
    <t>другие платежи в бюджет</t>
  </si>
  <si>
    <t>прочие выплаты</t>
  </si>
  <si>
    <t xml:space="preserve">1.3. Чистая сумма денежных средств по операционной деятельности </t>
  </si>
  <si>
    <t xml:space="preserve">2. Движение денежных средств по инвестиционной деятельности </t>
  </si>
  <si>
    <t>2.1. Поступление денежных средств, всего</t>
  </si>
  <si>
    <t>Поступления от продажи основных средств</t>
  </si>
  <si>
    <t>Возврат банковских вкладов</t>
  </si>
  <si>
    <t>Прочие поступления</t>
  </si>
  <si>
    <t>2.2. Выбытие денежных средств, всего</t>
  </si>
  <si>
    <t>Приобретение основных средств</t>
  </si>
  <si>
    <t>Приобретение других долгосрочных активов</t>
  </si>
  <si>
    <t>Размещение банковских вкладов</t>
  </si>
  <si>
    <t xml:space="preserve">2.3. Чистое поступление денежных средств по инвестиционной деятельности </t>
  </si>
  <si>
    <t xml:space="preserve">3. Движение денежных средств по финансовой деятельности </t>
  </si>
  <si>
    <t>3.1. Поступление денежных средств, всего</t>
  </si>
  <si>
    <t>Поступления по краткосрочным займам полученным</t>
  </si>
  <si>
    <t>3.2. Выбытие денежных средств, всего</t>
  </si>
  <si>
    <t>Выплата основного долга по краткосрочным займам полученным</t>
  </si>
  <si>
    <t>Выплата основного долга по долгосрочным займам полученным</t>
  </si>
  <si>
    <t>3.3. Чистое поступление денежных средств по финансовой деятельности</t>
  </si>
  <si>
    <t>Влияние изменений обменного курса на сальдо денежных средств в иностранной валюте</t>
  </si>
  <si>
    <t>Чистое изменение денежных средств и их эквивалентов</t>
  </si>
  <si>
    <t>Денежные средства и их эквиваленты на начало периода</t>
  </si>
  <si>
    <t>Движения отчетного периода (определяется как чистая разница между сальдо на конец и сальдо на начало отчетного периода)</t>
  </si>
  <si>
    <t>Денежные средства и их эквиваленты на конец периода</t>
  </si>
  <si>
    <t xml:space="preserve"> Балансовая стоимость 1(одной) простой акции </t>
  </si>
  <si>
    <t xml:space="preserve"> Балансовая стоимость 1(одной) привилегированной акции </t>
  </si>
  <si>
    <t>31 декабря 2014 года</t>
  </si>
  <si>
    <t>НДС к возмещению</t>
  </si>
  <si>
    <t>2015 года (неаудированные)</t>
  </si>
  <si>
    <t>Прочий совокупный доход</t>
  </si>
  <si>
    <t xml:space="preserve">На 1 января 2014 года </t>
  </si>
  <si>
    <t>30 сентября 2015 года</t>
  </si>
  <si>
    <t>Финансовая гарантия, выпущенная</t>
  </si>
  <si>
    <t xml:space="preserve">закончившихся 30 сентября </t>
  </si>
  <si>
    <t>За девять месяцев,</t>
  </si>
  <si>
    <t>2015.09</t>
  </si>
  <si>
    <t>2014.09</t>
  </si>
  <si>
    <t>Авансы полученные</t>
  </si>
  <si>
    <t>Реализация услуг</t>
  </si>
  <si>
    <t>прочие взносы контролирующих собственников</t>
  </si>
  <si>
    <t>Дивиденды, выплаченные акционерам материнской компании</t>
  </si>
  <si>
    <t>На 30 сентября 2014 года</t>
  </si>
  <si>
    <t>Сальдо на 1 января отчетного года 2015 года</t>
  </si>
  <si>
    <t>Дивиденды акционерам  материнской организации</t>
  </si>
  <si>
    <t>Прочие распределения акционерам</t>
  </si>
  <si>
    <t xml:space="preserve">Взнос со стороны акционера </t>
  </si>
  <si>
    <t xml:space="preserve">Выпуск акций </t>
  </si>
  <si>
    <t>На 30 сентября  2015 года (неаудированные)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</si>
</sst>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5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8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11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3" fontId="1" fillId="0" borderId="6" xfId="0" applyNumberFormat="1" applyFont="1" applyFill="1" applyBorder="1"/>
    <xf numFmtId="3" fontId="10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/>
    <xf numFmtId="0" fontId="1" fillId="0" borderId="0" xfId="0" applyFont="1" applyFill="1"/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3" fontId="11" fillId="0" borderId="0" xfId="0" applyNumberFormat="1" applyFont="1"/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0" fillId="0" borderId="6" xfId="0" applyFill="1" applyBorder="1"/>
    <xf numFmtId="3" fontId="3" fillId="0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3" fontId="10" fillId="0" borderId="6" xfId="0" applyNumberFormat="1" applyFont="1" applyFill="1" applyBorder="1"/>
    <xf numFmtId="0" fontId="10" fillId="0" borderId="6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2">
    <cellStyle name="Обычный" xfId="0" builtinId="0"/>
    <cellStyle name="Финансов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workbookViewId="0">
      <selection activeCell="D16" sqref="D16"/>
    </sheetView>
  </sheetViews>
  <sheetFormatPr defaultRowHeight="15"/>
  <cols>
    <col min="1" max="1" width="44.5703125" customWidth="1"/>
    <col min="3" max="3" width="20.5703125" style="37" customWidth="1"/>
    <col min="4" max="4" width="16.28515625" style="37" customWidth="1"/>
  </cols>
  <sheetData>
    <row r="1" spans="1:4" ht="22.5">
      <c r="A1" s="88" t="s">
        <v>0</v>
      </c>
      <c r="B1" s="90" t="s">
        <v>1</v>
      </c>
      <c r="C1" s="76" t="s">
        <v>107</v>
      </c>
      <c r="D1" s="6" t="s">
        <v>102</v>
      </c>
    </row>
    <row r="2" spans="1:4" ht="15.75" thickBot="1">
      <c r="A2" s="89"/>
      <c r="B2" s="91"/>
      <c r="C2" s="31" t="s">
        <v>2</v>
      </c>
      <c r="D2" s="14" t="s">
        <v>3</v>
      </c>
    </row>
    <row r="3" spans="1:4">
      <c r="A3" s="2" t="s">
        <v>4</v>
      </c>
      <c r="B3" s="3"/>
      <c r="C3" s="3"/>
      <c r="D3" s="36"/>
    </row>
    <row r="4" spans="1:4">
      <c r="A4" s="5" t="s">
        <v>5</v>
      </c>
      <c r="B4" s="6"/>
      <c r="C4" s="6"/>
      <c r="D4" s="30"/>
    </row>
    <row r="5" spans="1:4">
      <c r="A5" s="5" t="s">
        <v>6</v>
      </c>
      <c r="B5" s="6"/>
      <c r="C5" s="30"/>
      <c r="D5" s="6"/>
    </row>
    <row r="6" spans="1:4">
      <c r="A6" s="7" t="s">
        <v>7</v>
      </c>
      <c r="B6" s="6">
        <v>4</v>
      </c>
      <c r="C6" s="40">
        <v>839623</v>
      </c>
      <c r="D6" s="41">
        <v>1013774</v>
      </c>
    </row>
    <row r="7" spans="1:4">
      <c r="A7" s="7" t="s">
        <v>8</v>
      </c>
      <c r="B7" s="6">
        <v>5</v>
      </c>
      <c r="C7" s="40">
        <v>466954177</v>
      </c>
      <c r="D7" s="41">
        <v>463933043</v>
      </c>
    </row>
    <row r="8" spans="1:4">
      <c r="A8" s="7" t="s">
        <v>9</v>
      </c>
      <c r="B8" s="6">
        <v>10</v>
      </c>
      <c r="C8" s="40">
        <f>46018871-1379304</f>
        <v>44639567</v>
      </c>
      <c r="D8" s="41">
        <f>34408571-1285966</f>
        <v>33122605</v>
      </c>
    </row>
    <row r="9" spans="1:4">
      <c r="A9" s="7" t="s">
        <v>10</v>
      </c>
      <c r="B9" s="6">
        <v>11</v>
      </c>
      <c r="C9" s="40">
        <v>1379304</v>
      </c>
      <c r="D9" s="41">
        <v>1285966</v>
      </c>
    </row>
    <row r="10" spans="1:4">
      <c r="A10" s="7" t="s">
        <v>103</v>
      </c>
      <c r="B10" s="6">
        <v>9</v>
      </c>
      <c r="C10" s="40">
        <v>3789524</v>
      </c>
      <c r="D10" s="41">
        <v>3789524</v>
      </c>
    </row>
    <row r="11" spans="1:4" ht="15.75" thickBot="1">
      <c r="A11" s="7" t="s">
        <v>11</v>
      </c>
      <c r="B11" s="6">
        <v>6</v>
      </c>
      <c r="C11" s="40">
        <v>11020204</v>
      </c>
      <c r="D11" s="41">
        <v>9502802</v>
      </c>
    </row>
    <row r="12" spans="1:4" ht="15.75" thickBot="1">
      <c r="A12" s="8"/>
      <c r="B12" s="9"/>
      <c r="C12" s="42">
        <f>SUM(C6:C11)</f>
        <v>528622399</v>
      </c>
      <c r="D12" s="43">
        <f>SUM(D6:D11)</f>
        <v>512647714</v>
      </c>
    </row>
    <row r="13" spans="1:4">
      <c r="A13" s="2" t="s">
        <v>4</v>
      </c>
      <c r="B13" s="3"/>
      <c r="C13" s="44"/>
      <c r="D13" s="45"/>
    </row>
    <row r="14" spans="1:4">
      <c r="A14" s="5" t="s">
        <v>12</v>
      </c>
      <c r="B14" s="6"/>
      <c r="C14" s="41"/>
      <c r="D14" s="40"/>
    </row>
    <row r="15" spans="1:4">
      <c r="A15" s="7" t="s">
        <v>13</v>
      </c>
      <c r="B15" s="6">
        <v>7</v>
      </c>
      <c r="C15" s="40">
        <v>8462332</v>
      </c>
      <c r="D15" s="41">
        <v>9320420</v>
      </c>
    </row>
    <row r="16" spans="1:4">
      <c r="A16" s="7" t="s">
        <v>14</v>
      </c>
      <c r="B16" s="6">
        <v>8</v>
      </c>
      <c r="C16" s="40">
        <v>25836965</v>
      </c>
      <c r="D16" s="41">
        <v>25952133</v>
      </c>
    </row>
    <row r="17" spans="1:4">
      <c r="A17" s="7" t="s">
        <v>15</v>
      </c>
      <c r="B17" s="6">
        <v>6</v>
      </c>
      <c r="C17" s="40">
        <v>427055</v>
      </c>
      <c r="D17" s="41">
        <v>227036</v>
      </c>
    </row>
    <row r="18" spans="1:4">
      <c r="A18" s="7" t="s">
        <v>16</v>
      </c>
      <c r="B18" s="6">
        <v>9</v>
      </c>
      <c r="C18" s="40">
        <v>1570179</v>
      </c>
      <c r="D18" s="41">
        <v>4258228</v>
      </c>
    </row>
    <row r="19" spans="1:4">
      <c r="A19" s="7" t="s">
        <v>17</v>
      </c>
      <c r="B19" s="6"/>
      <c r="C19" s="40">
        <v>4012462</v>
      </c>
      <c r="D19" s="41">
        <v>305186</v>
      </c>
    </row>
    <row r="20" spans="1:4">
      <c r="A20" s="7" t="s">
        <v>18</v>
      </c>
      <c r="B20" s="6">
        <v>10</v>
      </c>
      <c r="C20" s="40">
        <v>27639554</v>
      </c>
      <c r="D20" s="41">
        <v>128720</v>
      </c>
    </row>
    <row r="21" spans="1:4" ht="15.75" thickBot="1">
      <c r="A21" s="7" t="s">
        <v>19</v>
      </c>
      <c r="B21" s="6">
        <v>11</v>
      </c>
      <c r="C21" s="40">
        <v>3471544</v>
      </c>
      <c r="D21" s="41">
        <v>1096556</v>
      </c>
    </row>
    <row r="22" spans="1:4" ht="15.75" thickBot="1">
      <c r="A22" s="10"/>
      <c r="B22" s="9"/>
      <c r="C22" s="42">
        <f>SUM(C15:C21)</f>
        <v>71420091</v>
      </c>
      <c r="D22" s="43">
        <f>SUM(D15:D21)</f>
        <v>41288279</v>
      </c>
    </row>
    <row r="23" spans="1:4" ht="15.75" thickBot="1">
      <c r="A23" s="11" t="s">
        <v>20</v>
      </c>
      <c r="B23" s="12"/>
      <c r="C23" s="46">
        <f>C12+C22</f>
        <v>600042490</v>
      </c>
      <c r="D23" s="47">
        <f>D12+D22</f>
        <v>553935993</v>
      </c>
    </row>
    <row r="24" spans="1:4" ht="15.75" thickTop="1">
      <c r="A24" s="4" t="s">
        <v>4</v>
      </c>
      <c r="B24" s="3"/>
      <c r="C24" s="44"/>
      <c r="D24" s="45"/>
    </row>
    <row r="25" spans="1:4">
      <c r="A25" s="5" t="s">
        <v>21</v>
      </c>
      <c r="B25" s="6"/>
      <c r="C25" s="41"/>
      <c r="D25" s="40"/>
    </row>
    <row r="26" spans="1:4">
      <c r="A26" s="5" t="s">
        <v>22</v>
      </c>
      <c r="B26" s="6"/>
      <c r="C26" s="40"/>
      <c r="D26" s="41"/>
    </row>
    <row r="27" spans="1:4">
      <c r="A27" s="7" t="s">
        <v>23</v>
      </c>
      <c r="B27" s="6">
        <v>12</v>
      </c>
      <c r="C27" s="40">
        <v>21179589</v>
      </c>
      <c r="D27" s="41">
        <v>19675575</v>
      </c>
    </row>
    <row r="28" spans="1:4">
      <c r="A28" s="7" t="s">
        <v>24</v>
      </c>
      <c r="B28" s="6">
        <v>12</v>
      </c>
      <c r="C28" s="40">
        <v>208429320</v>
      </c>
      <c r="D28" s="41">
        <v>208429320</v>
      </c>
    </row>
    <row r="29" spans="1:4" ht="15.75" thickBot="1">
      <c r="A29" s="7" t="s">
        <v>26</v>
      </c>
      <c r="B29" s="1"/>
      <c r="C29" s="40">
        <v>135666455</v>
      </c>
      <c r="D29" s="41">
        <v>143655794</v>
      </c>
    </row>
    <row r="30" spans="1:4" ht="15.75" thickBot="1">
      <c r="A30" s="8"/>
      <c r="B30" s="9"/>
      <c r="C30" s="42">
        <f>SUM(C27:C29)</f>
        <v>365275364</v>
      </c>
      <c r="D30" s="43">
        <f>SUM(D27:D29)</f>
        <v>371760689</v>
      </c>
    </row>
    <row r="31" spans="1:4">
      <c r="A31" s="2" t="s">
        <v>4</v>
      </c>
      <c r="B31" s="3"/>
      <c r="C31" s="45"/>
      <c r="D31" s="44"/>
    </row>
    <row r="32" spans="1:4">
      <c r="A32" s="5" t="s">
        <v>27</v>
      </c>
      <c r="B32" s="6"/>
      <c r="C32" s="40"/>
      <c r="D32" s="41"/>
    </row>
    <row r="33" spans="1:4">
      <c r="A33" s="7" t="s">
        <v>28</v>
      </c>
      <c r="B33" s="6">
        <v>13</v>
      </c>
      <c r="C33" s="40">
        <v>676080</v>
      </c>
      <c r="D33" s="41">
        <v>1422488</v>
      </c>
    </row>
    <row r="34" spans="1:4">
      <c r="A34" s="7" t="s">
        <v>29</v>
      </c>
      <c r="B34" s="6">
        <v>14</v>
      </c>
      <c r="C34" s="40">
        <v>145800728</v>
      </c>
      <c r="D34" s="41">
        <v>98162420</v>
      </c>
    </row>
    <row r="35" spans="1:4">
      <c r="A35" s="7" t="s">
        <v>30</v>
      </c>
      <c r="B35" s="6"/>
      <c r="C35" s="40">
        <v>3219301</v>
      </c>
      <c r="D35" s="41">
        <v>2960308</v>
      </c>
    </row>
    <row r="36" spans="1:4" ht="22.5">
      <c r="A36" s="7" t="s">
        <v>31</v>
      </c>
      <c r="B36" s="6"/>
      <c r="C36" s="40">
        <v>37878727</v>
      </c>
      <c r="D36" s="41">
        <v>35129142</v>
      </c>
    </row>
    <row r="37" spans="1:4">
      <c r="A37" s="7" t="s">
        <v>108</v>
      </c>
      <c r="B37" s="6"/>
      <c r="C37" s="40">
        <v>2148161</v>
      </c>
      <c r="D37" s="41"/>
    </row>
    <row r="38" spans="1:4">
      <c r="A38" s="7" t="s">
        <v>32</v>
      </c>
      <c r="B38" s="6"/>
      <c r="C38" s="40">
        <v>198886</v>
      </c>
      <c r="D38" s="41">
        <v>226430</v>
      </c>
    </row>
    <row r="39" spans="1:4" ht="15.75" thickBot="1">
      <c r="A39" s="13" t="s">
        <v>33</v>
      </c>
      <c r="B39" s="14"/>
      <c r="C39" s="48">
        <v>22911993</v>
      </c>
      <c r="D39" s="49">
        <v>21648314</v>
      </c>
    </row>
    <row r="40" spans="1:4" ht="15.75" thickBot="1">
      <c r="A40" s="15"/>
      <c r="B40" s="14"/>
      <c r="C40" s="48">
        <f>SUM(C33:C39)</f>
        <v>212833876</v>
      </c>
      <c r="D40" s="49">
        <f>SUM(D33:D39)</f>
        <v>159549102</v>
      </c>
    </row>
    <row r="41" spans="1:4">
      <c r="A41" s="2" t="s">
        <v>4</v>
      </c>
      <c r="B41" s="3"/>
      <c r="C41" s="44"/>
      <c r="D41" s="44"/>
    </row>
    <row r="42" spans="1:4">
      <c r="A42" s="5" t="s">
        <v>34</v>
      </c>
      <c r="B42" s="6"/>
      <c r="C42" s="41"/>
      <c r="D42" s="41"/>
    </row>
    <row r="43" spans="1:4">
      <c r="A43" s="7" t="s">
        <v>35</v>
      </c>
      <c r="B43" s="6">
        <v>13</v>
      </c>
      <c r="C43" s="40">
        <v>1561257</v>
      </c>
      <c r="D43" s="41">
        <v>1057107</v>
      </c>
    </row>
    <row r="44" spans="1:4" ht="22.5">
      <c r="A44" s="7" t="s">
        <v>36</v>
      </c>
      <c r="B44" s="6">
        <v>14</v>
      </c>
      <c r="C44" s="40">
        <v>3516552</v>
      </c>
      <c r="D44" s="41">
        <v>802112</v>
      </c>
    </row>
    <row r="45" spans="1:4">
      <c r="A45" s="7" t="s">
        <v>30</v>
      </c>
      <c r="B45" s="6"/>
      <c r="C45" s="40">
        <v>53009</v>
      </c>
      <c r="D45" s="41">
        <v>53009</v>
      </c>
    </row>
    <row r="46" spans="1:4">
      <c r="A46" s="7" t="s">
        <v>37</v>
      </c>
      <c r="B46" s="6">
        <v>15</v>
      </c>
      <c r="C46" s="40">
        <v>13087107</v>
      </c>
      <c r="D46" s="41">
        <v>8715203</v>
      </c>
    </row>
    <row r="47" spans="1:4">
      <c r="A47" s="7" t="s">
        <v>38</v>
      </c>
      <c r="B47" s="6"/>
      <c r="C47" s="40">
        <v>74633</v>
      </c>
      <c r="D47" s="41">
        <v>693581</v>
      </c>
    </row>
    <row r="48" spans="1:4" ht="15.75" thickBot="1">
      <c r="A48" s="7" t="s">
        <v>39</v>
      </c>
      <c r="B48" s="6">
        <v>16</v>
      </c>
      <c r="C48" s="40">
        <v>3640692</v>
      </c>
      <c r="D48" s="41">
        <v>11305190</v>
      </c>
    </row>
    <row r="49" spans="1:4" ht="15.75" thickBot="1">
      <c r="A49" s="10"/>
      <c r="B49" s="9"/>
      <c r="C49" s="42">
        <f>SUM(C43:C48)</f>
        <v>21933250</v>
      </c>
      <c r="D49" s="43">
        <f>SUM(D43:D48)</f>
        <v>22626202</v>
      </c>
    </row>
    <row r="50" spans="1:4" ht="23.25" customHeight="1">
      <c r="A50" s="38" t="s">
        <v>40</v>
      </c>
      <c r="B50" s="39"/>
      <c r="C50" s="77">
        <f>C30+C40+C49</f>
        <v>600042490</v>
      </c>
      <c r="D50" s="78">
        <f>D30+D40+D49</f>
        <v>553935993</v>
      </c>
    </row>
    <row r="51" spans="1:4">
      <c r="A51" s="82" t="s">
        <v>100</v>
      </c>
      <c r="B51" s="79"/>
      <c r="C51" s="80">
        <v>12923</v>
      </c>
      <c r="D51" s="81">
        <v>14153</v>
      </c>
    </row>
    <row r="52" spans="1:4" ht="23.25">
      <c r="A52" s="82" t="s">
        <v>101</v>
      </c>
      <c r="B52" s="79"/>
      <c r="C52" s="83">
        <v>750</v>
      </c>
      <c r="D52" s="85">
        <v>750</v>
      </c>
    </row>
  </sheetData>
  <mergeCells count="2">
    <mergeCell ref="A1:A2"/>
    <mergeCell ref="B1:B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H19" sqref="H19"/>
    </sheetView>
  </sheetViews>
  <sheetFormatPr defaultRowHeight="15"/>
  <cols>
    <col min="1" max="1" width="33.7109375" customWidth="1"/>
    <col min="2" max="2" width="10.28515625" customWidth="1"/>
    <col min="3" max="3" width="17.5703125" customWidth="1"/>
    <col min="4" max="4" width="18.42578125" customWidth="1"/>
  </cols>
  <sheetData>
    <row r="1" spans="1:4">
      <c r="A1" s="92"/>
      <c r="B1" s="93"/>
      <c r="C1" s="93" t="s">
        <v>110</v>
      </c>
      <c r="D1" s="93"/>
    </row>
    <row r="2" spans="1:4" ht="24" customHeight="1" thickBot="1">
      <c r="A2" s="92"/>
      <c r="B2" s="93"/>
      <c r="C2" s="94" t="s">
        <v>109</v>
      </c>
      <c r="D2" s="94"/>
    </row>
    <row r="3" spans="1:4" ht="24.75" thickBot="1">
      <c r="A3" s="19" t="s">
        <v>0</v>
      </c>
      <c r="B3" s="18" t="s">
        <v>1</v>
      </c>
      <c r="C3" s="32" t="s">
        <v>104</v>
      </c>
      <c r="D3" s="23" t="s">
        <v>41</v>
      </c>
    </row>
    <row r="4" spans="1:4">
      <c r="A4" s="16"/>
      <c r="B4" s="20"/>
      <c r="C4" s="21"/>
      <c r="D4" s="16"/>
    </row>
    <row r="5" spans="1:4" ht="24">
      <c r="A5" s="16" t="s">
        <v>42</v>
      </c>
      <c r="B5" s="20">
        <v>17</v>
      </c>
      <c r="C5" s="50">
        <v>88542480</v>
      </c>
      <c r="D5" s="51">
        <v>86441107</v>
      </c>
    </row>
    <row r="6" spans="1:4" ht="36.75" thickBot="1">
      <c r="A6" s="22" t="s">
        <v>43</v>
      </c>
      <c r="B6" s="23">
        <v>18</v>
      </c>
      <c r="C6" s="52">
        <v>-43715787</v>
      </c>
      <c r="D6" s="53">
        <v>-45792950</v>
      </c>
    </row>
    <row r="7" spans="1:4">
      <c r="A7" s="21" t="s">
        <v>44</v>
      </c>
      <c r="B7" s="17"/>
      <c r="C7" s="50">
        <f>SUM(C5:C6)</f>
        <v>44826693</v>
      </c>
      <c r="D7" s="51">
        <f>SUM(D5:D6)</f>
        <v>40648157</v>
      </c>
    </row>
    <row r="8" spans="1:4">
      <c r="A8" s="21"/>
      <c r="B8" s="20"/>
      <c r="C8" s="50"/>
      <c r="D8" s="51"/>
    </row>
    <row r="9" spans="1:4" ht="24">
      <c r="A9" s="16" t="s">
        <v>45</v>
      </c>
      <c r="B9" s="20">
        <v>19</v>
      </c>
      <c r="C9" s="50">
        <v>-5850575</v>
      </c>
      <c r="D9" s="51">
        <v>-6959925</v>
      </c>
    </row>
    <row r="10" spans="1:4" ht="24">
      <c r="A10" s="16" t="s">
        <v>46</v>
      </c>
      <c r="B10" s="20"/>
      <c r="C10" s="50">
        <v>-10072570</v>
      </c>
      <c r="D10" s="51">
        <v>-226177</v>
      </c>
    </row>
    <row r="11" spans="1:4" ht="24.75" thickBot="1">
      <c r="A11" s="22" t="s">
        <v>47</v>
      </c>
      <c r="B11" s="23"/>
      <c r="C11" s="52">
        <v>11334323</v>
      </c>
      <c r="D11" s="53">
        <v>233965</v>
      </c>
    </row>
    <row r="12" spans="1:4" ht="24">
      <c r="A12" s="21" t="s">
        <v>48</v>
      </c>
      <c r="B12" s="17"/>
      <c r="C12" s="50">
        <f>SUM(C7:C11)</f>
        <v>40237871</v>
      </c>
      <c r="D12" s="51">
        <f>SUM(D7:D11)</f>
        <v>33696020</v>
      </c>
    </row>
    <row r="13" spans="1:4">
      <c r="A13" s="21"/>
      <c r="B13" s="20"/>
      <c r="C13" s="50"/>
      <c r="D13" s="51"/>
    </row>
    <row r="14" spans="1:4">
      <c r="A14" s="21" t="s">
        <v>49</v>
      </c>
      <c r="B14" s="20"/>
      <c r="C14" s="50"/>
      <c r="D14" s="51"/>
    </row>
    <row r="15" spans="1:4" ht="24">
      <c r="A15" s="16" t="s">
        <v>50</v>
      </c>
      <c r="B15" s="20">
        <v>20</v>
      </c>
      <c r="C15" s="50">
        <v>-28788800</v>
      </c>
      <c r="D15" s="51">
        <v>-15558676</v>
      </c>
    </row>
    <row r="16" spans="1:4">
      <c r="A16" s="16" t="s">
        <v>51</v>
      </c>
      <c r="B16" s="20">
        <v>21</v>
      </c>
      <c r="C16" s="50">
        <v>-8234946</v>
      </c>
      <c r="D16" s="51">
        <v>-5198179</v>
      </c>
    </row>
    <row r="17" spans="1:4" ht="15.75" thickBot="1">
      <c r="A17" s="22" t="s">
        <v>52</v>
      </c>
      <c r="B17" s="23"/>
      <c r="C17" s="52">
        <v>2663195</v>
      </c>
      <c r="D17" s="53">
        <v>723688</v>
      </c>
    </row>
    <row r="18" spans="1:4" ht="24">
      <c r="A18" s="21" t="s">
        <v>53</v>
      </c>
      <c r="B18" s="17"/>
      <c r="C18" s="50">
        <f>SUM(C12:C17)</f>
        <v>5877320</v>
      </c>
      <c r="D18" s="58">
        <f>SUM(D12:D17)</f>
        <v>13662853</v>
      </c>
    </row>
    <row r="19" spans="1:4">
      <c r="A19" s="16"/>
      <c r="B19" s="20"/>
      <c r="C19" s="50"/>
      <c r="D19" s="51"/>
    </row>
    <row r="20" spans="1:4" ht="24.75" thickBot="1">
      <c r="A20" s="16" t="s">
        <v>54</v>
      </c>
      <c r="B20" s="20">
        <v>22</v>
      </c>
      <c r="C20" s="50">
        <v>-1175464</v>
      </c>
      <c r="D20" s="51">
        <v>-1705155</v>
      </c>
    </row>
    <row r="21" spans="1:4" ht="15.75" thickBot="1">
      <c r="A21" s="24" t="s">
        <v>55</v>
      </c>
      <c r="B21" s="25"/>
      <c r="C21" s="54">
        <f>C18+C20</f>
        <v>4701856</v>
      </c>
      <c r="D21" s="55">
        <f>D18+D20</f>
        <v>11957698</v>
      </c>
    </row>
    <row r="22" spans="1:4" ht="36.75" thickBot="1">
      <c r="A22" s="26" t="s">
        <v>56</v>
      </c>
      <c r="B22" s="27"/>
      <c r="C22" s="56">
        <f>C21</f>
        <v>4701856</v>
      </c>
      <c r="D22" s="57">
        <f>D21</f>
        <v>11957698</v>
      </c>
    </row>
    <row r="23" spans="1:4" ht="15.75" thickTop="1">
      <c r="A23" s="28"/>
    </row>
    <row r="24" spans="1:4">
      <c r="A24" s="28"/>
    </row>
  </sheetData>
  <mergeCells count="4">
    <mergeCell ref="A1:A2"/>
    <mergeCell ref="B1:B2"/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8"/>
  <sheetViews>
    <sheetView workbookViewId="0">
      <selection activeCell="A50" sqref="A50"/>
    </sheetView>
  </sheetViews>
  <sheetFormatPr defaultRowHeight="15.75"/>
  <cols>
    <col min="1" max="1" width="63.28515625" style="35" customWidth="1"/>
    <col min="2" max="2" width="16" style="65" customWidth="1"/>
    <col min="3" max="3" width="18.5703125" style="65" customWidth="1"/>
    <col min="4" max="4" width="11" style="35" bestFit="1" customWidth="1"/>
    <col min="5" max="16384" width="9.140625" style="35"/>
  </cols>
  <sheetData>
    <row r="1" spans="1:3">
      <c r="A1" s="34" t="s">
        <v>62</v>
      </c>
      <c r="B1" s="63" t="s">
        <v>111</v>
      </c>
      <c r="C1" s="63" t="s">
        <v>112</v>
      </c>
    </row>
    <row r="2" spans="1:3">
      <c r="A2" s="87" t="s">
        <v>63</v>
      </c>
      <c r="B2" s="64"/>
      <c r="C2" s="64"/>
    </row>
    <row r="3" spans="1:3">
      <c r="A3" s="34" t="s">
        <v>62</v>
      </c>
      <c r="B3" s="64"/>
      <c r="C3" s="64"/>
    </row>
    <row r="4" spans="1:3">
      <c r="A4" s="87" t="s">
        <v>64</v>
      </c>
      <c r="B4" s="64"/>
      <c r="C4" s="64"/>
    </row>
    <row r="5" spans="1:3">
      <c r="A5" s="34" t="s">
        <v>65</v>
      </c>
      <c r="B5" s="86">
        <f>SUM(B6:B10)</f>
        <v>91441311</v>
      </c>
      <c r="C5" s="62">
        <f>SUM(C6:C10)</f>
        <v>92943325</v>
      </c>
    </row>
    <row r="6" spans="1:3">
      <c r="A6" s="34" t="s">
        <v>113</v>
      </c>
      <c r="B6" s="62">
        <v>1122216</v>
      </c>
      <c r="C6" s="62">
        <v>16392</v>
      </c>
    </row>
    <row r="7" spans="1:3">
      <c r="A7" s="34" t="s">
        <v>66</v>
      </c>
      <c r="B7" s="62">
        <v>1931805</v>
      </c>
      <c r="C7" s="62">
        <v>852941</v>
      </c>
    </row>
    <row r="8" spans="1:3">
      <c r="A8" s="34" t="s">
        <v>67</v>
      </c>
      <c r="B8" s="62">
        <v>79725</v>
      </c>
      <c r="C8" s="64">
        <v>6172</v>
      </c>
    </row>
    <row r="9" spans="1:3">
      <c r="A9" s="34" t="s">
        <v>114</v>
      </c>
      <c r="B9" s="62">
        <v>82633689</v>
      </c>
      <c r="C9" s="62">
        <v>89868431</v>
      </c>
    </row>
    <row r="10" spans="1:3">
      <c r="A10" s="34" t="s">
        <v>82</v>
      </c>
      <c r="B10" s="62">
        <v>5673876</v>
      </c>
      <c r="C10" s="62">
        <v>2199389</v>
      </c>
    </row>
    <row r="11" spans="1:3">
      <c r="A11" s="34" t="s">
        <v>68</v>
      </c>
      <c r="B11" s="86">
        <f>SUM(B12:B19)</f>
        <v>50940608</v>
      </c>
      <c r="C11" s="62">
        <f>SUM(C12:C19)</f>
        <v>56105060</v>
      </c>
    </row>
    <row r="12" spans="1:3">
      <c r="A12" s="34" t="s">
        <v>69</v>
      </c>
      <c r="B12" s="62">
        <v>21245148</v>
      </c>
      <c r="C12" s="62">
        <v>24532122</v>
      </c>
    </row>
    <row r="13" spans="1:3">
      <c r="A13" s="34" t="s">
        <v>70</v>
      </c>
      <c r="B13" s="62">
        <v>247362</v>
      </c>
      <c r="C13" s="62">
        <v>413652</v>
      </c>
    </row>
    <row r="14" spans="1:3">
      <c r="A14" s="34" t="s">
        <v>71</v>
      </c>
      <c r="B14" s="62">
        <v>12551828</v>
      </c>
      <c r="C14" s="62">
        <v>14399179</v>
      </c>
    </row>
    <row r="15" spans="1:3">
      <c r="A15" s="34" t="s">
        <v>72</v>
      </c>
      <c r="B15" s="62">
        <v>39875</v>
      </c>
      <c r="C15" s="62">
        <v>155050</v>
      </c>
    </row>
    <row r="16" spans="1:3">
      <c r="A16" s="34" t="s">
        <v>73</v>
      </c>
      <c r="B16" s="62">
        <v>3198083</v>
      </c>
      <c r="C16" s="62">
        <v>3132847</v>
      </c>
    </row>
    <row r="17" spans="1:4">
      <c r="A17" s="34" t="s">
        <v>74</v>
      </c>
      <c r="B17" s="62">
        <v>3619061</v>
      </c>
      <c r="C17" s="62">
        <v>1183944</v>
      </c>
    </row>
    <row r="18" spans="1:4">
      <c r="A18" s="34" t="s">
        <v>75</v>
      </c>
      <c r="B18" s="62">
        <v>6442250</v>
      </c>
      <c r="C18" s="62">
        <v>8131223</v>
      </c>
    </row>
    <row r="19" spans="1:4">
      <c r="A19" s="34" t="s">
        <v>76</v>
      </c>
      <c r="B19" s="62">
        <v>3597001</v>
      </c>
      <c r="C19" s="62">
        <v>4157043</v>
      </c>
    </row>
    <row r="20" spans="1:4">
      <c r="A20" s="87" t="s">
        <v>77</v>
      </c>
      <c r="B20" s="86">
        <f>B5-B11</f>
        <v>40500703</v>
      </c>
      <c r="C20" s="62">
        <f>C5-C11</f>
        <v>36838265</v>
      </c>
    </row>
    <row r="21" spans="1:4">
      <c r="A21" s="34" t="s">
        <v>62</v>
      </c>
      <c r="B21" s="62"/>
      <c r="C21" s="62"/>
    </row>
    <row r="22" spans="1:4">
      <c r="A22" s="87" t="s">
        <v>78</v>
      </c>
      <c r="B22" s="62"/>
      <c r="C22" s="62"/>
    </row>
    <row r="23" spans="1:4">
      <c r="A23" s="34" t="s">
        <v>79</v>
      </c>
      <c r="B23" s="62">
        <f>SUM(B24:B26)</f>
        <v>29411415</v>
      </c>
      <c r="C23" s="62">
        <f>SUM(C24:C26)</f>
        <v>8753749</v>
      </c>
    </row>
    <row r="24" spans="1:4">
      <c r="A24" s="34" t="s">
        <v>80</v>
      </c>
      <c r="B24" s="62">
        <v>20258651</v>
      </c>
      <c r="C24" s="62">
        <v>16348</v>
      </c>
    </row>
    <row r="25" spans="1:4">
      <c r="A25" s="34" t="s">
        <v>81</v>
      </c>
      <c r="B25" s="62">
        <v>9152764</v>
      </c>
      <c r="C25" s="62">
        <v>8737401</v>
      </c>
    </row>
    <row r="26" spans="1:4">
      <c r="A26" s="34" t="s">
        <v>82</v>
      </c>
      <c r="B26" s="62"/>
      <c r="C26" s="62"/>
    </row>
    <row r="27" spans="1:4">
      <c r="A27" s="34" t="s">
        <v>83</v>
      </c>
      <c r="B27" s="62">
        <f>B28+B29+B30</f>
        <v>50239777</v>
      </c>
      <c r="C27" s="62">
        <f>C28+C29+C30</f>
        <v>48425271</v>
      </c>
    </row>
    <row r="28" spans="1:4">
      <c r="A28" s="34" t="s">
        <v>84</v>
      </c>
      <c r="B28" s="62">
        <v>13607836</v>
      </c>
      <c r="C28" s="62">
        <v>10444270</v>
      </c>
    </row>
    <row r="29" spans="1:4">
      <c r="A29" s="34" t="s">
        <v>85</v>
      </c>
      <c r="B29" s="62">
        <v>6823665</v>
      </c>
      <c r="C29" s="62">
        <v>2810744</v>
      </c>
    </row>
    <row r="30" spans="1:4">
      <c r="A30" s="34" t="s">
        <v>86</v>
      </c>
      <c r="B30" s="62">
        <v>29808276</v>
      </c>
      <c r="C30" s="62">
        <v>35170257</v>
      </c>
    </row>
    <row r="31" spans="1:4" ht="26.25">
      <c r="A31" s="87" t="s">
        <v>87</v>
      </c>
      <c r="B31" s="86">
        <f>B23-B27</f>
        <v>-20828362</v>
      </c>
      <c r="C31" s="62">
        <f>C23-C27</f>
        <v>-39671522</v>
      </c>
      <c r="D31" s="75"/>
    </row>
    <row r="32" spans="1:4">
      <c r="A32" s="34" t="s">
        <v>62</v>
      </c>
      <c r="B32" s="62"/>
      <c r="C32" s="62"/>
    </row>
    <row r="33" spans="1:3">
      <c r="A33" s="34" t="s">
        <v>88</v>
      </c>
      <c r="B33" s="62"/>
      <c r="C33" s="62"/>
    </row>
    <row r="34" spans="1:3">
      <c r="A34" s="34" t="s">
        <v>89</v>
      </c>
      <c r="B34" s="62">
        <f>SUM(B35:B36)</f>
        <v>7285775</v>
      </c>
      <c r="C34" s="62">
        <f>SUM(C35:C36)</f>
        <v>34638025</v>
      </c>
    </row>
    <row r="35" spans="1:3">
      <c r="A35" s="34" t="s">
        <v>115</v>
      </c>
      <c r="B35" s="62"/>
      <c r="C35" s="62">
        <v>17391825</v>
      </c>
    </row>
    <row r="36" spans="1:3">
      <c r="A36" s="34" t="s">
        <v>90</v>
      </c>
      <c r="B36" s="62">
        <v>7285775</v>
      </c>
      <c r="C36" s="62">
        <v>17246200</v>
      </c>
    </row>
    <row r="37" spans="1:3">
      <c r="A37" s="34" t="s">
        <v>91</v>
      </c>
      <c r="B37" s="62">
        <f>SUM(B38:B40)</f>
        <v>24972232</v>
      </c>
      <c r="C37" s="62">
        <f>SUM(C38:C40)</f>
        <v>25450831</v>
      </c>
    </row>
    <row r="38" spans="1:3">
      <c r="A38" s="34" t="s">
        <v>92</v>
      </c>
      <c r="B38" s="62">
        <v>7318250</v>
      </c>
      <c r="C38" s="62">
        <v>24400100</v>
      </c>
    </row>
    <row r="39" spans="1:3">
      <c r="A39" s="34" t="s">
        <v>93</v>
      </c>
      <c r="B39" s="62">
        <v>1314972</v>
      </c>
      <c r="C39" s="62">
        <v>1050731</v>
      </c>
    </row>
    <row r="40" spans="1:3">
      <c r="A40" s="34" t="s">
        <v>116</v>
      </c>
      <c r="B40" s="62">
        <v>16339010</v>
      </c>
      <c r="C40" s="62"/>
    </row>
    <row r="41" spans="1:3">
      <c r="A41" s="87" t="s">
        <v>94</v>
      </c>
      <c r="B41" s="86">
        <f>B34-B37</f>
        <v>-17686457</v>
      </c>
      <c r="C41" s="62">
        <f>C34-C37</f>
        <v>9187194</v>
      </c>
    </row>
    <row r="42" spans="1:3">
      <c r="A42" s="34" t="s">
        <v>62</v>
      </c>
      <c r="B42" s="62"/>
      <c r="C42" s="62"/>
    </row>
    <row r="43" spans="1:3" ht="26.25">
      <c r="A43" s="34" t="s">
        <v>95</v>
      </c>
      <c r="B43" s="62">
        <v>389104</v>
      </c>
      <c r="C43" s="62">
        <v>-5334</v>
      </c>
    </row>
    <row r="44" spans="1:3">
      <c r="A44" s="87" t="s">
        <v>96</v>
      </c>
      <c r="B44" s="86">
        <f>B20+B31+B41+B43</f>
        <v>2374988</v>
      </c>
      <c r="C44" s="62">
        <f>C20+C31+C41+C43</f>
        <v>6348603</v>
      </c>
    </row>
    <row r="45" spans="1:3">
      <c r="A45" s="34" t="s">
        <v>62</v>
      </c>
      <c r="B45" s="64"/>
      <c r="C45" s="64"/>
    </row>
    <row r="46" spans="1:3">
      <c r="A46" s="87" t="s">
        <v>97</v>
      </c>
      <c r="B46" s="86">
        <v>1096556</v>
      </c>
      <c r="C46" s="62">
        <v>1946777</v>
      </c>
    </row>
    <row r="47" spans="1:3" ht="26.25">
      <c r="A47" s="34" t="s">
        <v>98</v>
      </c>
      <c r="B47" s="62">
        <f>B48-B46</f>
        <v>2374988</v>
      </c>
      <c r="C47" s="62">
        <f>C48-C46</f>
        <v>6348603</v>
      </c>
    </row>
    <row r="48" spans="1:3">
      <c r="A48" s="87" t="s">
        <v>99</v>
      </c>
      <c r="B48" s="86">
        <f>B46+B44</f>
        <v>3471544</v>
      </c>
      <c r="C48" s="62">
        <f>C46+C44</f>
        <v>8295380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M20" sqref="M20"/>
    </sheetView>
  </sheetViews>
  <sheetFormatPr defaultRowHeight="15"/>
  <cols>
    <col min="1" max="1" width="23.140625" customWidth="1"/>
    <col min="2" max="2" width="13" style="37" customWidth="1"/>
    <col min="3" max="3" width="14.7109375" style="37" customWidth="1"/>
    <col min="4" max="4" width="14.42578125" style="37" customWidth="1"/>
    <col min="5" max="5" width="15.85546875" style="37" customWidth="1"/>
  </cols>
  <sheetData>
    <row r="1" spans="1:5" ht="44.25" customHeight="1">
      <c r="A1" s="95" t="s">
        <v>0</v>
      </c>
      <c r="B1" s="93" t="s">
        <v>23</v>
      </c>
      <c r="C1" s="93" t="s">
        <v>57</v>
      </c>
      <c r="D1" s="93" t="s">
        <v>58</v>
      </c>
      <c r="E1" s="93" t="s">
        <v>59</v>
      </c>
    </row>
    <row r="2" spans="1:5" ht="15.75" thickBot="1">
      <c r="A2" s="96"/>
      <c r="B2" s="94"/>
      <c r="C2" s="94"/>
      <c r="D2" s="94"/>
      <c r="E2" s="94"/>
    </row>
    <row r="3" spans="1:5">
      <c r="A3" s="16" t="s">
        <v>4</v>
      </c>
      <c r="B3" s="20"/>
      <c r="C3" s="20"/>
      <c r="D3" s="20"/>
      <c r="E3" s="20"/>
    </row>
    <row r="4" spans="1:5">
      <c r="A4" s="21" t="s">
        <v>106</v>
      </c>
      <c r="B4" s="51">
        <v>2283750</v>
      </c>
      <c r="C4" s="51"/>
      <c r="D4" s="51">
        <v>213432246</v>
      </c>
      <c r="E4" s="51">
        <v>215715996</v>
      </c>
    </row>
    <row r="5" spans="1:5">
      <c r="A5" s="16"/>
      <c r="B5" s="70"/>
      <c r="C5" s="70"/>
      <c r="D5" s="70"/>
      <c r="E5" s="70"/>
    </row>
    <row r="6" spans="1:5" ht="24">
      <c r="A6" s="66" t="s">
        <v>60</v>
      </c>
      <c r="B6" s="58" t="s">
        <v>25</v>
      </c>
      <c r="C6" s="58" t="s">
        <v>25</v>
      </c>
      <c r="D6" s="58">
        <v>11957698</v>
      </c>
      <c r="E6" s="58">
        <v>11957698</v>
      </c>
    </row>
    <row r="7" spans="1:5" s="61" customFormat="1" ht="15.75" thickBot="1">
      <c r="A7" s="22" t="s">
        <v>105</v>
      </c>
      <c r="B7" s="59" t="s">
        <v>25</v>
      </c>
      <c r="C7" s="59" t="s">
        <v>25</v>
      </c>
      <c r="D7" s="59"/>
      <c r="E7" s="59"/>
    </row>
    <row r="8" spans="1:5" ht="24">
      <c r="A8" s="68" t="s">
        <v>61</v>
      </c>
      <c r="B8" s="67"/>
      <c r="C8" s="67"/>
      <c r="D8" s="69">
        <f>D6+D7</f>
        <v>11957698</v>
      </c>
      <c r="E8" s="69">
        <f>E6+E7</f>
        <v>11957698</v>
      </c>
    </row>
    <row r="9" spans="1:5">
      <c r="A9" s="66"/>
      <c r="B9" s="73"/>
      <c r="C9" s="73"/>
      <c r="D9" s="73"/>
      <c r="E9" s="73"/>
    </row>
    <row r="10" spans="1:5">
      <c r="A10" s="66" t="s">
        <v>122</v>
      </c>
      <c r="B10" s="73">
        <v>17391825</v>
      </c>
      <c r="C10" s="71"/>
      <c r="D10" s="71"/>
      <c r="E10" s="73">
        <v>17391825</v>
      </c>
    </row>
    <row r="11" spans="1:5" ht="24">
      <c r="A11" s="84" t="s">
        <v>121</v>
      </c>
      <c r="B11" s="71"/>
      <c r="C11" s="71">
        <v>1313839</v>
      </c>
      <c r="D11" s="71"/>
      <c r="E11" s="71">
        <v>1313839</v>
      </c>
    </row>
    <row r="12" spans="1:5" ht="24">
      <c r="A12" s="84" t="s">
        <v>119</v>
      </c>
      <c r="B12" s="71"/>
      <c r="C12" s="71"/>
      <c r="D12" s="71">
        <v>-6462424</v>
      </c>
      <c r="E12" s="71">
        <v>-6462424</v>
      </c>
    </row>
    <row r="13" spans="1:5">
      <c r="A13" s="66"/>
      <c r="B13" s="73"/>
      <c r="C13" s="73"/>
      <c r="D13" s="73"/>
      <c r="E13" s="73"/>
    </row>
    <row r="14" spans="1:5" ht="15.75" thickBot="1">
      <c r="A14" s="33" t="s">
        <v>117</v>
      </c>
      <c r="B14" s="72">
        <f>B4+B8+B10+B11+B12+B13</f>
        <v>19675575</v>
      </c>
      <c r="C14" s="72">
        <f t="shared" ref="C14:E14" si="0">C4+C8+C10+C11+C12+C13</f>
        <v>1313839</v>
      </c>
      <c r="D14" s="72">
        <f t="shared" si="0"/>
        <v>218927520</v>
      </c>
      <c r="E14" s="72">
        <f t="shared" si="0"/>
        <v>239916934</v>
      </c>
    </row>
    <row r="15" spans="1:5" ht="24">
      <c r="A15" s="21" t="s">
        <v>118</v>
      </c>
      <c r="B15" s="69">
        <v>19675575</v>
      </c>
      <c r="C15" s="69">
        <v>208429320</v>
      </c>
      <c r="D15" s="69">
        <v>143655794</v>
      </c>
      <c r="E15" s="69">
        <f>SUM(B15:D15)</f>
        <v>371760689</v>
      </c>
    </row>
    <row r="16" spans="1:5" s="74" customFormat="1" ht="24">
      <c r="A16" s="66" t="s">
        <v>60</v>
      </c>
      <c r="B16" s="58" t="s">
        <v>25</v>
      </c>
      <c r="C16" s="58" t="s">
        <v>25</v>
      </c>
      <c r="D16" s="58">
        <v>4701856</v>
      </c>
      <c r="E16" s="69">
        <f>SUM(B16:D16)</f>
        <v>4701856</v>
      </c>
    </row>
    <row r="17" spans="1:5" s="74" customFormat="1">
      <c r="A17" s="66" t="s">
        <v>122</v>
      </c>
      <c r="B17" s="58">
        <v>1504014</v>
      </c>
      <c r="C17" s="58"/>
      <c r="D17" s="58"/>
      <c r="E17" s="69">
        <f t="shared" ref="E17:E19" si="1">SUM(B17:D17)</f>
        <v>1504014</v>
      </c>
    </row>
    <row r="18" spans="1:5" s="74" customFormat="1" ht="24">
      <c r="A18" s="84" t="s">
        <v>119</v>
      </c>
      <c r="B18" s="58"/>
      <c r="C18" s="58"/>
      <c r="D18" s="58">
        <v>-9876585</v>
      </c>
      <c r="E18" s="69">
        <f t="shared" si="1"/>
        <v>-9876585</v>
      </c>
    </row>
    <row r="19" spans="1:5" s="74" customFormat="1" ht="24.75" thickBot="1">
      <c r="A19" s="66" t="s">
        <v>120</v>
      </c>
      <c r="B19" s="58"/>
      <c r="C19" s="58"/>
      <c r="D19" s="58">
        <v>-2814610</v>
      </c>
      <c r="E19" s="69">
        <f t="shared" si="1"/>
        <v>-2814610</v>
      </c>
    </row>
    <row r="20" spans="1:5" ht="24.75" thickBot="1">
      <c r="A20" s="29" t="s">
        <v>123</v>
      </c>
      <c r="B20" s="60">
        <f>SUM(B15:B19)</f>
        <v>21179589</v>
      </c>
      <c r="C20" s="60">
        <f t="shared" ref="C20:E20" si="2">SUM(C15:C19)</f>
        <v>208429320</v>
      </c>
      <c r="D20" s="60">
        <f t="shared" si="2"/>
        <v>135666455</v>
      </c>
      <c r="E20" s="60">
        <f t="shared" si="2"/>
        <v>365275364</v>
      </c>
    </row>
    <row r="21" spans="1:5" ht="15.75" thickTop="1">
      <c r="A21" s="28"/>
    </row>
    <row r="22" spans="1:5">
      <c r="A22" s="28"/>
    </row>
  </sheetData>
  <mergeCells count="5">
    <mergeCell ref="A1:A2"/>
    <mergeCell ref="C1:C2"/>
    <mergeCell ref="D1:D2"/>
    <mergeCell ref="E1:E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ОтчетОФинансовомПоложении</vt:lpstr>
      <vt:lpstr>ОтчетО_СовокупномДоходе</vt:lpstr>
      <vt:lpstr>ОтчетДДС</vt:lpstr>
      <vt:lpstr>ОтчетО_СобственКапитале</vt:lpstr>
      <vt:lpstr>ОтчетОФинансовомПоложении!_Hlk85296105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Есенбаева Карлыгаш Мамбековна</dc:creator>
  <cp:lastModifiedBy>Есенбаева Карлыгаш Мамбековна</cp:lastModifiedBy>
  <cp:lastPrinted>2015-11-09T09:07:49Z</cp:lastPrinted>
  <dcterms:created xsi:type="dcterms:W3CDTF">2014-10-30T12:50:16Z</dcterms:created>
  <dcterms:modified xsi:type="dcterms:W3CDTF">2015-11-09T11:20:44Z</dcterms:modified>
</cp:coreProperties>
</file>