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4" i="2"/>
  <c r="C34"/>
  <c r="D16"/>
  <c r="D21" s="1"/>
  <c r="D27" s="1"/>
  <c r="D29" s="1"/>
  <c r="D31" s="1"/>
  <c r="C16"/>
  <c r="C21" s="1"/>
  <c r="C27" s="1"/>
  <c r="C29" s="1"/>
  <c r="C31" s="1"/>
  <c r="C78" i="1"/>
  <c r="C80" s="1"/>
  <c r="D76"/>
  <c r="D73"/>
  <c r="D78" s="1"/>
  <c r="D80" s="1"/>
  <c r="D71"/>
  <c r="C71"/>
  <c r="D61"/>
  <c r="C61"/>
  <c r="C81" s="1"/>
  <c r="D48"/>
  <c r="C48"/>
  <c r="D39"/>
  <c r="D49" s="1"/>
  <c r="C39"/>
  <c r="C49" s="1"/>
  <c r="C32"/>
  <c r="D28"/>
  <c r="D32" s="1"/>
  <c r="D50" s="1"/>
  <c r="D47" i="2" l="1"/>
  <c r="D49" s="1"/>
  <c r="D32"/>
  <c r="C47"/>
  <c r="C49" s="1"/>
  <c r="C32"/>
  <c r="C50" i="1"/>
  <c r="D81"/>
</calcChain>
</file>

<file path=xl/sharedStrings.xml><?xml version="1.0" encoding="utf-8"?>
<sst xmlns="http://schemas.openxmlformats.org/spreadsheetml/2006/main" count="158" uniqueCount="135">
  <si>
    <t>Форма № 1</t>
  </si>
  <si>
    <t>к приказу Министра финансов</t>
  </si>
  <si>
    <t>Республики Казахстан</t>
  </si>
  <si>
    <t>от 27 февраля 2015 года № 143</t>
  </si>
  <si>
    <r>
      <t xml:space="preserve">Наименование организации             </t>
    </r>
    <r>
      <rPr>
        <b/>
        <u/>
        <sz val="11"/>
        <color indexed="8"/>
        <rFont val="Times New Roman"/>
        <family val="1"/>
        <charset val="204"/>
      </rPr>
      <t>АО "Интергаз Центральная Азия"</t>
    </r>
  </si>
  <si>
    <r>
      <t xml:space="preserve">Сведения о реорганизации  </t>
    </r>
    <r>
      <rPr>
        <b/>
        <u/>
        <sz val="11"/>
        <color indexed="8"/>
        <rFont val="Times New Roman"/>
        <family val="1"/>
        <charset val="204"/>
      </rPr>
      <t xml:space="preserve"> нет</t>
    </r>
  </si>
  <si>
    <r>
      <t xml:space="preserve">Вид деятельности организации: </t>
    </r>
    <r>
      <rPr>
        <b/>
        <u/>
        <sz val="11"/>
        <color indexed="8"/>
        <rFont val="Times New Roman"/>
        <family val="1"/>
        <charset val="204"/>
      </rPr>
      <t xml:space="preserve"> Трубопроводный транспорт по магистральным газопроводам </t>
    </r>
  </si>
  <si>
    <r>
      <t xml:space="preserve">Организационно-правовая форма    </t>
    </r>
    <r>
      <rPr>
        <u/>
        <sz val="11"/>
        <color indexed="8"/>
        <rFont val="Times New Roman"/>
        <family val="1"/>
        <charset val="204"/>
      </rPr>
      <t xml:space="preserve"> </t>
    </r>
    <r>
      <rPr>
        <b/>
        <u/>
        <sz val="11"/>
        <color indexed="8"/>
        <rFont val="Times New Roman"/>
        <family val="1"/>
        <charset val="204"/>
      </rPr>
      <t>Акционерное  общество</t>
    </r>
  </si>
  <si>
    <r>
      <t xml:space="preserve">Форма отчетности:      </t>
    </r>
    <r>
      <rPr>
        <b/>
        <u/>
        <sz val="11"/>
        <color indexed="8"/>
        <rFont val="Times New Roman"/>
        <family val="1"/>
        <charset val="204"/>
      </rPr>
      <t xml:space="preserve">неконсолидированная </t>
    </r>
  </si>
  <si>
    <r>
      <t>Среднегодовая численность работников:</t>
    </r>
    <r>
      <rPr>
        <b/>
        <sz val="11"/>
        <rFont val="Times New Roman"/>
        <family val="1"/>
        <charset val="204"/>
      </rPr>
      <t xml:space="preserve">  6101  чел.</t>
    </r>
  </si>
  <si>
    <r>
      <t>Субъект</t>
    </r>
    <r>
      <rPr>
        <b/>
        <sz val="11"/>
        <color indexed="8"/>
        <rFont val="Times New Roman"/>
        <family val="1"/>
        <charset val="204"/>
      </rPr>
      <t xml:space="preserve">  крупного </t>
    </r>
    <r>
      <rPr>
        <sz val="11"/>
        <color indexed="8"/>
        <rFont val="Times New Roman"/>
        <family val="1"/>
        <charset val="204"/>
      </rPr>
      <t xml:space="preserve">предпринимательства  </t>
    </r>
  </si>
  <si>
    <r>
      <t xml:space="preserve">Юридический адрес организации:  </t>
    </r>
    <r>
      <rPr>
        <b/>
        <u/>
        <sz val="11"/>
        <color indexed="8"/>
        <rFont val="Times New Roman"/>
        <family val="1"/>
        <charset val="204"/>
      </rPr>
      <t>г. Астана, пр.Кабанбай батыра, 19</t>
    </r>
  </si>
  <si>
    <t>Бухгалтерский баланс</t>
  </si>
  <si>
    <t>по состоянию  на  «31»  декабря   2015 года</t>
  </si>
  <si>
    <t>тыс. 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</si>
  <si>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</si>
  <si>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</si>
  <si>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</si>
  <si>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</si>
  <si>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</si>
  <si>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</si>
  <si>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Финансовые активы, имеющиеся в наличии для продажи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</si>
  <si>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</si>
  <si>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</si>
  <si>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</si>
  <si>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</si>
  <si>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</si>
  <si>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</si>
  <si>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Запасы</t>
  </si>
  <si>
    <t>Прочие краткосрочные активы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</si>
  <si>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</si>
  <si>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</si>
  <si>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</si>
  <si>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</si>
  <si>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</si>
  <si>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</si>
  <si>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</si>
  <si>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</si>
  <si>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</si>
  <si>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</si>
  <si>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</si>
  <si>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</si>
  <si>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</si>
  <si>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</si>
  <si>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</si>
  <si>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</si>
  <si>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</si>
  <si>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</si>
  <si>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</si>
  <si>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</si>
  <si>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</si>
  <si>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</si>
  <si>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</si>
  <si>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</si>
  <si>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</si>
  <si>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</si>
  <si>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</si>
  <si>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</si>
  <si>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</si>
  <si>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</si>
  <si>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</si>
  <si>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</si>
  <si>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</si>
  <si>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</si>
  <si>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</si>
  <si>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</si>
  <si>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</si>
  <si>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</si>
  <si>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</si>
  <si>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</si>
  <si>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</si>
  <si>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</si>
  <si>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</si>
  <si>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Балансовая стоимость 1(одной) простой акции (тенге)</t>
  </si>
  <si>
    <t>Балансовая стоимость 1(одной) привилегированной акции (тенге)</t>
  </si>
  <si>
    <t>Заместитель Генерального директора</t>
  </si>
  <si>
    <t>Даулбаев С.К.</t>
  </si>
  <si>
    <t>_______________</t>
  </si>
  <si>
    <t>(фамилия, имя, отчество)               (подпись)</t>
  </si>
  <si>
    <r>
      <t>Главный   бухгалтер</t>
    </r>
    <r>
      <rPr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/>
    </r>
  </si>
  <si>
    <t>Тенелбаев Б.</t>
  </si>
  <si>
    <t>(фамилия, имя, отчество)              (подпись)</t>
  </si>
  <si>
    <t>Место печати</t>
  </si>
  <si>
    <t>Форма № 2</t>
  </si>
  <si>
    <r>
      <t xml:space="preserve">Наименование организации            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b/>
        <u/>
        <sz val="11"/>
        <color indexed="8"/>
        <rFont val="Times New Roman"/>
        <family val="1"/>
        <charset val="204"/>
      </rPr>
      <t>АО "Интергаз Центральная Азия"</t>
    </r>
  </si>
  <si>
    <t>Отчет  о прибылях  и  убытках</t>
  </si>
  <si>
    <t>за  год,  закончившийся  31  декабря   2015 года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</si>
  <si>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</si>
  <si>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</si>
  <si>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</si>
  <si>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</si>
  <si>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</si>
  <si>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</si>
  <si>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</si>
  <si>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</si>
  <si>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</si>
  <si>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</si>
  <si>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</si>
  <si>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</si>
  <si>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</si>
  <si>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</si>
  <si>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</si>
  <si>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Прочие неоперационные расходы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</si>
  <si>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</si>
  <si>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</si>
  <si>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</si>
  <si>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</si>
  <si>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</si>
  <si>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</si>
  <si>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</si>
  <si>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</si>
  <si>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</si>
  <si>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</si>
  <si>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</si>
  <si>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</si>
  <si>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</si>
  <si>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</si>
  <si>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</si>
  <si>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</si>
  <si>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</si>
  <si>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</si>
  <si>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</si>
  <si>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</si>
  <si>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</si>
  <si>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</si>
  <si>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</si>
  <si>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</si>
  <si>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</si>
  <si>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</si>
  <si>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</si>
  <si>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</si>
  <si>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________________</t>
  </si>
  <si>
    <t>(фамилия, имя, отчество)    (подпись)</t>
  </si>
  <si>
    <t xml:space="preserve">Главный   бухгалтер                                                                                             </t>
  </si>
  <si>
    <t>(фамилия, имя, отчество)      (подпись)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</si>
</sst>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</numFmts>
  <fonts count="1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u/>
      <sz val="10"/>
      <color indexed="12"/>
      <name val="Arial Cyr"/>
      <charset val="204"/>
    </font>
    <font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name val="Arial Cyr"/>
      <charset val="204"/>
    </font>
    <font>
      <u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0" fontId="1" fillId="0" borderId="0" xfId="0" applyFont="1" applyAlignment="1">
      <alignment horizontal="right"/>
    </xf>
    <xf numFmtId="0" fontId="2" fillId="0" borderId="0" xfId="1" applyAlignment="1" applyProtection="1">
      <alignment horizontal="right"/>
    </xf>
    <xf numFmtId="0" fontId="0" fillId="0" borderId="0" xfId="0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3" fontId="1" fillId="0" borderId="4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right"/>
    </xf>
    <xf numFmtId="0" fontId="11" fillId="0" borderId="5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3" fontId="11" fillId="0" borderId="0" xfId="0" applyNumberFormat="1" applyFont="1" applyFill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165" fontId="14" fillId="0" borderId="6" xfId="2" applyNumberFormat="1" applyFont="1" applyFill="1" applyBorder="1"/>
    <xf numFmtId="165" fontId="15" fillId="0" borderId="7" xfId="2" applyNumberFormat="1" applyFont="1" applyFill="1" applyBorder="1"/>
    <xf numFmtId="166" fontId="14" fillId="0" borderId="6" xfId="2" applyNumberFormat="1" applyFont="1" applyFill="1" applyBorder="1"/>
    <xf numFmtId="165" fontId="14" fillId="0" borderId="8" xfId="2" applyNumberFormat="1" applyFont="1" applyFill="1" applyBorder="1" applyAlignment="1">
      <alignment wrapText="1"/>
    </xf>
    <xf numFmtId="165" fontId="15" fillId="0" borderId="9" xfId="2" applyNumberFormat="1" applyFont="1" applyFill="1" applyBorder="1"/>
    <xf numFmtId="166" fontId="14" fillId="0" borderId="10" xfId="2" applyNumberFormat="1" applyFont="1" applyFill="1" applyBorder="1"/>
    <xf numFmtId="0" fontId="1" fillId="0" borderId="0" xfId="0" applyFont="1"/>
    <xf numFmtId="3" fontId="0" fillId="0" borderId="0" xfId="0" applyNumberFormat="1" applyFill="1"/>
    <xf numFmtId="3" fontId="0" fillId="0" borderId="0" xfId="0" applyNumberFormat="1"/>
    <xf numFmtId="0" fontId="9" fillId="0" borderId="0" xfId="0" applyFont="1" applyAlignment="1">
      <alignment wrapText="1"/>
    </xf>
    <xf numFmtId="0" fontId="8" fillId="0" borderId="0" xfId="0" applyFont="1" applyFill="1"/>
    <xf numFmtId="0" fontId="0" fillId="0" borderId="11" xfId="0" applyBorder="1"/>
    <xf numFmtId="0" fontId="1" fillId="0" borderId="0" xfId="0" applyFont="1" applyFill="1" applyAlignment="1">
      <alignment horizontal="right"/>
    </xf>
    <xf numFmtId="0" fontId="2" fillId="0" borderId="0" xfId="1" applyFill="1" applyAlignment="1" applyProtection="1">
      <alignment horizontal="right"/>
    </xf>
    <xf numFmtId="0" fontId="5" fillId="0" borderId="0" xfId="0" applyFont="1"/>
    <xf numFmtId="0" fontId="10" fillId="0" borderId="0" xfId="0" applyFont="1"/>
    <xf numFmtId="0" fontId="11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3" fontId="1" fillId="0" borderId="4" xfId="0" applyNumberFormat="1" applyFont="1" applyFill="1" applyBorder="1" applyAlignment="1"/>
    <xf numFmtId="3" fontId="11" fillId="0" borderId="4" xfId="0" applyNumberFormat="1" applyFont="1" applyFill="1" applyBorder="1" applyAlignment="1"/>
    <xf numFmtId="4" fontId="14" fillId="0" borderId="4" xfId="0" applyNumberFormat="1" applyFont="1" applyFill="1" applyBorder="1" applyAlignment="1"/>
    <xf numFmtId="3" fontId="14" fillId="0" borderId="4" xfId="0" applyNumberFormat="1" applyFont="1" applyFill="1" applyBorder="1" applyAlignment="1"/>
    <xf numFmtId="0" fontId="1" fillId="0" borderId="3" xfId="0" applyFont="1" applyFill="1" applyBorder="1" applyAlignment="1">
      <alignment vertical="top" wrapText="1"/>
    </xf>
    <xf numFmtId="4" fontId="14" fillId="0" borderId="4" xfId="0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11" xfId="0" applyFill="1" applyBorder="1"/>
    <xf numFmtId="0" fontId="3" fillId="0" borderId="0" xfId="0" applyFont="1" applyAlignment="1">
      <alignment horizontal="justify"/>
    </xf>
    <xf numFmtId="0" fontId="10" fillId="0" borderId="0" xfId="0" applyFont="1" applyAlignment="1"/>
    <xf numFmtId="0" fontId="5" fillId="0" borderId="0" xfId="0" applyFont="1" applyAlignme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justify"/>
    </xf>
    <xf numFmtId="0" fontId="5" fillId="2" borderId="0" xfId="0" applyFont="1" applyFill="1" applyAlignme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Гиперссылка" xfId="1" builtinId="8"/>
    <cellStyle name="Обычный" xfId="0" builtinId="0"/>
    <cellStyle name="Финансов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jl:30820087.0%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5"/>
  <sheetViews>
    <sheetView tabSelected="1" topLeftCell="A16" workbookViewId="0">
      <selection activeCell="A10" sqref="A10:D10"/>
    </sheetView>
  </sheetViews>
  <sheetFormatPr defaultRowHeight="15"/>
  <cols>
    <col min="1" max="1" width="48.140625" customWidth="1"/>
    <col min="3" max="3" width="21.140625" style="1" customWidth="1"/>
    <col min="4" max="4" width="18.42578125" customWidth="1"/>
  </cols>
  <sheetData>
    <row r="1" spans="1:6">
      <c r="D1" s="2" t="s">
        <v>0</v>
      </c>
    </row>
    <row r="2" spans="1:6">
      <c r="D2" s="3" t="s">
        <v>1</v>
      </c>
    </row>
    <row r="3" spans="1:6">
      <c r="D3" s="2" t="s">
        <v>2</v>
      </c>
    </row>
    <row r="4" spans="1:6">
      <c r="D4" s="2" t="s">
        <v>3</v>
      </c>
    </row>
    <row r="5" spans="1:6">
      <c r="A5" s="2"/>
    </row>
    <row r="6" spans="1:6" ht="27.75" customHeight="1">
      <c r="A6" s="50" t="s">
        <v>4</v>
      </c>
      <c r="B6" s="52"/>
      <c r="C6" s="52"/>
      <c r="D6" s="52"/>
    </row>
    <row r="7" spans="1:6" ht="18" customHeight="1">
      <c r="A7" s="50" t="s">
        <v>5</v>
      </c>
      <c r="B7" s="52"/>
      <c r="C7" s="52"/>
      <c r="D7" s="52"/>
    </row>
    <row r="8" spans="1:6" ht="23.25" customHeight="1">
      <c r="A8" s="50" t="s">
        <v>6</v>
      </c>
      <c r="B8" s="52"/>
      <c r="C8" s="52"/>
      <c r="D8" s="52"/>
    </row>
    <row r="9" spans="1:6" ht="24" customHeight="1">
      <c r="A9" s="50" t="s">
        <v>7</v>
      </c>
      <c r="B9" s="52"/>
      <c r="C9" s="52"/>
      <c r="D9" s="52"/>
    </row>
    <row r="10" spans="1:6" ht="21" customHeight="1">
      <c r="A10" s="50" t="s">
        <v>8</v>
      </c>
      <c r="B10" s="52"/>
      <c r="C10" s="52"/>
      <c r="D10" s="52"/>
      <c r="E10" s="4"/>
      <c r="F10" s="4"/>
    </row>
    <row r="11" spans="1:6" ht="18.75" customHeight="1">
      <c r="A11" s="55" t="s">
        <v>9</v>
      </c>
      <c r="B11" s="56"/>
      <c r="C11" s="56"/>
      <c r="D11" s="56"/>
      <c r="E11" s="4"/>
      <c r="F11" s="4"/>
    </row>
    <row r="12" spans="1:6" ht="18.75" customHeight="1">
      <c r="A12" s="50" t="s">
        <v>10</v>
      </c>
      <c r="B12" s="51"/>
      <c r="C12" s="51"/>
      <c r="D12" s="51"/>
      <c r="E12" s="4"/>
      <c r="F12" s="4"/>
    </row>
    <row r="13" spans="1:6" ht="24" customHeight="1">
      <c r="A13" s="50" t="s">
        <v>11</v>
      </c>
      <c r="B13" s="52"/>
      <c r="C13" s="52"/>
      <c r="D13" s="52"/>
      <c r="E13" s="4"/>
      <c r="F13" s="4"/>
    </row>
    <row r="14" spans="1:6">
      <c r="A14" s="5"/>
      <c r="E14" s="4"/>
      <c r="F14" s="4"/>
    </row>
    <row r="15" spans="1:6" ht="16.5">
      <c r="A15" s="53" t="s">
        <v>12</v>
      </c>
      <c r="B15" s="54"/>
      <c r="C15" s="54"/>
      <c r="D15" s="54"/>
    </row>
    <row r="16" spans="1:6">
      <c r="A16" s="5"/>
    </row>
    <row r="17" spans="1:4" ht="16.5">
      <c r="A17" s="53" t="s">
        <v>13</v>
      </c>
      <c r="B17" s="54"/>
      <c r="C17" s="54"/>
      <c r="D17" s="54"/>
    </row>
    <row r="19" spans="1:4" ht="15.75" thickBot="1">
      <c r="A19" s="2"/>
      <c r="D19" s="6" t="s">
        <v>14</v>
      </c>
    </row>
    <row r="20" spans="1:4" ht="26.25" thickBot="1">
      <c r="A20" s="7" t="s">
        <v>15</v>
      </c>
      <c r="B20" s="8" t="s">
        <v>16</v>
      </c>
      <c r="C20" s="9" t="s">
        <v>17</v>
      </c>
      <c r="D20" s="8" t="s">
        <v>18</v>
      </c>
    </row>
    <row r="21" spans="1:4" ht="15.75" thickBot="1">
      <c r="A21" s="10" t="s">
        <v>19</v>
      </c>
      <c r="B21" s="11"/>
      <c r="C21" s="12"/>
      <c r="D21" s="11"/>
    </row>
    <row r="22" spans="1:4" ht="15.75" thickBot="1">
      <c r="A22" s="13" t="s">
        <v>20</v>
      </c>
      <c r="B22" s="11">
        <v>10</v>
      </c>
      <c r="C22" s="14">
        <v>7985027</v>
      </c>
      <c r="D22" s="14">
        <v>1096556</v>
      </c>
    </row>
    <row r="23" spans="1:4" ht="15.75" thickBot="1">
      <c r="A23" s="13" t="s">
        <v>21</v>
      </c>
      <c r="B23" s="11">
        <v>11</v>
      </c>
      <c r="C23" s="14"/>
      <c r="D23" s="14"/>
    </row>
    <row r="24" spans="1:4" ht="15.75" thickBot="1">
      <c r="A24" s="13" t="s">
        <v>22</v>
      </c>
      <c r="B24" s="11">
        <v>12</v>
      </c>
      <c r="C24" s="14"/>
      <c r="D24" s="14"/>
    </row>
    <row r="25" spans="1:4" ht="26.25" thickBot="1">
      <c r="A25" s="13" t="s">
        <v>23</v>
      </c>
      <c r="B25" s="11">
        <v>13</v>
      </c>
      <c r="C25" s="14"/>
      <c r="D25" s="14"/>
    </row>
    <row r="26" spans="1:4" ht="15.75" thickBot="1">
      <c r="A26" s="13" t="s">
        <v>24</v>
      </c>
      <c r="B26" s="11">
        <v>14</v>
      </c>
      <c r="C26" s="14"/>
      <c r="D26" s="14"/>
    </row>
    <row r="27" spans="1:4" ht="15.75" thickBot="1">
      <c r="A27" s="13" t="s">
        <v>25</v>
      </c>
      <c r="B27" s="11">
        <v>15</v>
      </c>
      <c r="C27" s="14">
        <v>6940862</v>
      </c>
      <c r="D27" s="14">
        <v>128720</v>
      </c>
    </row>
    <row r="28" spans="1:4" ht="26.25" thickBot="1">
      <c r="A28" s="13" t="s">
        <v>26</v>
      </c>
      <c r="B28" s="11">
        <v>16</v>
      </c>
      <c r="C28" s="14">
        <v>26458238</v>
      </c>
      <c r="D28" s="14">
        <f>33999885-3789524</f>
        <v>30210361</v>
      </c>
    </row>
    <row r="29" spans="1:4" ht="15.75" thickBot="1">
      <c r="A29" s="13" t="s">
        <v>27</v>
      </c>
      <c r="B29" s="11">
        <v>17</v>
      </c>
      <c r="C29" s="14">
        <v>3999125</v>
      </c>
      <c r="D29" s="14">
        <v>305186</v>
      </c>
    </row>
    <row r="30" spans="1:4" ht="15.75" thickBot="1">
      <c r="A30" s="13" t="s">
        <v>28</v>
      </c>
      <c r="B30" s="11">
        <v>18</v>
      </c>
      <c r="C30" s="14">
        <v>7275702</v>
      </c>
      <c r="D30" s="14">
        <v>9320420</v>
      </c>
    </row>
    <row r="31" spans="1:4" ht="15.75" thickBot="1">
      <c r="A31" s="13" t="s">
        <v>29</v>
      </c>
      <c r="B31" s="11">
        <v>19</v>
      </c>
      <c r="C31" s="14">
        <v>81918</v>
      </c>
      <c r="D31" s="14">
        <v>227036</v>
      </c>
    </row>
    <row r="32" spans="1:4" ht="26.25" thickBot="1">
      <c r="A32" s="10" t="s">
        <v>30</v>
      </c>
      <c r="B32" s="11">
        <v>100</v>
      </c>
      <c r="C32" s="15">
        <f>SUM(C22:C31)</f>
        <v>52740872</v>
      </c>
      <c r="D32" s="16">
        <f>SUM(D22:D31)</f>
        <v>41288279</v>
      </c>
    </row>
    <row r="33" spans="1:4" ht="26.25" thickBot="1">
      <c r="A33" s="13" t="s">
        <v>31</v>
      </c>
      <c r="B33" s="11">
        <v>101</v>
      </c>
      <c r="C33" s="14"/>
      <c r="D33" s="17"/>
    </row>
    <row r="34" spans="1:4" ht="15.75" thickBot="1">
      <c r="A34" s="10" t="s">
        <v>32</v>
      </c>
      <c r="B34" s="11"/>
      <c r="C34" s="14"/>
      <c r="D34" s="17"/>
    </row>
    <row r="35" spans="1:4" ht="15.75" thickBot="1">
      <c r="A35" s="13" t="s">
        <v>21</v>
      </c>
      <c r="B35" s="11">
        <v>110</v>
      </c>
      <c r="C35" s="14"/>
      <c r="D35" s="17"/>
    </row>
    <row r="36" spans="1:4" ht="15.75" thickBot="1">
      <c r="A36" s="13" t="s">
        <v>22</v>
      </c>
      <c r="B36" s="11">
        <v>111</v>
      </c>
      <c r="C36" s="14"/>
      <c r="D36" s="17"/>
    </row>
    <row r="37" spans="1:4" ht="26.25" thickBot="1">
      <c r="A37" s="13" t="s">
        <v>23</v>
      </c>
      <c r="B37" s="11">
        <v>112</v>
      </c>
      <c r="C37" s="14"/>
      <c r="D37" s="17"/>
    </row>
    <row r="38" spans="1:4" ht="15.75" thickBot="1">
      <c r="A38" s="13" t="s">
        <v>24</v>
      </c>
      <c r="B38" s="11">
        <v>113</v>
      </c>
      <c r="C38" s="14"/>
      <c r="D38" s="17"/>
    </row>
    <row r="39" spans="1:4" ht="15.75" thickBot="1">
      <c r="A39" s="13" t="s">
        <v>33</v>
      </c>
      <c r="B39" s="11">
        <v>114</v>
      </c>
      <c r="C39" s="14">
        <f>2338359-2338359</f>
        <v>0</v>
      </c>
      <c r="D39" s="14">
        <f>34408571-1285966</f>
        <v>33122605</v>
      </c>
    </row>
    <row r="40" spans="1:4" ht="26.25" thickBot="1">
      <c r="A40" s="13" t="s">
        <v>34</v>
      </c>
      <c r="B40" s="11">
        <v>115</v>
      </c>
      <c r="C40" s="14"/>
      <c r="D40" s="14"/>
    </row>
    <row r="41" spans="1:4" ht="15.75" thickBot="1">
      <c r="A41" s="13" t="s">
        <v>35</v>
      </c>
      <c r="B41" s="11">
        <v>116</v>
      </c>
      <c r="C41" s="14"/>
      <c r="D41" s="14"/>
    </row>
    <row r="42" spans="1:4" ht="15.75" thickBot="1">
      <c r="A42" s="13" t="s">
        <v>36</v>
      </c>
      <c r="B42" s="11">
        <v>117</v>
      </c>
      <c r="C42" s="14"/>
      <c r="D42" s="14"/>
    </row>
    <row r="43" spans="1:4" ht="15.75" thickBot="1">
      <c r="A43" s="13" t="s">
        <v>37</v>
      </c>
      <c r="B43" s="11">
        <v>118</v>
      </c>
      <c r="C43" s="14">
        <v>475941905</v>
      </c>
      <c r="D43" s="14">
        <v>463933043</v>
      </c>
    </row>
    <row r="44" spans="1:4" ht="15.75" thickBot="1">
      <c r="A44" s="13" t="s">
        <v>38</v>
      </c>
      <c r="B44" s="11">
        <v>119</v>
      </c>
      <c r="C44" s="14"/>
      <c r="D44" s="14"/>
    </row>
    <row r="45" spans="1:4" ht="15.75" thickBot="1">
      <c r="A45" s="13" t="s">
        <v>39</v>
      </c>
      <c r="B45" s="11">
        <v>120</v>
      </c>
      <c r="C45" s="14"/>
      <c r="D45" s="14"/>
    </row>
    <row r="46" spans="1:4" ht="15.75" thickBot="1">
      <c r="A46" s="13" t="s">
        <v>40</v>
      </c>
      <c r="B46" s="11">
        <v>121</v>
      </c>
      <c r="C46" s="14">
        <v>1014600</v>
      </c>
      <c r="D46" s="14">
        <v>1013774</v>
      </c>
    </row>
    <row r="47" spans="1:4" ht="15.75" thickBot="1">
      <c r="A47" s="13" t="s">
        <v>41</v>
      </c>
      <c r="B47" s="11">
        <v>122</v>
      </c>
      <c r="C47" s="14"/>
      <c r="D47" s="14"/>
    </row>
    <row r="48" spans="1:4" ht="15.75" thickBot="1">
      <c r="A48" s="13" t="s">
        <v>42</v>
      </c>
      <c r="B48" s="11">
        <v>123</v>
      </c>
      <c r="C48" s="14">
        <f>11227757+2338359</f>
        <v>13566116</v>
      </c>
      <c r="D48" s="14">
        <f>9502802+3789524+1285966</f>
        <v>14578292</v>
      </c>
    </row>
    <row r="49" spans="1:4" ht="15.75" thickBot="1">
      <c r="A49" s="10" t="s">
        <v>43</v>
      </c>
      <c r="B49" s="11">
        <v>200</v>
      </c>
      <c r="C49" s="15">
        <f>SUM(C35:C48)</f>
        <v>490522621</v>
      </c>
      <c r="D49" s="16">
        <f>SUM(D35:D48)</f>
        <v>512647714</v>
      </c>
    </row>
    <row r="50" spans="1:4" ht="15.75" thickBot="1">
      <c r="A50" s="10" t="s">
        <v>44</v>
      </c>
      <c r="B50" s="11"/>
      <c r="C50" s="15">
        <f>C32+C49</f>
        <v>543263493</v>
      </c>
      <c r="D50" s="16">
        <f>D32+D49</f>
        <v>553935993</v>
      </c>
    </row>
    <row r="51" spans="1:4" ht="26.25" thickBot="1">
      <c r="A51" s="18" t="s">
        <v>45</v>
      </c>
      <c r="B51" s="11" t="s">
        <v>16</v>
      </c>
      <c r="C51" s="12" t="s">
        <v>17</v>
      </c>
      <c r="D51" s="11" t="s">
        <v>18</v>
      </c>
    </row>
    <row r="52" spans="1:4" ht="15.75" thickBot="1">
      <c r="A52" s="10" t="s">
        <v>46</v>
      </c>
      <c r="B52" s="11"/>
      <c r="C52" s="14"/>
      <c r="D52" s="17"/>
    </row>
    <row r="53" spans="1:4" ht="15.75" thickBot="1">
      <c r="A53" s="13" t="s">
        <v>47</v>
      </c>
      <c r="B53" s="11">
        <v>210</v>
      </c>
      <c r="C53" s="14">
        <v>1966320</v>
      </c>
      <c r="D53" s="14">
        <v>1057107</v>
      </c>
    </row>
    <row r="54" spans="1:4" ht="15.75" thickBot="1">
      <c r="A54" s="13" t="s">
        <v>22</v>
      </c>
      <c r="B54" s="11">
        <v>211</v>
      </c>
      <c r="C54" s="14"/>
      <c r="D54" s="14"/>
    </row>
    <row r="55" spans="1:4" ht="15.75" thickBot="1">
      <c r="A55" s="13" t="s">
        <v>48</v>
      </c>
      <c r="B55" s="11">
        <v>212</v>
      </c>
      <c r="C55" s="14">
        <v>746622</v>
      </c>
      <c r="D55" s="14">
        <v>802112</v>
      </c>
    </row>
    <row r="56" spans="1:4" ht="26.25" thickBot="1">
      <c r="A56" s="13" t="s">
        <v>49</v>
      </c>
      <c r="B56" s="11">
        <v>213</v>
      </c>
      <c r="C56" s="14">
        <v>11794010</v>
      </c>
      <c r="D56" s="14">
        <v>8715203</v>
      </c>
    </row>
    <row r="57" spans="1:4" ht="15.75" thickBot="1">
      <c r="A57" s="13" t="s">
        <v>50</v>
      </c>
      <c r="B57" s="11">
        <v>214</v>
      </c>
      <c r="C57" s="14"/>
      <c r="D57" s="14"/>
    </row>
    <row r="58" spans="1:4" ht="26.25" thickBot="1">
      <c r="A58" s="13" t="s">
        <v>51</v>
      </c>
      <c r="B58" s="11">
        <v>215</v>
      </c>
      <c r="C58" s="19"/>
      <c r="D58" s="19"/>
    </row>
    <row r="59" spans="1:4" ht="15.75" thickBot="1">
      <c r="A59" s="13" t="s">
        <v>52</v>
      </c>
      <c r="B59" s="11">
        <v>216</v>
      </c>
      <c r="C59" s="14">
        <v>25155</v>
      </c>
      <c r="D59" s="14">
        <v>53009</v>
      </c>
    </row>
    <row r="60" spans="1:4" ht="15.75" thickBot="1">
      <c r="A60" s="13" t="s">
        <v>53</v>
      </c>
      <c r="B60" s="11">
        <v>217</v>
      </c>
      <c r="C60" s="14">
        <v>4212631</v>
      </c>
      <c r="D60" s="14">
        <v>11998771</v>
      </c>
    </row>
    <row r="61" spans="1:4" ht="26.25" thickBot="1">
      <c r="A61" s="10" t="s">
        <v>54</v>
      </c>
      <c r="B61" s="11">
        <v>300</v>
      </c>
      <c r="C61" s="16">
        <f>SUM(C53:C60)</f>
        <v>18744738</v>
      </c>
      <c r="D61" s="16">
        <f>SUM(D53:D60)</f>
        <v>22626202</v>
      </c>
    </row>
    <row r="62" spans="1:4" ht="26.25" thickBot="1">
      <c r="A62" s="13" t="s">
        <v>55</v>
      </c>
      <c r="B62" s="11">
        <v>301</v>
      </c>
      <c r="C62" s="14"/>
      <c r="D62" s="17"/>
    </row>
    <row r="63" spans="1:4" ht="15.75" thickBot="1">
      <c r="A63" s="10" t="s">
        <v>56</v>
      </c>
      <c r="B63" s="11"/>
      <c r="C63" s="14"/>
      <c r="D63" s="17"/>
    </row>
    <row r="64" spans="1:4" ht="15.75" thickBot="1">
      <c r="A64" s="13" t="s">
        <v>47</v>
      </c>
      <c r="B64" s="11">
        <v>310</v>
      </c>
      <c r="C64" s="14">
        <v>892902</v>
      </c>
      <c r="D64" s="14">
        <v>1422488</v>
      </c>
    </row>
    <row r="65" spans="1:4" ht="15.75" thickBot="1">
      <c r="A65" s="13" t="s">
        <v>22</v>
      </c>
      <c r="B65" s="11">
        <v>311</v>
      </c>
      <c r="C65" s="14"/>
      <c r="D65" s="14"/>
    </row>
    <row r="66" spans="1:4" ht="15.75" thickBot="1">
      <c r="A66" s="13" t="s">
        <v>57</v>
      </c>
      <c r="B66" s="11">
        <v>312</v>
      </c>
      <c r="C66" s="14">
        <v>91564993</v>
      </c>
      <c r="D66" s="14">
        <v>98162420</v>
      </c>
    </row>
    <row r="67" spans="1:4" ht="26.25" thickBot="1">
      <c r="A67" s="13" t="s">
        <v>58</v>
      </c>
      <c r="B67" s="11">
        <v>313</v>
      </c>
      <c r="C67" s="14"/>
      <c r="D67" s="14"/>
    </row>
    <row r="68" spans="1:4" ht="15.75" thickBot="1">
      <c r="A68" s="13" t="s">
        <v>59</v>
      </c>
      <c r="B68" s="11">
        <v>314</v>
      </c>
      <c r="C68" s="19">
        <v>38842275</v>
      </c>
      <c r="D68" s="19">
        <v>35129142</v>
      </c>
    </row>
    <row r="69" spans="1:4" ht="15.75" thickBot="1">
      <c r="A69" s="13" t="s">
        <v>60</v>
      </c>
      <c r="B69" s="11">
        <v>315</v>
      </c>
      <c r="C69" s="14">
        <v>23911914</v>
      </c>
      <c r="D69" s="14">
        <v>21648314</v>
      </c>
    </row>
    <row r="70" spans="1:4" ht="15.75" thickBot="1">
      <c r="A70" s="13" t="s">
        <v>61</v>
      </c>
      <c r="B70" s="11">
        <v>316</v>
      </c>
      <c r="C70" s="14">
        <v>843671</v>
      </c>
      <c r="D70" s="14">
        <v>3186738</v>
      </c>
    </row>
    <row r="71" spans="1:4" ht="26.25" thickBot="1">
      <c r="A71" s="10" t="s">
        <v>62</v>
      </c>
      <c r="B71" s="11">
        <v>400</v>
      </c>
      <c r="C71" s="15">
        <f>SUM(C64:C70)</f>
        <v>156055755</v>
      </c>
      <c r="D71" s="16">
        <f>SUM(D64:D70)</f>
        <v>159549102</v>
      </c>
    </row>
    <row r="72" spans="1:4" ht="15.75" thickBot="1">
      <c r="A72" s="10" t="s">
        <v>63</v>
      </c>
      <c r="B72" s="11"/>
      <c r="C72" s="14"/>
      <c r="D72" s="17"/>
    </row>
    <row r="73" spans="1:4" ht="15.75" thickBot="1">
      <c r="A73" s="13" t="s">
        <v>64</v>
      </c>
      <c r="B73" s="11">
        <v>410</v>
      </c>
      <c r="C73" s="14">
        <v>21179589</v>
      </c>
      <c r="D73" s="14">
        <f>228104895-208429320</f>
        <v>19675575</v>
      </c>
    </row>
    <row r="74" spans="1:4" ht="15.75" thickBot="1">
      <c r="A74" s="13" t="s">
        <v>65</v>
      </c>
      <c r="B74" s="11">
        <v>411</v>
      </c>
      <c r="C74" s="14"/>
      <c r="D74" s="14"/>
    </row>
    <row r="75" spans="1:4" ht="15.75" thickBot="1">
      <c r="A75" s="13" t="s">
        <v>66</v>
      </c>
      <c r="B75" s="11">
        <v>412</v>
      </c>
      <c r="C75" s="14"/>
      <c r="D75" s="14"/>
    </row>
    <row r="76" spans="1:4" ht="15.75" thickBot="1">
      <c r="A76" s="13" t="s">
        <v>67</v>
      </c>
      <c r="B76" s="11">
        <v>413</v>
      </c>
      <c r="C76" s="14">
        <v>208429320</v>
      </c>
      <c r="D76" s="14">
        <f>-541442+208429320</f>
        <v>207887878</v>
      </c>
    </row>
    <row r="77" spans="1:4" ht="15.75" thickBot="1">
      <c r="A77" s="13" t="s">
        <v>68</v>
      </c>
      <c r="B77" s="11">
        <v>414</v>
      </c>
      <c r="C77" s="14">
        <v>138854091</v>
      </c>
      <c r="D77" s="14">
        <v>144197236</v>
      </c>
    </row>
    <row r="78" spans="1:4" ht="26.25" thickBot="1">
      <c r="A78" s="13" t="s">
        <v>69</v>
      </c>
      <c r="B78" s="11">
        <v>420</v>
      </c>
      <c r="C78" s="15">
        <f>SUM(C73:C77)</f>
        <v>368463000</v>
      </c>
      <c r="D78" s="15">
        <f>SUM(D73:D77)</f>
        <v>371760689</v>
      </c>
    </row>
    <row r="79" spans="1:4" ht="15.75" thickBot="1">
      <c r="A79" s="13" t="s">
        <v>70</v>
      </c>
      <c r="B79" s="11">
        <v>421</v>
      </c>
      <c r="C79" s="14"/>
      <c r="D79" s="17"/>
    </row>
    <row r="80" spans="1:4" ht="15.75" thickBot="1">
      <c r="A80" s="10" t="s">
        <v>71</v>
      </c>
      <c r="B80" s="11">
        <v>500</v>
      </c>
      <c r="C80" s="15">
        <f>C78</f>
        <v>368463000</v>
      </c>
      <c r="D80" s="16">
        <f>D78</f>
        <v>371760689</v>
      </c>
    </row>
    <row r="81" spans="1:4" ht="26.25" thickBot="1">
      <c r="A81" s="10" t="s">
        <v>72</v>
      </c>
      <c r="B81" s="11"/>
      <c r="C81" s="15">
        <f>C61+C71+C80</f>
        <v>543263493</v>
      </c>
      <c r="D81" s="16">
        <f>D61+D71+D80</f>
        <v>553935993</v>
      </c>
    </row>
    <row r="82" spans="1:4" ht="15.75" thickBot="1">
      <c r="A82" s="20"/>
      <c r="B82" s="21"/>
      <c r="C82" s="22"/>
      <c r="D82" s="23"/>
    </row>
    <row r="83" spans="1:4" ht="15.75" thickBot="1">
      <c r="A83" s="24" t="s">
        <v>73</v>
      </c>
      <c r="B83" s="25"/>
      <c r="C83" s="26">
        <v>13030</v>
      </c>
      <c r="D83" s="26">
        <v>14153</v>
      </c>
    </row>
    <row r="84" spans="1:4" ht="27" thickBot="1">
      <c r="A84" s="27" t="s">
        <v>74</v>
      </c>
      <c r="B84" s="28"/>
      <c r="C84" s="29">
        <v>750</v>
      </c>
      <c r="D84" s="29">
        <v>750</v>
      </c>
    </row>
    <row r="85" spans="1:4">
      <c r="A85" s="30"/>
      <c r="C85" s="31"/>
      <c r="D85" s="32"/>
    </row>
    <row r="86" spans="1:4">
      <c r="A86" s="30"/>
      <c r="C86" s="31"/>
      <c r="D86" s="32"/>
    </row>
    <row r="87" spans="1:4">
      <c r="A87" s="30"/>
    </row>
    <row r="88" spans="1:4">
      <c r="A88" s="33" t="s">
        <v>75</v>
      </c>
      <c r="C88" s="34" t="s">
        <v>76</v>
      </c>
      <c r="D88" t="s">
        <v>77</v>
      </c>
    </row>
    <row r="89" spans="1:4">
      <c r="C89" s="30" t="s">
        <v>78</v>
      </c>
      <c r="D89" s="1"/>
    </row>
    <row r="90" spans="1:4">
      <c r="B90" s="30"/>
    </row>
    <row r="91" spans="1:4">
      <c r="A91" s="33" t="s">
        <v>79</v>
      </c>
      <c r="C91" s="34" t="s">
        <v>80</v>
      </c>
      <c r="D91" s="35"/>
    </row>
    <row r="92" spans="1:4">
      <c r="C92" s="30" t="s">
        <v>81</v>
      </c>
      <c r="D92" s="1"/>
    </row>
    <row r="93" spans="1:4">
      <c r="A93" s="30"/>
    </row>
    <row r="94" spans="1:4">
      <c r="A94" s="30" t="s">
        <v>82</v>
      </c>
    </row>
    <row r="95" spans="1:4">
      <c r="A95" s="30"/>
    </row>
  </sheetData>
  <mergeCells count="10">
    <mergeCell ref="A12:D12"/>
    <mergeCell ref="A13:D13"/>
    <mergeCell ref="A15:D15"/>
    <mergeCell ref="A17:D17"/>
    <mergeCell ref="A6:D6"/>
    <mergeCell ref="A7:D7"/>
    <mergeCell ref="A8:D8"/>
    <mergeCell ref="A9:D9"/>
    <mergeCell ref="A10:D10"/>
    <mergeCell ref="A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7"/>
  <sheetViews>
    <sheetView workbookViewId="0">
      <selection activeCell="A4" sqref="A4"/>
    </sheetView>
  </sheetViews>
  <sheetFormatPr defaultRowHeight="15"/>
  <cols>
    <col min="1" max="1" width="42.85546875" customWidth="1"/>
    <col min="3" max="3" width="20.5703125" style="1" customWidth="1"/>
    <col min="4" max="4" width="18.5703125" style="1" customWidth="1"/>
  </cols>
  <sheetData>
    <row r="1" spans="1:4">
      <c r="D1" s="36" t="s">
        <v>83</v>
      </c>
    </row>
    <row r="2" spans="1:4">
      <c r="D2" s="37" t="s">
        <v>1</v>
      </c>
    </row>
    <row r="3" spans="1:4">
      <c r="D3" s="36" t="s">
        <v>2</v>
      </c>
    </row>
    <row r="4" spans="1:4">
      <c r="D4" s="36" t="s">
        <v>3</v>
      </c>
    </row>
    <row r="5" spans="1:4">
      <c r="A5" s="2"/>
    </row>
    <row r="6" spans="1:4">
      <c r="A6" s="2"/>
    </row>
    <row r="7" spans="1:4" ht="25.5" customHeight="1">
      <c r="A7" s="57" t="s">
        <v>84</v>
      </c>
      <c r="B7" s="58"/>
      <c r="C7" s="58"/>
      <c r="D7" s="58"/>
    </row>
    <row r="8" spans="1:4">
      <c r="A8" s="5"/>
    </row>
    <row r="9" spans="1:4" s="38" customFormat="1" ht="14.25">
      <c r="A9" s="59" t="s">
        <v>85</v>
      </c>
      <c r="B9" s="60"/>
      <c r="C9" s="60"/>
      <c r="D9" s="60"/>
    </row>
    <row r="10" spans="1:4" s="39" customFormat="1" ht="21" customHeight="1">
      <c r="A10" s="59" t="s">
        <v>86</v>
      </c>
      <c r="B10" s="61"/>
      <c r="C10" s="61"/>
      <c r="D10" s="61"/>
    </row>
    <row r="11" spans="1:4">
      <c r="D11" s="40" t="s">
        <v>14</v>
      </c>
    </row>
    <row r="12" spans="1:4" ht="15.75" thickBot="1">
      <c r="A12" s="2"/>
    </row>
    <row r="13" spans="1:4" ht="26.25" thickBot="1">
      <c r="A13" s="41" t="s">
        <v>87</v>
      </c>
      <c r="B13" s="8" t="s">
        <v>16</v>
      </c>
      <c r="C13" s="9" t="s">
        <v>88</v>
      </c>
      <c r="D13" s="9" t="s">
        <v>89</v>
      </c>
    </row>
    <row r="14" spans="1:4" ht="15.75" thickBot="1">
      <c r="A14" s="13" t="s">
        <v>90</v>
      </c>
      <c r="B14" s="11">
        <v>10</v>
      </c>
      <c r="C14" s="42">
        <v>129497954</v>
      </c>
      <c r="D14" s="42">
        <v>118179482</v>
      </c>
    </row>
    <row r="15" spans="1:4" ht="15.75" thickBot="1">
      <c r="A15" s="13" t="s">
        <v>91</v>
      </c>
      <c r="B15" s="11">
        <v>11</v>
      </c>
      <c r="C15" s="42">
        <v>60648468</v>
      </c>
      <c r="D15" s="42">
        <v>64729604</v>
      </c>
    </row>
    <row r="16" spans="1:4" ht="15.75" thickBot="1">
      <c r="A16" s="13" t="s">
        <v>92</v>
      </c>
      <c r="B16" s="11">
        <v>12</v>
      </c>
      <c r="C16" s="43">
        <f>C14-C15</f>
        <v>68849486</v>
      </c>
      <c r="D16" s="43">
        <f>D14-D15</f>
        <v>53449878</v>
      </c>
    </row>
    <row r="17" spans="1:4" ht="15.75" thickBot="1">
      <c r="A17" s="13" t="s">
        <v>93</v>
      </c>
      <c r="B17" s="11">
        <v>13</v>
      </c>
      <c r="C17" s="42"/>
      <c r="D17" s="42"/>
    </row>
    <row r="18" spans="1:4" ht="15.75" thickBot="1">
      <c r="A18" s="13" t="s">
        <v>94</v>
      </c>
      <c r="B18" s="11">
        <v>14</v>
      </c>
      <c r="C18" s="42">
        <v>8827128</v>
      </c>
      <c r="D18" s="42">
        <v>10441288</v>
      </c>
    </row>
    <row r="19" spans="1:4" ht="15.75" thickBot="1">
      <c r="A19" s="13" t="s">
        <v>95</v>
      </c>
      <c r="B19" s="11">
        <v>15</v>
      </c>
      <c r="C19" s="42">
        <v>10329971</v>
      </c>
      <c r="D19" s="42">
        <v>2268285</v>
      </c>
    </row>
    <row r="20" spans="1:4" ht="15.75" thickBot="1">
      <c r="A20" s="13" t="s">
        <v>96</v>
      </c>
      <c r="B20" s="11">
        <v>16</v>
      </c>
      <c r="C20" s="42">
        <v>13431890</v>
      </c>
      <c r="D20" s="42">
        <v>8052787</v>
      </c>
    </row>
    <row r="21" spans="1:4" ht="26.25" thickBot="1">
      <c r="A21" s="13" t="s">
        <v>97</v>
      </c>
      <c r="B21" s="11">
        <v>20</v>
      </c>
      <c r="C21" s="43">
        <f>C16+C20-C18-C19</f>
        <v>63124277</v>
      </c>
      <c r="D21" s="43">
        <f>D16+D20-D18-D19</f>
        <v>48793092</v>
      </c>
    </row>
    <row r="22" spans="1:4" ht="15.75" thickBot="1">
      <c r="A22" s="13" t="s">
        <v>98</v>
      </c>
      <c r="B22" s="11">
        <v>21</v>
      </c>
      <c r="C22" s="42">
        <v>5173906</v>
      </c>
      <c r="D22" s="42">
        <v>1175038</v>
      </c>
    </row>
    <row r="23" spans="1:4" ht="15.75" thickBot="1">
      <c r="A23" s="13" t="s">
        <v>99</v>
      </c>
      <c r="B23" s="11">
        <v>22</v>
      </c>
      <c r="C23" s="42">
        <v>14878844</v>
      </c>
      <c r="D23" s="42">
        <v>7147565</v>
      </c>
    </row>
    <row r="24" spans="1:4" ht="51.75" thickBot="1">
      <c r="A24" s="13" t="s">
        <v>100</v>
      </c>
      <c r="B24" s="11">
        <v>23</v>
      </c>
      <c r="C24" s="42"/>
      <c r="D24" s="42"/>
    </row>
    <row r="25" spans="1:4" ht="15.75" thickBot="1">
      <c r="A25" s="13" t="s">
        <v>101</v>
      </c>
      <c r="B25" s="11">
        <v>24</v>
      </c>
      <c r="C25" s="42"/>
      <c r="D25" s="42"/>
    </row>
    <row r="26" spans="1:4" ht="15.75" thickBot="1">
      <c r="A26" s="13" t="s">
        <v>102</v>
      </c>
      <c r="B26" s="11">
        <v>25</v>
      </c>
      <c r="C26" s="42">
        <v>42796447</v>
      </c>
      <c r="D26" s="42">
        <v>15706717</v>
      </c>
    </row>
    <row r="27" spans="1:4" ht="26.25" thickBot="1">
      <c r="A27" s="13" t="s">
        <v>103</v>
      </c>
      <c r="B27" s="11">
        <v>100</v>
      </c>
      <c r="C27" s="43">
        <f>C21+C22-C23+C25-C26</f>
        <v>10622892</v>
      </c>
      <c r="D27" s="43">
        <f>D21+D22-D23+D25-D26</f>
        <v>27113848</v>
      </c>
    </row>
    <row r="28" spans="1:4" ht="20.25" customHeight="1" thickBot="1">
      <c r="A28" s="13" t="s">
        <v>104</v>
      </c>
      <c r="B28" s="11">
        <v>101</v>
      </c>
      <c r="C28" s="42">
        <v>2053362</v>
      </c>
      <c r="D28" s="42">
        <v>7360387</v>
      </c>
    </row>
    <row r="29" spans="1:4" ht="39" thickBot="1">
      <c r="A29" s="13" t="s">
        <v>105</v>
      </c>
      <c r="B29" s="11">
        <v>200</v>
      </c>
      <c r="C29" s="43">
        <f>C27-C28</f>
        <v>8569530</v>
      </c>
      <c r="D29" s="43">
        <f>D27-D28</f>
        <v>19753461</v>
      </c>
    </row>
    <row r="30" spans="1:4" ht="26.25" thickBot="1">
      <c r="A30" s="13" t="s">
        <v>106</v>
      </c>
      <c r="B30" s="11">
        <v>201</v>
      </c>
      <c r="C30" s="42"/>
      <c r="D30" s="42"/>
    </row>
    <row r="31" spans="1:4" ht="26.25" thickBot="1">
      <c r="A31" s="13" t="s">
        <v>107</v>
      </c>
      <c r="B31" s="11">
        <v>300</v>
      </c>
      <c r="C31" s="43">
        <f>C29+C30</f>
        <v>8569530</v>
      </c>
      <c r="D31" s="43">
        <f>D29+D30</f>
        <v>19753461</v>
      </c>
    </row>
    <row r="32" spans="1:4" ht="15.75" thickBot="1">
      <c r="A32" s="13" t="s">
        <v>108</v>
      </c>
      <c r="B32" s="11"/>
      <c r="C32" s="42">
        <f>C31</f>
        <v>8569530</v>
      </c>
      <c r="D32" s="42">
        <f>D31</f>
        <v>19753461</v>
      </c>
    </row>
    <row r="33" spans="1:4" ht="15.75" thickBot="1">
      <c r="A33" s="13" t="s">
        <v>109</v>
      </c>
      <c r="B33" s="11"/>
      <c r="C33" s="42"/>
      <c r="D33" s="42"/>
    </row>
    <row r="34" spans="1:4" ht="26.25" thickBot="1">
      <c r="A34" s="13" t="s">
        <v>110</v>
      </c>
      <c r="B34" s="11">
        <v>400</v>
      </c>
      <c r="C34" s="42">
        <f>SUM(C36:C46)</f>
        <v>441647</v>
      </c>
      <c r="D34" s="42">
        <f>SUM(D36:D46)</f>
        <v>109703</v>
      </c>
    </row>
    <row r="35" spans="1:4" ht="15.75" thickBot="1">
      <c r="A35" s="13" t="s">
        <v>111</v>
      </c>
      <c r="B35" s="11"/>
      <c r="C35" s="42"/>
      <c r="D35" s="42"/>
    </row>
    <row r="36" spans="1:4" ht="15.75" thickBot="1">
      <c r="A36" s="13" t="s">
        <v>112</v>
      </c>
      <c r="B36" s="11">
        <v>410</v>
      </c>
      <c r="C36" s="42"/>
      <c r="D36" s="42"/>
    </row>
    <row r="37" spans="1:4" ht="26.25" thickBot="1">
      <c r="A37" s="13" t="s">
        <v>113</v>
      </c>
      <c r="B37" s="11">
        <v>411</v>
      </c>
      <c r="C37" s="42"/>
      <c r="D37" s="42"/>
    </row>
    <row r="38" spans="1:4" ht="51.75" thickBot="1">
      <c r="A38" s="13" t="s">
        <v>114</v>
      </c>
      <c r="B38" s="11">
        <v>412</v>
      </c>
      <c r="C38" s="42"/>
      <c r="D38" s="42"/>
    </row>
    <row r="39" spans="1:4" ht="26.25" thickBot="1">
      <c r="A39" s="13" t="s">
        <v>115</v>
      </c>
      <c r="B39" s="11">
        <v>413</v>
      </c>
      <c r="C39" s="42">
        <v>577007</v>
      </c>
      <c r="D39" s="42">
        <v>137129</v>
      </c>
    </row>
    <row r="40" spans="1:4" ht="26.25" thickBot="1">
      <c r="A40" s="13" t="s">
        <v>116</v>
      </c>
      <c r="B40" s="11">
        <v>414</v>
      </c>
      <c r="C40" s="42"/>
      <c r="D40" s="42"/>
    </row>
    <row r="41" spans="1:4" ht="15.75" thickBot="1">
      <c r="A41" s="13" t="s">
        <v>117</v>
      </c>
      <c r="B41" s="11">
        <v>415</v>
      </c>
      <c r="C41" s="42"/>
      <c r="D41" s="42"/>
    </row>
    <row r="42" spans="1:4" ht="26.25" thickBot="1">
      <c r="A42" s="13" t="s">
        <v>118</v>
      </c>
      <c r="B42" s="11">
        <v>416</v>
      </c>
      <c r="C42" s="42"/>
      <c r="D42" s="42"/>
    </row>
    <row r="43" spans="1:4" ht="26.25" thickBot="1">
      <c r="A43" s="13" t="s">
        <v>119</v>
      </c>
      <c r="B43" s="11">
        <v>417</v>
      </c>
      <c r="C43" s="42"/>
      <c r="D43" s="42"/>
    </row>
    <row r="44" spans="1:4" ht="15.75" thickBot="1">
      <c r="A44" s="13" t="s">
        <v>120</v>
      </c>
      <c r="B44" s="11">
        <v>418</v>
      </c>
      <c r="C44" s="42"/>
      <c r="D44" s="42"/>
    </row>
    <row r="45" spans="1:4" ht="26.25" thickBot="1">
      <c r="A45" s="13" t="s">
        <v>121</v>
      </c>
      <c r="B45" s="11">
        <v>419</v>
      </c>
      <c r="C45" s="42"/>
      <c r="D45" s="42"/>
    </row>
    <row r="46" spans="1:4" ht="26.25" thickBot="1">
      <c r="A46" s="13" t="s">
        <v>122</v>
      </c>
      <c r="B46" s="11">
        <v>420</v>
      </c>
      <c r="C46" s="42">
        <v>-135360</v>
      </c>
      <c r="D46" s="42">
        <v>-27426</v>
      </c>
    </row>
    <row r="47" spans="1:4" ht="26.25" thickBot="1">
      <c r="A47" s="13" t="s">
        <v>123</v>
      </c>
      <c r="B47" s="11">
        <v>500</v>
      </c>
      <c r="C47" s="43">
        <f>C31+C34</f>
        <v>9011177</v>
      </c>
      <c r="D47" s="43">
        <f>D31+D34</f>
        <v>19863164</v>
      </c>
    </row>
    <row r="48" spans="1:4" ht="15.75" thickBot="1">
      <c r="A48" s="13" t="s">
        <v>124</v>
      </c>
      <c r="B48" s="11"/>
      <c r="C48" s="42"/>
      <c r="D48" s="42"/>
    </row>
    <row r="49" spans="1:4" ht="15.75" thickBot="1">
      <c r="A49" s="13" t="s">
        <v>108</v>
      </c>
      <c r="B49" s="11"/>
      <c r="C49" s="42">
        <f>C47</f>
        <v>9011177</v>
      </c>
      <c r="D49" s="42">
        <f>D47</f>
        <v>19863164</v>
      </c>
    </row>
    <row r="50" spans="1:4" ht="15.75" thickBot="1">
      <c r="A50" s="13" t="s">
        <v>125</v>
      </c>
      <c r="B50" s="11"/>
      <c r="C50" s="42"/>
      <c r="D50" s="42"/>
    </row>
    <row r="51" spans="1:4" ht="15.75" thickBot="1">
      <c r="A51" s="13" t="s">
        <v>126</v>
      </c>
      <c r="B51" s="11">
        <v>600</v>
      </c>
      <c r="C51" s="44"/>
      <c r="D51" s="44"/>
    </row>
    <row r="52" spans="1:4" ht="15.75" thickBot="1">
      <c r="A52" s="13" t="s">
        <v>111</v>
      </c>
      <c r="B52" s="11"/>
      <c r="C52" s="45"/>
      <c r="D52" s="45"/>
    </row>
    <row r="53" spans="1:4" ht="15.75" thickBot="1">
      <c r="A53" s="13" t="s">
        <v>127</v>
      </c>
      <c r="B53" s="11"/>
      <c r="C53" s="45"/>
      <c r="D53" s="45"/>
    </row>
    <row r="54" spans="1:4" ht="15.75" thickBot="1">
      <c r="A54" s="46" t="s">
        <v>128</v>
      </c>
      <c r="B54" s="12"/>
      <c r="C54" s="44">
        <v>0.3</v>
      </c>
      <c r="D54" s="47">
        <v>0.75</v>
      </c>
    </row>
    <row r="55" spans="1:4" ht="15.75" thickBot="1">
      <c r="A55" s="13" t="s">
        <v>129</v>
      </c>
      <c r="B55" s="11"/>
      <c r="C55" s="44"/>
      <c r="D55" s="45"/>
    </row>
    <row r="56" spans="1:4" ht="15.75" thickBot="1">
      <c r="A56" s="13" t="s">
        <v>130</v>
      </c>
      <c r="B56" s="11"/>
      <c r="C56" s="45"/>
      <c r="D56" s="45"/>
    </row>
    <row r="57" spans="1:4" ht="15.75" thickBot="1">
      <c r="A57" s="13" t="s">
        <v>128</v>
      </c>
      <c r="B57" s="11"/>
      <c r="C57" s="44"/>
      <c r="D57" s="44"/>
    </row>
    <row r="58" spans="1:4" ht="15.75" thickBot="1">
      <c r="A58" s="13" t="s">
        <v>129</v>
      </c>
      <c r="B58" s="11"/>
      <c r="C58" s="42"/>
      <c r="D58" s="42"/>
    </row>
    <row r="59" spans="1:4">
      <c r="A59" s="30"/>
    </row>
    <row r="60" spans="1:4">
      <c r="A60" s="30"/>
    </row>
    <row r="61" spans="1:4">
      <c r="A61" s="33" t="s">
        <v>75</v>
      </c>
      <c r="C61" s="34" t="s">
        <v>76</v>
      </c>
      <c r="D61" s="1" t="s">
        <v>131</v>
      </c>
    </row>
    <row r="62" spans="1:4">
      <c r="C62" s="48" t="s">
        <v>132</v>
      </c>
    </row>
    <row r="63" spans="1:4">
      <c r="C63" s="48"/>
    </row>
    <row r="64" spans="1:4">
      <c r="A64" s="33" t="s">
        <v>133</v>
      </c>
      <c r="C64" s="34" t="s">
        <v>80</v>
      </c>
      <c r="D64" s="49"/>
    </row>
    <row r="65" spans="1:3">
      <c r="C65" s="48" t="s">
        <v>134</v>
      </c>
    </row>
    <row r="66" spans="1:3">
      <c r="A66" s="30" t="s">
        <v>82</v>
      </c>
    </row>
    <row r="67" spans="1:3">
      <c r="A67" s="30"/>
    </row>
  </sheetData>
  <mergeCells count="3">
    <mergeCell ref="A7:D7"/>
    <mergeCell ref="A9:D9"/>
    <mergeCell ref="A10:D10"/>
  </mergeCells>
  <hyperlinks>
    <hyperlink ref="D2" r:id="rId1" display="jl:30820087.0 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Есенбаева Карлыгаш Мамбековна</dc:creator>
  <cp:lastModifiedBy>D.Bekishev</cp:lastModifiedBy>
  <dcterms:created xsi:type="dcterms:W3CDTF">2016-01-29T12:19:44Z</dcterms:created>
  <dcterms:modified xsi:type="dcterms:W3CDTF">2016-01-29T13:57:15Z</dcterms:modified>
</cp:coreProperties>
</file>