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2" sheetId="3" r:id="rId2"/>
    <sheet name="3" sheetId="4" r:id="rId3"/>
    <sheet name="4" sheetId="5" r:id="rId4"/>
  </sheets>
  <definedNames>
    <definedName name="__MAIN__">#REF!</definedName>
    <definedName name="__MAIN1__">#REF!</definedName>
    <definedName name="__MAIN2__">#REF!</definedName>
    <definedName name="__spReport__">#REF!</definedName>
    <definedName name="__spReport1__">#REF!</definedName>
    <definedName name="_Toc414363594" localSheetId="1">'2'!#REF!</definedName>
    <definedName name="XDO_?CR_ACC?">#REF!</definedName>
    <definedName name="XDO_?DB_ACC?">#REF!</definedName>
    <definedName name="XDO_?DSTART?">#REF!</definedName>
    <definedName name="XDO_?INCOME_COUNT?">#REF!</definedName>
    <definedName name="XDO_?INCOME_FACT?">#REF!</definedName>
    <definedName name="XDO_?ROW_NUM?">#REF!</definedName>
    <definedName name="XDO_GROUP_?ROW?">#REF!</definedName>
    <definedName name="XDO_GROUP_?ROWSET?">#REF!</definedName>
    <definedName name="_xlnm.Print_Area" localSheetId="0">'1'!$A$1:$D$44</definedName>
    <definedName name="_xlnm.Print_Area" localSheetId="2">'3'!$A$1:$H$17</definedName>
    <definedName name="_xlnm.Print_Area" localSheetId="3">'4'!$A$1:$D$49</definedName>
    <definedName name="СтолбецА">#REF!</definedName>
  </definedNames>
  <calcPr calcId="152511"/>
</workbook>
</file>

<file path=xl/calcChain.xml><?xml version="1.0" encoding="utf-8"?>
<calcChain xmlns="http://schemas.openxmlformats.org/spreadsheetml/2006/main">
  <c r="D44" i="5" l="1"/>
  <c r="C44" i="5"/>
  <c r="D37" i="5"/>
  <c r="C37" i="5"/>
  <c r="D28" i="5"/>
  <c r="D46" i="5" s="1"/>
  <c r="D48" i="5" s="1"/>
  <c r="C28" i="5"/>
  <c r="C46" i="5" s="1"/>
  <c r="C48" i="5" s="1"/>
  <c r="D17" i="5"/>
  <c r="C17" i="5"/>
  <c r="C15" i="5"/>
  <c r="D15" i="5"/>
  <c r="C19" i="3" l="1"/>
  <c r="D35" i="2"/>
  <c r="C35" i="2"/>
  <c r="D34" i="2"/>
  <c r="C34" i="2"/>
  <c r="D27" i="2"/>
  <c r="C27" i="2"/>
  <c r="D17" i="2"/>
  <c r="C17" i="2"/>
  <c r="G17" i="4" l="1"/>
  <c r="D17" i="4"/>
  <c r="D11" i="4"/>
  <c r="C11" i="4"/>
  <c r="H10" i="4"/>
  <c r="C17" i="4" l="1"/>
  <c r="G15" i="4"/>
  <c r="E15" i="4"/>
  <c r="E17" i="4" s="1"/>
  <c r="H14" i="4"/>
  <c r="H13" i="4"/>
  <c r="H12" i="4"/>
  <c r="H9" i="4"/>
  <c r="F11" i="4"/>
  <c r="H5" i="4"/>
  <c r="H6" i="4"/>
  <c r="H7" i="4"/>
  <c r="G8" i="4"/>
  <c r="G11" i="4" s="1"/>
  <c r="E8" i="4"/>
  <c r="E11" i="4" s="1"/>
  <c r="D27" i="3"/>
  <c r="C27" i="3"/>
  <c r="D8" i="3"/>
  <c r="D10" i="3" s="1"/>
  <c r="D19" i="3" s="1"/>
  <c r="D21" i="3" s="1"/>
  <c r="C8" i="3"/>
  <c r="C10" i="3" s="1"/>
  <c r="C21" i="3" s="1"/>
  <c r="H8" i="4" l="1"/>
  <c r="H11" i="4"/>
  <c r="C28" i="3"/>
  <c r="D28" i="3"/>
  <c r="H16" i="4"/>
  <c r="F15" i="4"/>
  <c r="F17" i="4" s="1"/>
  <c r="H17" i="4" s="1"/>
  <c r="C15" i="4"/>
  <c r="H15" i="4" s="1"/>
  <c r="C29" i="3" l="1"/>
  <c r="D29" i="3"/>
</calcChain>
</file>

<file path=xl/sharedStrings.xml><?xml version="1.0" encoding="utf-8"?>
<sst xmlns="http://schemas.openxmlformats.org/spreadsheetml/2006/main" count="163" uniqueCount="141">
  <si>
    <t>(в тысячах казахстанских тенге)</t>
  </si>
  <si>
    <t>Прим.</t>
  </si>
  <si>
    <t>АКТИВЫ</t>
  </si>
  <si>
    <t>Денежные средства и их эквиваленты</t>
  </si>
  <si>
    <t>Средства в финансовых институтах</t>
  </si>
  <si>
    <t xml:space="preserve">Инвестиции в долговые ценные бумаги  </t>
  </si>
  <si>
    <t>Инвестиции в долевые ценные бумаги</t>
  </si>
  <si>
    <t>Кредиты и авансы клиентам</t>
  </si>
  <si>
    <t>Прочие финансовые активы</t>
  </si>
  <si>
    <t>Прочие активы</t>
  </si>
  <si>
    <t>Нематериальные активы</t>
  </si>
  <si>
    <t>Основные средства и активы в форме права пользования</t>
  </si>
  <si>
    <t>Предоплата текущих обязательств по налогу на прибыль</t>
  </si>
  <si>
    <t>Долгосрочные активы, предназначенные для продажи</t>
  </si>
  <si>
    <t>ИТОГО АКТИВЫ</t>
  </si>
  <si>
    <t>ОБЯЗАТЕЛЬСТВА</t>
  </si>
  <si>
    <t>Средства клиентов</t>
  </si>
  <si>
    <t>Выпущенные долговые ценные бумаги</t>
  </si>
  <si>
    <t xml:space="preserve">Заемные средства </t>
  </si>
  <si>
    <t>Прочие финансовые обязательства</t>
  </si>
  <si>
    <t>Отложенное налоговое обязательство</t>
  </si>
  <si>
    <t>Прочие обязательства</t>
  </si>
  <si>
    <t>Государственные субсидии</t>
  </si>
  <si>
    <t>ИТОГО ОБЯЗАТЕЛЬСТВА</t>
  </si>
  <si>
    <t>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</si>
  <si>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</si>
  <si>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</si>
  <si>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</si>
  <si>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</si>
  <si>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КАПИТАЛ</t>
  </si>
  <si>
    <t>ИТОГО ОБЯЗАТЕЛЬСТВА И КАПИТАЛ</t>
  </si>
  <si>
    <t>Процентные и аналогичные расходы</t>
  </si>
  <si>
    <t>Чистая процентная маржа и аналогичные доходы</t>
  </si>
  <si>
    <t>6,7,8,9</t>
  </si>
  <si>
    <t xml:space="preserve">Чистая процентная маржа и аналогичные доходы после создания резерва под кредитные убытки </t>
  </si>
  <si>
    <t>Доходы по государственным субсидиям</t>
  </si>
  <si>
    <t>Комиссионные доходы</t>
  </si>
  <si>
    <t>Комиссионные расходы</t>
  </si>
  <si>
    <t>4</t>
  </si>
  <si>
    <t>Прочие операционные расходы  за вычетом доходов</t>
  </si>
  <si>
    <t>Административные расходы</t>
  </si>
  <si>
    <t>Чистая прибыль до налогообложения</t>
  </si>
  <si>
    <t>Расходы по налогу на прибыль</t>
  </si>
  <si>
    <t>Чистая прибыль</t>
  </si>
  <si>
    <t>Прочий совокупный доход/(убыток):</t>
  </si>
  <si>
    <t>Статьи, которые впоследствии могут быть переклассифицированы в состав прибылей или убытков:</t>
  </si>
  <si>
    <t/>
  </si>
  <si>
    <t>Итого совокупный доход за период</t>
  </si>
  <si>
    <r>
      <t xml:space="preserve">Базовая и разводненная прибыль на акцию для прибыли, принадлежащей акционеру Банка
</t>
    </r>
    <r>
      <rPr>
        <sz val="9"/>
        <rFont val="Times New Roman"/>
        <family val="1"/>
        <charset val="204"/>
      </rPr>
      <t>(в казахстанских тенге за акцию)</t>
    </r>
  </si>
  <si>
    <t xml:space="preserve">  </t>
  </si>
  <si>
    <t xml:space="preserve">
</t>
  </si>
  <si>
    <t xml:space="preserve">
</t>
  </si>
  <si>
    <t xml:space="preserve">
</t>
  </si>
  <si>
    <t>Акционерный
капитал</t>
  </si>
  <si>
    <t>Дополнительно оплаченный капитал/ Резерв при объединении бизнеса</t>
  </si>
  <si>
    <t>Резерв по переоценке ценных бумаг, оцениваемых по справедливой стоимости через прочий совокупный доход</t>
  </si>
  <si>
    <t>Нераспределенная
прибыль</t>
  </si>
  <si>
    <t>Итого капитал</t>
  </si>
  <si>
    <t>-</t>
  </si>
  <si>
    <t>Прочий совокупный убыток</t>
  </si>
  <si>
    <t>Итого совокупный доход, отраженный за период</t>
  </si>
  <si>
    <t xml:space="preserve">Остаток на 1 января 2024 г. </t>
  </si>
  <si>
    <t>Прочий совокупный доход</t>
  </si>
  <si>
    <t>Денежные средства от операционной деятельности</t>
  </si>
  <si>
    <t xml:space="preserve"> </t>
  </si>
  <si>
    <t>Комиссии полученные</t>
  </si>
  <si>
    <t>Комиссии уплаченные</t>
  </si>
  <si>
    <t>Уплаченные расходы на содержание персонала</t>
  </si>
  <si>
    <t>Уплаченные административные и прочие операционные расходы</t>
  </si>
  <si>
    <t>Уплаченный налог на прибыль</t>
  </si>
  <si>
    <t>Чистое (снижение)/прирост по:</t>
  </si>
  <si>
    <t>- средствам в финансовых институтах</t>
  </si>
  <si>
    <t>- кредитам и авансам клиентам</t>
  </si>
  <si>
    <t>- прочим финансовым активам</t>
  </si>
  <si>
    <t>- прочим активам</t>
  </si>
  <si>
    <t>Чистый прирост/(снижение) по:</t>
  </si>
  <si>
    <t>- средствам клиентов</t>
  </si>
  <si>
    <t xml:space="preserve"> - средствам финансовых институтов</t>
  </si>
  <si>
    <t>- прочим финансовым обязательствам</t>
  </si>
  <si>
    <t>- прочим обязательствам</t>
  </si>
  <si>
    <t>Денежные средства от инвестиционной деятельности</t>
  </si>
  <si>
    <t>Приобретение основных средств</t>
  </si>
  <si>
    <t>Приобретение нематериальных активов</t>
  </si>
  <si>
    <t>Реализация основных средств</t>
  </si>
  <si>
    <t>Денежные средства от финансовой деятельности</t>
  </si>
  <si>
    <t>Получение займов от прочих организаций</t>
  </si>
  <si>
    <t>Долгосрочная аренда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</si>
  <si>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</si>
  <si>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</si>
  <si>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Денежные средства, полученные от операционной  деятельности до изменений в операционных активах  и обязательствах</t>
  </si>
  <si>
    <t>Влияние изменений обменного курса на денежные средства и  их эквиваленты</t>
  </si>
  <si>
    <t>Акционерное общество "Жилищный Строительный Сберегательный Банк "Отбасы Банк"</t>
  </si>
  <si>
    <t>Сокращенный промежуточный отчет о финансовом положении</t>
  </si>
  <si>
    <t>Сокращенный промежуточный отчет об изменениях в собственном капитале</t>
  </si>
  <si>
    <t>Сокращенный промежуточный отчет о движении денежных средств</t>
  </si>
  <si>
    <t>Фонд переоценки инвестиционных ценных бумаг,  оцениваемых по справедливой стоимости через прочий  совокупный доход</t>
  </si>
  <si>
    <t>Процентные доходы, рассчитанные по методу эффективной процентной ставки</t>
  </si>
  <si>
    <t>Статьи, которые впоследствии не будут реклассифицированы в состав прибылей или убытков:</t>
  </si>
  <si>
    <t>Расходы за вычетом доходов, возникающие при первоначальном  признании финансовых инструментов по ставкам ниже рыночных</t>
  </si>
  <si>
    <t>Расходы от модификации финансовых активов, оцененных по   амортизированной стоимости, которая не приводит к прекращению признания</t>
  </si>
  <si>
    <t>Проценты уплаченные, рассчитанные по методу эффективной процентной ставки</t>
  </si>
  <si>
    <t>Чистые потоки денежных средств от операционной деятельности до уплаты подоходного налога</t>
  </si>
  <si>
    <t>Приобретение долговых ценных бумаг, оцениваемых по справедливой стоимости через прочий совокупный доход</t>
  </si>
  <si>
    <t>Приобретение инвестиций в долговые ценные бумаги, отражаемые по амортизированной стоимости</t>
  </si>
  <si>
    <t>Поступления от выбытия долговых ценных бумаг, оцениваемых по справедливой стоимости через прочий совокупный доход</t>
  </si>
  <si>
    <t>Поступления от погашения долговых ценных бумаг, отражаемых по амортизированной стоимости</t>
  </si>
  <si>
    <t>Погашение займов от местных исполнительных органов Республики Казахстан</t>
  </si>
  <si>
    <t xml:space="preserve">И.о. Председателя Правления                                     </t>
  </si>
  <si>
    <t>Сокращенный промежуточный отчет о прибыли или убытке и прочем совокупном доходе</t>
  </si>
  <si>
    <t>Получение займов от местных исполнительных органов Республики Казахстан</t>
  </si>
  <si>
    <t>Погашение займов от прочих организаций</t>
  </si>
  <si>
    <t xml:space="preserve">31 марта 2025 г. (неаудировано)
</t>
  </si>
  <si>
    <t xml:space="preserve">31 декабря 2024 г.
(аудировано)
</t>
  </si>
  <si>
    <t>Текущие обязательства по налогу на прибыль</t>
  </si>
  <si>
    <t xml:space="preserve">* Здесь и далее в финансовой отчетности АО "Отбасы банк" и в примечаниях к ней под 31 марта какого-либо года понимается 24.00 алматинского времени 31 марта соответствующего года. 
</t>
  </si>
  <si>
    <t>Выпущена для утверждения и подписана руководством АО “Отбасы Банк” 08 мая 2025 года.</t>
  </si>
  <si>
    <t>Матай Жансұлтан Орынбекұлы</t>
  </si>
  <si>
    <t>Килтбаева Жанерке Алмасбековна</t>
  </si>
  <si>
    <t>Главный бухгалтер</t>
  </si>
  <si>
    <t xml:space="preserve">За три месяца, закончившихся 31 марта 2024 года
(неаудировано)
</t>
  </si>
  <si>
    <t xml:space="preserve">За три месяца, закончившихся 31 марта 2025 года (неаудировано)
</t>
  </si>
  <si>
    <t>Расходы/доходы  по кредитным убыткам</t>
  </si>
  <si>
    <t>Расходы за вычетом доходов по операциям с иностранной валютой</t>
  </si>
  <si>
    <t>Расходы за вычетом доходов по долговым ценным бумагам, оцениваемым по справедливой стоимости через прочий совокупный доход</t>
  </si>
  <si>
    <t>Доходы за вычетом расходов от инвестиций в долевые ценные бумаги, оцениваемые по справедливой стоимости через прочий совокупный доход</t>
  </si>
  <si>
    <t>Прочий совокупный расход</t>
  </si>
  <si>
    <t>Прибыль за три месяца</t>
  </si>
  <si>
    <t>Признание дисконта по займам от местных исполнительных органов Республики Казахстан, за вычетом отложенного налогового эффекта в  размере 38,609 тыс.тенге</t>
  </si>
  <si>
    <t>Признание дисконта по вкладу, размещенному в дочерней организации Материнской компании, за вычетом отложенного  налогового эффекта в размере 265, 157 тыс.тенге</t>
  </si>
  <si>
    <t>Остаток на 31 марта 2024 г. (неаудировано)</t>
  </si>
  <si>
    <t xml:space="preserve">Остаток на 1 января 2025 г. </t>
  </si>
  <si>
    <t>Признание дисконта по займам от местных исполнительных органов Республики Казахстан, за вычетом отложенного налогового эффекта в размере 1,228,136 тыс.тенге</t>
  </si>
  <si>
    <t>Остаток на 31 марта 2025 г. 
(неаудировано)</t>
  </si>
  <si>
    <t xml:space="preserve">За три месяца, закончившихся
31 марта 2025 года
(неаудировано)
</t>
  </si>
  <si>
    <t xml:space="preserve">За три месяца, закончившихся
31 марта 2024 года
 (неаудировано)
</t>
  </si>
  <si>
    <t>Процентные доходы полученные, рассчитанные по методу эффективной процентной ставки, в том числе:</t>
  </si>
  <si>
    <t>Полученные доходы по государственным субсидиям</t>
  </si>
  <si>
    <t>Чистые денежные средства (использованные в)/полученные  от операционной деятельности</t>
  </si>
  <si>
    <t>Чистые денежные средства использованные в инвестиционной деятельности</t>
  </si>
  <si>
    <t>Чистые денежные средства полученные от финансовой деятельности</t>
  </si>
  <si>
    <t>Чистый (отток)/приток денежных средств и их эквивалентов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</si>
</sst>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&quot;,&quot;###&quot;,&quot;###"/>
    <numFmt numFmtId="165" formatCode="###&quot;,&quot;###"/>
    <numFmt numFmtId="166" formatCode="_(* #,##0_);_(* \(#,##0\);_(* &quot;-&quot;_);_(@_)"/>
    <numFmt numFmtId="167" formatCode="_(* #,##0_);_(* \(###&quot;,&quot;###&quot;,&quot;###\);_(* &quot;-&quot;??_);_(@_)"/>
    <numFmt numFmtId="168" formatCode="_(* #,##0_);_(* \(#,##0\);_(* &quot;-&quot;??_);_(@_)"/>
    <numFmt numFmtId="169" formatCode="_(* #,##0_);_(* \(###&quot;,&quot;###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12"/>
      <name val="Calibri"/>
      <family val="2"/>
      <scheme val="minor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sz val="7.5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u/>
      <sz val="7.5"/>
      <color theme="10"/>
      <name val="Calibri"/>
      <family val="2"/>
      <scheme val="minor"/>
    </font>
    <font>
      <sz val="7.5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7.5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i/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7" fillId="0" borderId="0"/>
    <xf numFmtId="0" fontId="1" fillId="0" borderId="0"/>
    <xf numFmtId="0" fontId="4" fillId="0" borderId="0"/>
  </cellStyleXfs>
  <cellXfs count="275">
    <xf numFmtId="0" fontId="0" fillId="0" borderId="0" xfId="0"/>
    <xf numFmtId="0" fontId="5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6" fillId="0" borderId="0" xfId="3" applyFont="1" applyAlignment="1">
      <alignment vertical="center"/>
    </xf>
    <xf numFmtId="49" fontId="8" fillId="0" borderId="1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right" vertical="top" wrapText="1"/>
    </xf>
    <xf numFmtId="49" fontId="9" fillId="0" borderId="0" xfId="2" applyNumberFormat="1" applyFont="1" applyFill="1" applyBorder="1" applyAlignment="1" applyProtection="1">
      <alignment horizontal="left" vertical="center" wrapText="1"/>
    </xf>
    <xf numFmtId="49" fontId="9" fillId="0" borderId="0" xfId="2" applyNumberFormat="1" applyFont="1" applyFill="1" applyBorder="1" applyAlignment="1" applyProtection="1">
      <alignment horizontal="center" vertical="center" wrapText="1"/>
    </xf>
    <xf numFmtId="3" fontId="10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3" applyAlignment="1">
      <alignment vertical="center"/>
    </xf>
    <xf numFmtId="49" fontId="5" fillId="0" borderId="0" xfId="2" applyNumberFormat="1" applyFont="1" applyFill="1" applyBorder="1" applyAlignment="1" applyProtection="1">
      <alignment horizontal="left" vertical="center" wrapText="1"/>
    </xf>
    <xf numFmtId="0" fontId="5" fillId="0" borderId="0" xfId="4" applyFont="1" applyFill="1" applyAlignment="1">
      <alignment horizontal="center"/>
    </xf>
    <xf numFmtId="0" fontId="5" fillId="0" borderId="0" xfId="3" applyFont="1" applyFill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left" vertic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49" fontId="9" fillId="0" borderId="2" xfId="2" applyNumberFormat="1" applyFont="1" applyFill="1" applyBorder="1" applyAlignment="1" applyProtection="1">
      <alignment horizontal="center" vertical="center" wrapText="1"/>
    </xf>
    <xf numFmtId="3" fontId="9" fillId="0" borderId="0" xfId="2" applyNumberFormat="1" applyFont="1" applyFill="1" applyBorder="1" applyAlignment="1" applyProtection="1">
      <alignment horizontal="right" vertical="center" wrapText="1"/>
    </xf>
    <xf numFmtId="0" fontId="5" fillId="0" borderId="0" xfId="4" applyFont="1" applyAlignment="1">
      <alignment horizontal="center"/>
    </xf>
    <xf numFmtId="0" fontId="5" fillId="0" borderId="2" xfId="4" applyFont="1" applyFill="1" applyBorder="1" applyAlignment="1">
      <alignment horizontal="center"/>
    </xf>
    <xf numFmtId="49" fontId="5" fillId="0" borderId="0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left" wrapText="1"/>
    </xf>
    <xf numFmtId="49" fontId="5" fillId="0" borderId="0" xfId="2" applyNumberFormat="1" applyFont="1" applyFill="1" applyBorder="1" applyAlignment="1" applyProtection="1">
      <alignment horizontal="center" wrapText="1"/>
    </xf>
    <xf numFmtId="49" fontId="9" fillId="0" borderId="3" xfId="2" applyNumberFormat="1" applyFont="1" applyFill="1" applyBorder="1" applyAlignment="1" applyProtection="1">
      <alignment horizontal="left" vertical="center" wrapText="1"/>
    </xf>
    <xf numFmtId="49" fontId="9" fillId="0" borderId="3" xfId="2" applyNumberFormat="1" applyFont="1" applyFill="1" applyBorder="1" applyAlignment="1" applyProtection="1">
      <alignment horizontal="center" vertical="center" wrapText="1"/>
    </xf>
    <xf numFmtId="0" fontId="12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168" fontId="6" fillId="0" borderId="0" xfId="2" applyNumberFormat="1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5" fillId="0" borderId="0" xfId="3" applyFont="1" applyAlignment="1">
      <alignment vertical="center"/>
    </xf>
    <xf numFmtId="0" fontId="16" fillId="0" borderId="0" xfId="2" applyFont="1" applyAlignment="1" applyProtection="1">
      <alignment vertical="center"/>
    </xf>
    <xf numFmtId="49" fontId="3" fillId="0" borderId="0" xfId="1" applyNumberFormat="1" applyFont="1"/>
    <xf numFmtId="0" fontId="17" fillId="0" borderId="0" xfId="5" applyFont="1" applyAlignment="1" applyProtection="1">
      <alignment horizontal="center" vertical="center"/>
    </xf>
    <xf numFmtId="0" fontId="6" fillId="0" borderId="0" xfId="5" applyFont="1" applyAlignment="1" applyProtection="1">
      <alignment vertical="center"/>
    </xf>
    <xf numFmtId="0" fontId="16" fillId="0" borderId="0" xfId="5" applyFont="1" applyAlignment="1" applyProtection="1">
      <alignment vertical="center"/>
    </xf>
    <xf numFmtId="0" fontId="7" fillId="0" borderId="0" xfId="3"/>
    <xf numFmtId="0" fontId="6" fillId="0" borderId="0" xfId="3" applyFont="1"/>
    <xf numFmtId="49" fontId="19" fillId="0" borderId="1" xfId="2" applyNumberFormat="1" applyFont="1" applyFill="1" applyBorder="1" applyAlignment="1" applyProtection="1"/>
    <xf numFmtId="164" fontId="6" fillId="0" borderId="0" xfId="3" applyNumberFormat="1" applyFont="1"/>
    <xf numFmtId="0" fontId="17" fillId="0" borderId="0" xfId="4" quotePrefix="1" applyFont="1" applyAlignment="1">
      <alignment horizontal="center" vertical="center"/>
    </xf>
    <xf numFmtId="164" fontId="6" fillId="0" borderId="0" xfId="3" applyNumberFormat="1" applyFont="1" applyAlignment="1">
      <alignment vertical="justify"/>
    </xf>
    <xf numFmtId="49" fontId="17" fillId="0" borderId="1" xfId="2" applyNumberFormat="1" applyFont="1" applyFill="1" applyBorder="1" applyAlignment="1" applyProtection="1">
      <alignment horizontal="left" vertical="center" wrapText="1"/>
    </xf>
    <xf numFmtId="0" fontId="17" fillId="0" borderId="1" xfId="4" applyFont="1" applyBorder="1" applyAlignment="1">
      <alignment horizontal="center" vertical="center"/>
    </xf>
    <xf numFmtId="49" fontId="18" fillId="0" borderId="0" xfId="2" applyNumberFormat="1" applyFont="1" applyFill="1" applyBorder="1" applyAlignment="1" applyProtection="1">
      <alignment horizontal="left" wrapText="1"/>
    </xf>
    <xf numFmtId="49" fontId="17" fillId="0" borderId="0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Fill="1" applyBorder="1" applyAlignment="1" applyProtection="1">
      <alignment horizontal="left" vertical="top" wrapText="1"/>
    </xf>
    <xf numFmtId="49" fontId="17" fillId="0" borderId="1" xfId="2" applyNumberFormat="1" applyFont="1" applyFill="1" applyBorder="1" applyAlignment="1" applyProtection="1">
      <alignment horizontal="center" vertical="center" wrapText="1"/>
    </xf>
    <xf numFmtId="49" fontId="17" fillId="0" borderId="0" xfId="2" applyNumberFormat="1" applyFont="1" applyFill="1" applyBorder="1" applyAlignment="1" applyProtection="1">
      <alignment horizontal="left" vertical="justify" wrapText="1"/>
    </xf>
    <xf numFmtId="49" fontId="17" fillId="0" borderId="0" xfId="1" quotePrefix="1" applyNumberFormat="1" applyFont="1" applyFill="1" applyBorder="1" applyAlignment="1" applyProtection="1">
      <alignment horizontal="center" vertical="center" wrapText="1"/>
    </xf>
    <xf numFmtId="49" fontId="17" fillId="0" borderId="0" xfId="2" applyNumberFormat="1" applyFont="1" applyFill="1" applyBorder="1" applyAlignment="1" applyProtection="1">
      <alignment horizontal="left" wrapText="1"/>
    </xf>
    <xf numFmtId="49" fontId="17" fillId="0" borderId="0" xfId="2" applyNumberFormat="1" applyFont="1" applyFill="1" applyBorder="1" applyAlignment="1" applyProtection="1">
      <alignment horizontal="center" wrapText="1"/>
    </xf>
    <xf numFmtId="49" fontId="5" fillId="0" borderId="0" xfId="2" applyNumberFormat="1" applyFont="1" applyFill="1" applyBorder="1" applyAlignment="1" applyProtection="1">
      <alignment horizontal="left" vertical="justify" wrapText="1"/>
    </xf>
    <xf numFmtId="165" fontId="17" fillId="0" borderId="0" xfId="5" applyNumberFormat="1" applyFont="1" applyFill="1" applyBorder="1" applyAlignment="1">
      <alignment horizontal="right"/>
    </xf>
    <xf numFmtId="49" fontId="18" fillId="0" borderId="4" xfId="2" applyNumberFormat="1" applyFont="1" applyFill="1" applyBorder="1" applyAlignment="1" applyProtection="1">
      <alignment horizontal="left" vertical="center" wrapText="1"/>
    </xf>
    <xf numFmtId="49" fontId="17" fillId="0" borderId="4" xfId="2" applyNumberFormat="1" applyFont="1" applyFill="1" applyBorder="1" applyAlignment="1" applyProtection="1">
      <alignment horizontal="center" vertical="center" wrapText="1"/>
    </xf>
    <xf numFmtId="0" fontId="6" fillId="0" borderId="0" xfId="3" applyFont="1" applyFill="1" applyAlignment="1">
      <alignment vertical="justify"/>
    </xf>
    <xf numFmtId="49" fontId="17" fillId="0" borderId="4" xfId="2" applyNumberFormat="1" applyFont="1" applyFill="1" applyBorder="1" applyAlignment="1" applyProtection="1">
      <alignment horizontal="left" wrapText="1"/>
    </xf>
    <xf numFmtId="4" fontId="5" fillId="0" borderId="0" xfId="2" applyNumberFormat="1" applyFont="1" applyFill="1" applyBorder="1" applyAlignment="1" applyProtection="1">
      <alignment horizontal="left" wrapText="1"/>
    </xf>
    <xf numFmtId="0" fontId="6" fillId="0" borderId="0" xfId="3" applyFont="1" applyFill="1"/>
    <xf numFmtId="4" fontId="6" fillId="0" borderId="0" xfId="3" applyNumberFormat="1" applyFont="1" applyFill="1"/>
    <xf numFmtId="49" fontId="18" fillId="0" borderId="0" xfId="2" applyNumberFormat="1" applyFont="1" applyFill="1" applyBorder="1" applyAlignment="1" applyProtection="1">
      <alignment horizontal="left" vertical="justify" wrapText="1"/>
    </xf>
    <xf numFmtId="3" fontId="18" fillId="0" borderId="0" xfId="2" applyNumberFormat="1" applyFont="1" applyFill="1" applyBorder="1" applyAlignment="1" applyProtection="1">
      <alignment horizontal="right" vertical="justify" wrapText="1"/>
    </xf>
    <xf numFmtId="0" fontId="19" fillId="0" borderId="0" xfId="5" applyFont="1" applyFill="1" applyBorder="1" applyAlignment="1">
      <alignment horizontal="center" vertical="center" wrapText="1"/>
    </xf>
    <xf numFmtId="4" fontId="18" fillId="0" borderId="0" xfId="2" applyNumberFormat="1" applyFont="1" applyFill="1" applyBorder="1" applyAlignment="1" applyProtection="1">
      <alignment horizontal="right"/>
    </xf>
    <xf numFmtId="168" fontId="17" fillId="0" borderId="0" xfId="5" applyNumberFormat="1" applyFont="1" applyFill="1" applyBorder="1" applyAlignment="1">
      <alignment horizontal="right"/>
    </xf>
    <xf numFmtId="0" fontId="17" fillId="0" borderId="4" xfId="4" quotePrefix="1" applyFont="1" applyBorder="1" applyAlignment="1">
      <alignment horizontal="center" vertical="center"/>
    </xf>
    <xf numFmtId="0" fontId="16" fillId="0" borderId="0" xfId="3" applyFont="1"/>
    <xf numFmtId="0" fontId="17" fillId="0" borderId="0" xfId="3" applyFont="1" applyAlignment="1">
      <alignment horizontal="center" vertical="center"/>
    </xf>
    <xf numFmtId="3" fontId="6" fillId="0" borderId="0" xfId="3" applyNumberFormat="1" applyFont="1"/>
    <xf numFmtId="3" fontId="6" fillId="0" borderId="0" xfId="5" applyNumberFormat="1" applyFont="1" applyAlignment="1" applyProtection="1">
      <alignment vertical="center"/>
    </xf>
    <xf numFmtId="165" fontId="16" fillId="0" borderId="0" xfId="5" applyNumberFormat="1" applyFont="1" applyAlignment="1" applyProtection="1">
      <alignment vertical="center"/>
    </xf>
    <xf numFmtId="0" fontId="17" fillId="0" borderId="0" xfId="3" applyFont="1" applyBorder="1"/>
    <xf numFmtId="0" fontId="18" fillId="0" borderId="0" xfId="3" applyFont="1" applyFill="1" applyBorder="1" applyAlignment="1">
      <alignment wrapText="1"/>
    </xf>
    <xf numFmtId="0" fontId="21" fillId="0" borderId="0" xfId="3" applyFont="1"/>
    <xf numFmtId="0" fontId="19" fillId="0" borderId="1" xfId="3" applyFont="1" applyFill="1" applyBorder="1" applyAlignment="1"/>
    <xf numFmtId="0" fontId="18" fillId="0" borderId="4" xfId="3" applyFont="1" applyFill="1" applyBorder="1" applyAlignment="1">
      <alignment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166" fontId="17" fillId="0" borderId="0" xfId="3" applyNumberFormat="1" applyFont="1" applyFill="1" applyBorder="1" applyAlignment="1">
      <alignment horizontal="righ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/>
    </xf>
    <xf numFmtId="166" fontId="18" fillId="0" borderId="1" xfId="3" applyNumberFormat="1" applyFont="1" applyFill="1" applyBorder="1" applyAlignment="1">
      <alignment horizontal="right" vertical="center" wrapText="1"/>
    </xf>
    <xf numFmtId="166" fontId="17" fillId="0" borderId="1" xfId="3" applyNumberFormat="1" applyFont="1" applyFill="1" applyBorder="1" applyAlignment="1">
      <alignment horizontal="right" vertical="center" wrapText="1"/>
    </xf>
    <xf numFmtId="0" fontId="18" fillId="0" borderId="4" xfId="3" applyFont="1" applyFill="1" applyBorder="1" applyAlignment="1">
      <alignment vertical="center" wrapText="1"/>
    </xf>
    <xf numFmtId="0" fontId="17" fillId="0" borderId="4" xfId="3" applyFont="1" applyFill="1" applyBorder="1" applyAlignment="1">
      <alignment horizontal="center" vertical="center" wrapText="1"/>
    </xf>
    <xf numFmtId="166" fontId="17" fillId="0" borderId="4" xfId="3" applyNumberFormat="1" applyFont="1" applyFill="1" applyBorder="1" applyAlignment="1">
      <alignment horizontal="right" vertical="center" wrapText="1"/>
    </xf>
    <xf numFmtId="166" fontId="18" fillId="0" borderId="4" xfId="3" applyNumberFormat="1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167" fontId="17" fillId="0" borderId="0" xfId="5" applyNumberFormat="1" applyFont="1" applyFill="1" applyBorder="1" applyAlignment="1">
      <alignment horizontal="right" vertical="center"/>
    </xf>
    <xf numFmtId="0" fontId="21" fillId="0" borderId="0" xfId="3" applyFont="1" applyFill="1"/>
    <xf numFmtId="0" fontId="18" fillId="0" borderId="1" xfId="3" applyFont="1" applyFill="1" applyBorder="1" applyAlignment="1">
      <alignment vertical="center" wrapText="1"/>
    </xf>
    <xf numFmtId="0" fontId="18" fillId="0" borderId="1" xfId="3" applyFont="1" applyFill="1" applyBorder="1" applyAlignment="1">
      <alignment vertical="center"/>
    </xf>
    <xf numFmtId="0" fontId="21" fillId="0" borderId="0" xfId="3" applyFont="1" applyAlignment="1">
      <alignment vertical="center"/>
    </xf>
    <xf numFmtId="166" fontId="18" fillId="0" borderId="0" xfId="3" applyNumberFormat="1" applyFont="1" applyFill="1" applyBorder="1" applyAlignment="1">
      <alignment horizontal="right" vertical="center" wrapText="1"/>
    </xf>
    <xf numFmtId="166" fontId="18" fillId="0" borderId="0" xfId="3" applyNumberFormat="1" applyFont="1" applyFill="1" applyBorder="1" applyAlignment="1">
      <alignment horizontal="right" wrapText="1"/>
    </xf>
    <xf numFmtId="0" fontId="23" fillId="0" borderId="0" xfId="3" applyFont="1"/>
    <xf numFmtId="166" fontId="18" fillId="0" borderId="1" xfId="3" applyNumberFormat="1" applyFont="1" applyFill="1" applyBorder="1" applyAlignment="1">
      <alignment horizontal="right" wrapText="1"/>
    </xf>
    <xf numFmtId="166" fontId="24" fillId="0" borderId="1" xfId="3" applyNumberFormat="1" applyFont="1" applyFill="1" applyBorder="1" applyAlignment="1">
      <alignment horizontal="right" vertical="center" wrapText="1"/>
    </xf>
    <xf numFmtId="0" fontId="22" fillId="0" borderId="0" xfId="3" applyFont="1"/>
    <xf numFmtId="166" fontId="18" fillId="0" borderId="0" xfId="3" applyNumberFormat="1" applyFont="1" applyFill="1" applyBorder="1" applyAlignment="1">
      <alignment vertical="center" wrapText="1"/>
    </xf>
    <xf numFmtId="0" fontId="13" fillId="0" borderId="0" xfId="3" applyFont="1"/>
    <xf numFmtId="166" fontId="7" fillId="0" borderId="0" xfId="3" applyNumberFormat="1"/>
    <xf numFmtId="49" fontId="25" fillId="0" borderId="0" xfId="1" applyNumberFormat="1" applyFont="1"/>
    <xf numFmtId="0" fontId="21" fillId="0" borderId="0" xfId="3" applyFont="1" applyAlignment="1">
      <alignment horizontal="center"/>
    </xf>
    <xf numFmtId="0" fontId="26" fillId="0" borderId="0" xfId="3" applyFont="1" applyFill="1"/>
    <xf numFmtId="0" fontId="29" fillId="0" borderId="0" xfId="3" applyFont="1"/>
    <xf numFmtId="0" fontId="28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168" fontId="26" fillId="0" borderId="0" xfId="2" applyNumberFormat="1" applyFont="1" applyFill="1" applyBorder="1" applyAlignment="1" applyProtection="1">
      <alignment horizontal="right" vertical="center" wrapText="1"/>
    </xf>
    <xf numFmtId="0" fontId="28" fillId="0" borderId="0" xfId="3" applyFont="1" applyFill="1" applyAlignment="1">
      <alignment vertical="center"/>
    </xf>
    <xf numFmtId="0" fontId="21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26" fillId="0" borderId="1" xfId="3" applyFont="1" applyBorder="1" applyAlignment="1">
      <alignment vertical="top"/>
    </xf>
    <xf numFmtId="0" fontId="21" fillId="0" borderId="1" xfId="3" applyFont="1" applyBorder="1" applyAlignment="1">
      <alignment horizontal="center" vertical="top"/>
    </xf>
    <xf numFmtId="0" fontId="21" fillId="0" borderId="1" xfId="3" applyFont="1" applyBorder="1" applyAlignment="1">
      <alignment horizontal="center" vertical="center"/>
    </xf>
    <xf numFmtId="0" fontId="26" fillId="0" borderId="4" xfId="3" applyFont="1" applyBorder="1" applyAlignment="1">
      <alignment vertical="center"/>
    </xf>
    <xf numFmtId="0" fontId="21" fillId="0" borderId="4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7" fillId="0" borderId="0" xfId="3" applyFont="1" applyBorder="1" applyAlignment="1"/>
    <xf numFmtId="0" fontId="30" fillId="0" borderId="0" xfId="3" applyFont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49" fontId="26" fillId="0" borderId="0" xfId="3" applyNumberFormat="1" applyFont="1" applyBorder="1" applyAlignment="1"/>
    <xf numFmtId="0" fontId="26" fillId="0" borderId="0" xfId="3" applyFont="1" applyFill="1" applyAlignment="1">
      <alignment vertical="center"/>
    </xf>
    <xf numFmtId="0" fontId="21" fillId="0" borderId="0" xfId="3" applyFont="1" applyFill="1" applyAlignment="1">
      <alignment horizontal="center" vertical="center"/>
    </xf>
    <xf numFmtId="166" fontId="26" fillId="0" borderId="0" xfId="5" applyNumberFormat="1" applyFont="1" applyFill="1" applyBorder="1" applyAlignment="1">
      <alignment horizontal="right"/>
    </xf>
    <xf numFmtId="0" fontId="26" fillId="0" borderId="1" xfId="3" applyFont="1" applyBorder="1" applyAlignment="1">
      <alignment vertical="center"/>
    </xf>
    <xf numFmtId="0" fontId="22" fillId="0" borderId="4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28" fillId="0" borderId="0" xfId="3" applyFont="1" applyBorder="1" applyAlignment="1"/>
    <xf numFmtId="0" fontId="22" fillId="0" borderId="0" xfId="3" applyFont="1" applyBorder="1" applyAlignment="1">
      <alignment horizontal="center"/>
    </xf>
    <xf numFmtId="0" fontId="28" fillId="0" borderId="0" xfId="3" applyFont="1" applyFill="1" applyBorder="1" applyAlignment="1"/>
    <xf numFmtId="0" fontId="26" fillId="0" borderId="0" xfId="3" applyFont="1" applyAlignment="1">
      <alignment horizontal="center" vertical="center"/>
    </xf>
    <xf numFmtId="0" fontId="26" fillId="0" borderId="1" xfId="1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28" fillId="0" borderId="1" xfId="3" applyFont="1" applyBorder="1" applyAlignment="1">
      <alignment horizontal="center" vertical="center"/>
    </xf>
    <xf numFmtId="0" fontId="26" fillId="0" borderId="1" xfId="4" applyFont="1" applyBorder="1" applyAlignment="1">
      <alignment horizontal="center"/>
    </xf>
    <xf numFmtId="0" fontId="28" fillId="0" borderId="1" xfId="3" applyFont="1" applyBorder="1" applyAlignment="1">
      <alignment vertical="center"/>
    </xf>
    <xf numFmtId="0" fontId="22" fillId="0" borderId="1" xfId="3" applyFont="1" applyBorder="1" applyAlignment="1">
      <alignment horizontal="center" vertical="center"/>
    </xf>
    <xf numFmtId="0" fontId="6" fillId="0" borderId="0" xfId="3" applyFont="1" applyBorder="1"/>
    <xf numFmtId="0" fontId="17" fillId="0" borderId="0" xfId="3" applyFont="1"/>
    <xf numFmtId="168" fontId="31" fillId="0" borderId="0" xfId="3" applyNumberFormat="1" applyFont="1" applyFill="1"/>
    <xf numFmtId="0" fontId="17" fillId="0" borderId="0" xfId="3" applyFont="1" applyFill="1"/>
    <xf numFmtId="0" fontId="32" fillId="0" borderId="0" xfId="3" applyFont="1"/>
    <xf numFmtId="168" fontId="18" fillId="0" borderId="0" xfId="2" applyNumberFormat="1" applyFont="1" applyFill="1" applyBorder="1" applyAlignment="1" applyProtection="1">
      <alignment horizontal="right" vertical="center" wrapText="1"/>
    </xf>
    <xf numFmtId="0" fontId="26" fillId="0" borderId="1" xfId="3" applyFont="1" applyBorder="1" applyAlignment="1">
      <alignment horizontal="justify" vertical="top"/>
    </xf>
    <xf numFmtId="0" fontId="28" fillId="0" borderId="4" xfId="3" applyFont="1" applyBorder="1" applyAlignment="1">
      <alignment horizontal="justify" vertical="top" wrapText="1"/>
    </xf>
    <xf numFmtId="0" fontId="28" fillId="0" borderId="1" xfId="3" applyFont="1" applyBorder="1" applyAlignment="1">
      <alignment horizontal="justify" vertical="center" wrapText="1"/>
    </xf>
    <xf numFmtId="0" fontId="33" fillId="0" borderId="0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49" fontId="35" fillId="0" borderId="0" xfId="2" applyNumberFormat="1" applyFont="1" applyFill="1" applyBorder="1" applyAlignment="1" applyProtection="1">
      <alignment horizontal="center"/>
    </xf>
    <xf numFmtId="3" fontId="5" fillId="0" borderId="0" xfId="2" applyNumberFormat="1" applyFont="1" applyFill="1" applyBorder="1" applyAlignment="1" applyProtection="1">
      <alignment horizontal="right" vertical="top" wrapText="1"/>
    </xf>
    <xf numFmtId="4" fontId="5" fillId="0" borderId="0" xfId="2" applyNumberFormat="1" applyFont="1" applyFill="1" applyBorder="1" applyAlignment="1" applyProtection="1">
      <alignment horizontal="right"/>
    </xf>
    <xf numFmtId="49" fontId="36" fillId="0" borderId="2" xfId="2" applyNumberFormat="1" applyFont="1" applyFill="1" applyBorder="1" applyAlignment="1" applyProtection="1"/>
    <xf numFmtId="49" fontId="36" fillId="0" borderId="0" xfId="2" applyNumberFormat="1" applyFont="1" applyFill="1" applyBorder="1" applyAlignment="1" applyProtection="1">
      <alignment horizontal="center"/>
    </xf>
    <xf numFmtId="49" fontId="34" fillId="0" borderId="0" xfId="2" applyNumberFormat="1" applyFont="1" applyFill="1" applyBorder="1" applyAlignment="1" applyProtection="1">
      <alignment horizontal="left"/>
    </xf>
    <xf numFmtId="0" fontId="16" fillId="0" borderId="0" xfId="3" applyFont="1" applyAlignment="1">
      <alignment vertical="center"/>
    </xf>
    <xf numFmtId="4" fontId="16" fillId="0" borderId="0" xfId="3" applyNumberFormat="1" applyFont="1" applyAlignment="1">
      <alignment vertical="center"/>
    </xf>
    <xf numFmtId="3" fontId="5" fillId="0" borderId="0" xfId="5" applyNumberFormat="1" applyFont="1" applyFill="1" applyBorder="1" applyAlignment="1">
      <alignment horizontal="right" vertical="center"/>
    </xf>
    <xf numFmtId="3" fontId="11" fillId="0" borderId="0" xfId="4" applyNumberFormat="1" applyFont="1" applyAlignment="1">
      <alignment horizontal="right" vertical="center" wrapText="1"/>
    </xf>
    <xf numFmtId="3" fontId="5" fillId="0" borderId="2" xfId="5" applyNumberFormat="1" applyFont="1" applyFill="1" applyBorder="1" applyAlignment="1">
      <alignment horizontal="right" vertical="center"/>
    </xf>
    <xf numFmtId="3" fontId="9" fillId="0" borderId="2" xfId="5" applyNumberFormat="1" applyFont="1" applyFill="1" applyBorder="1" applyAlignment="1">
      <alignment horizontal="right" vertical="center"/>
    </xf>
    <xf numFmtId="3" fontId="9" fillId="0" borderId="3" xfId="5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 applyProtection="1">
      <alignment horizontal="justify" wrapText="1"/>
    </xf>
    <xf numFmtId="167" fontId="5" fillId="0" borderId="0" xfId="5" applyNumberFormat="1" applyFont="1" applyFill="1" applyBorder="1" applyAlignment="1">
      <alignment horizontal="right" vertical="center"/>
    </xf>
    <xf numFmtId="49" fontId="34" fillId="0" borderId="0" xfId="2" applyNumberFormat="1" applyFont="1" applyFill="1" applyBorder="1" applyAlignment="1" applyProtection="1">
      <alignment horizontal="justify" vertical="top" wrapText="1"/>
    </xf>
    <xf numFmtId="49" fontId="16" fillId="0" borderId="0" xfId="2" applyNumberFormat="1" applyFont="1" applyFill="1" applyBorder="1" applyAlignment="1" applyProtection="1"/>
    <xf numFmtId="49" fontId="34" fillId="0" borderId="0" xfId="2" applyNumberFormat="1" applyFont="1" applyFill="1" applyBorder="1" applyAlignment="1" applyProtection="1"/>
    <xf numFmtId="49" fontId="17" fillId="0" borderId="0" xfId="2" applyNumberFormat="1" applyFont="1" applyFill="1" applyBorder="1" applyAlignment="1" applyProtection="1">
      <alignment horizontal="justify" vertical="center" wrapText="1"/>
    </xf>
    <xf numFmtId="3" fontId="17" fillId="0" borderId="0" xfId="5" applyNumberFormat="1" applyFont="1" applyFill="1" applyBorder="1" applyAlignment="1">
      <alignment horizontal="right" vertical="center"/>
    </xf>
    <xf numFmtId="3" fontId="17" fillId="0" borderId="1" xfId="5" applyNumberFormat="1" applyFont="1" applyFill="1" applyBorder="1" applyAlignment="1">
      <alignment horizontal="right" vertical="center"/>
    </xf>
    <xf numFmtId="168" fontId="17" fillId="0" borderId="1" xfId="2" applyNumberFormat="1" applyFont="1" applyFill="1" applyBorder="1" applyAlignment="1" applyProtection="1">
      <alignment horizontal="right" vertical="center" wrapText="1"/>
    </xf>
    <xf numFmtId="3" fontId="18" fillId="0" borderId="0" xfId="5" applyNumberFormat="1" applyFont="1" applyFill="1" applyBorder="1" applyAlignment="1">
      <alignment horizontal="right"/>
    </xf>
    <xf numFmtId="3" fontId="17" fillId="0" borderId="0" xfId="5" applyNumberFormat="1" applyFont="1" applyFill="1" applyBorder="1" applyAlignment="1">
      <alignment horizontal="right"/>
    </xf>
    <xf numFmtId="168" fontId="17" fillId="0" borderId="0" xfId="2" applyNumberFormat="1" applyFont="1" applyFill="1" applyBorder="1" applyAlignment="1" applyProtection="1">
      <alignment horizontal="right" wrapText="1"/>
    </xf>
    <xf numFmtId="3" fontId="18" fillId="0" borderId="4" xfId="5" applyNumberFormat="1" applyFont="1" applyFill="1" applyBorder="1" applyAlignment="1">
      <alignment horizontal="right" vertical="center"/>
    </xf>
    <xf numFmtId="3" fontId="18" fillId="0" borderId="1" xfId="5" applyNumberFormat="1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justify" wrapText="1"/>
    </xf>
    <xf numFmtId="49" fontId="17" fillId="0" borderId="0" xfId="2" applyNumberFormat="1" applyFont="1" applyFill="1" applyBorder="1" applyAlignment="1" applyProtection="1">
      <alignment horizontal="justify" wrapText="1"/>
    </xf>
    <xf numFmtId="49" fontId="18" fillId="0" borderId="1" xfId="2" applyNumberFormat="1" applyFont="1" applyFill="1" applyBorder="1" applyAlignment="1" applyProtection="1">
      <alignment horizontal="justify" vertical="center" wrapText="1"/>
    </xf>
    <xf numFmtId="49" fontId="18" fillId="0" borderId="0" xfId="2" applyNumberFormat="1" applyFont="1" applyFill="1" applyBorder="1" applyAlignment="1" applyProtection="1">
      <alignment horizontal="justify" wrapText="1"/>
    </xf>
    <xf numFmtId="49" fontId="17" fillId="0" borderId="1" xfId="2" applyNumberFormat="1" applyFont="1" applyFill="1" applyBorder="1" applyAlignment="1" applyProtection="1">
      <alignment horizontal="left" wrapText="1"/>
    </xf>
    <xf numFmtId="0" fontId="17" fillId="0" borderId="4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3" fontId="18" fillId="0" borderId="0" xfId="5" applyNumberFormat="1" applyFont="1" applyFill="1" applyBorder="1" applyAlignment="1">
      <alignment horizontal="right" vertical="center"/>
    </xf>
    <xf numFmtId="168" fontId="38" fillId="0" borderId="1" xfId="2" applyNumberFormat="1" applyFont="1" applyFill="1" applyBorder="1" applyAlignment="1" applyProtection="1">
      <alignment horizontal="right" vertical="center" wrapText="1"/>
    </xf>
    <xf numFmtId="3" fontId="17" fillId="0" borderId="0" xfId="5" applyNumberFormat="1" applyFont="1" applyFill="1" applyBorder="1" applyAlignment="1">
      <alignment vertical="center"/>
    </xf>
    <xf numFmtId="3" fontId="18" fillId="0" borderId="0" xfId="5" applyNumberFormat="1" applyFont="1" applyFill="1" applyBorder="1" applyAlignment="1">
      <alignment vertical="center"/>
    </xf>
    <xf numFmtId="168" fontId="38" fillId="0" borderId="0" xfId="2" applyNumberFormat="1" applyFont="1" applyFill="1" applyBorder="1" applyAlignment="1" applyProtection="1">
      <alignment horizontal="right" vertical="center" wrapText="1"/>
    </xf>
    <xf numFmtId="168" fontId="38" fillId="0" borderId="4" xfId="2" applyNumberFormat="1" applyFont="1" applyFill="1" applyBorder="1" applyAlignment="1" applyProtection="1">
      <alignment horizontal="right" vertical="center" wrapText="1"/>
    </xf>
    <xf numFmtId="0" fontId="16" fillId="0" borderId="0" xfId="3" applyFont="1" applyFill="1"/>
    <xf numFmtId="0" fontId="37" fillId="0" borderId="0" xfId="3" applyFont="1" applyFill="1"/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vertical="top"/>
    </xf>
    <xf numFmtId="0" fontId="16" fillId="0" borderId="0" xfId="3" applyFont="1" applyFill="1" applyBorder="1"/>
    <xf numFmtId="0" fontId="5" fillId="0" borderId="0" xfId="3" applyFont="1" applyFill="1"/>
    <xf numFmtId="0" fontId="26" fillId="0" borderId="0" xfId="3" applyFont="1" applyAlignment="1">
      <alignment horizontal="justify" vertical="center" wrapText="1"/>
    </xf>
    <xf numFmtId="3" fontId="26" fillId="0" borderId="0" xfId="5" applyNumberFormat="1" applyFont="1" applyFill="1" applyBorder="1" applyAlignment="1">
      <alignment horizontal="right"/>
    </xf>
    <xf numFmtId="3" fontId="26" fillId="0" borderId="0" xfId="5" applyNumberFormat="1" applyFont="1" applyFill="1" applyBorder="1" applyAlignment="1">
      <alignment horizontal="right" vertical="center"/>
    </xf>
    <xf numFmtId="168" fontId="26" fillId="0" borderId="1" xfId="2" applyNumberFormat="1" applyFont="1" applyFill="1" applyBorder="1" applyAlignment="1" applyProtection="1">
      <alignment horizontal="right" vertical="center" wrapText="1"/>
    </xf>
    <xf numFmtId="3" fontId="28" fillId="0" borderId="4" xfId="5" applyNumberFormat="1" applyFont="1" applyFill="1" applyBorder="1" applyAlignment="1">
      <alignment horizontal="right" vertical="center"/>
    </xf>
    <xf numFmtId="3" fontId="26" fillId="0" borderId="1" xfId="5" applyNumberFormat="1" applyFont="1" applyFill="1" applyBorder="1" applyAlignment="1">
      <alignment horizontal="right" vertical="center"/>
    </xf>
    <xf numFmtId="0" fontId="26" fillId="0" borderId="0" xfId="3" applyFont="1" applyAlignment="1">
      <alignment horizontal="justify" vertical="top" wrapText="1"/>
    </xf>
    <xf numFmtId="0" fontId="26" fillId="0" borderId="1" xfId="3" applyFont="1" applyBorder="1" applyAlignment="1">
      <alignment horizontal="justify" vertical="top" wrapText="1"/>
    </xf>
    <xf numFmtId="168" fontId="28" fillId="0" borderId="1" xfId="2" applyNumberFormat="1" applyFont="1" applyFill="1" applyBorder="1" applyAlignment="1" applyProtection="1">
      <alignment horizontal="right" vertical="center" wrapText="1"/>
    </xf>
    <xf numFmtId="3" fontId="26" fillId="0" borderId="0" xfId="5" applyNumberFormat="1" applyFont="1" applyFill="1" applyBorder="1" applyAlignment="1">
      <alignment horizontal="right" vertical="justify"/>
    </xf>
    <xf numFmtId="3" fontId="28" fillId="0" borderId="1" xfId="5" applyNumberFormat="1" applyFont="1" applyFill="1" applyBorder="1" applyAlignment="1">
      <alignment horizontal="right" vertical="center"/>
    </xf>
    <xf numFmtId="168" fontId="28" fillId="0" borderId="4" xfId="2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Fill="1" applyBorder="1" applyAlignment="1">
      <alignment horizontal="right" vertical="center"/>
    </xf>
    <xf numFmtId="3" fontId="26" fillId="0" borderId="1" xfId="5" applyNumberFormat="1" applyFont="1" applyFill="1" applyBorder="1" applyAlignment="1">
      <alignment horizontal="right"/>
    </xf>
    <xf numFmtId="0" fontId="5" fillId="0" borderId="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5" fillId="0" borderId="2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vertical="center"/>
    </xf>
    <xf numFmtId="0" fontId="17" fillId="0" borderId="0" xfId="5" applyFont="1" applyBorder="1" applyAlignment="1" applyProtection="1">
      <alignment horizontal="center" vertical="center"/>
    </xf>
    <xf numFmtId="0" fontId="6" fillId="0" borderId="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0" fontId="17" fillId="0" borderId="2" xfId="5" applyFont="1" applyBorder="1" applyAlignment="1" applyProtection="1">
      <alignment horizontal="center" vertical="center"/>
    </xf>
    <xf numFmtId="0" fontId="6" fillId="0" borderId="2" xfId="5" applyFont="1" applyBorder="1" applyAlignment="1" applyProtection="1">
      <alignment vertical="center"/>
    </xf>
    <xf numFmtId="0" fontId="16" fillId="0" borderId="2" xfId="5" applyFont="1" applyBorder="1" applyAlignment="1" applyProtection="1">
      <alignment vertical="center"/>
    </xf>
    <xf numFmtId="164" fontId="16" fillId="0" borderId="0" xfId="3" applyNumberFormat="1" applyFont="1"/>
    <xf numFmtId="164" fontId="16" fillId="0" borderId="0" xfId="3" applyNumberFormat="1" applyFont="1" applyAlignment="1">
      <alignment vertical="justify"/>
    </xf>
    <xf numFmtId="0" fontId="16" fillId="0" borderId="0" xfId="3" applyFont="1" applyAlignment="1">
      <alignment vertical="justify"/>
    </xf>
    <xf numFmtId="0" fontId="16" fillId="0" borderId="0" xfId="3" applyFont="1" applyFill="1" applyAlignment="1"/>
    <xf numFmtId="164" fontId="16" fillId="0" borderId="0" xfId="3" applyNumberFormat="1" applyFont="1" applyFill="1" applyAlignment="1"/>
    <xf numFmtId="4" fontId="16" fillId="0" borderId="0" xfId="3" applyNumberFormat="1" applyFont="1" applyFill="1"/>
    <xf numFmtId="0" fontId="17" fillId="0" borderId="1" xfId="3" applyFont="1" applyFill="1" applyBorder="1" applyAlignment="1">
      <alignment horizontal="center"/>
    </xf>
    <xf numFmtId="0" fontId="18" fillId="0" borderId="1" xfId="3" applyFont="1" applyFill="1" applyBorder="1" applyAlignment="1">
      <alignment horizontal="right" wrapText="1"/>
    </xf>
    <xf numFmtId="0" fontId="21" fillId="0" borderId="0" xfId="3" applyFont="1" applyBorder="1" applyAlignment="1">
      <alignment horizontal="center"/>
    </xf>
    <xf numFmtId="0" fontId="17" fillId="0" borderId="0" xfId="3" applyFont="1" applyFill="1" applyBorder="1"/>
    <xf numFmtId="0" fontId="21" fillId="0" borderId="2" xfId="3" applyFont="1" applyBorder="1" applyAlignment="1">
      <alignment horizontal="center"/>
    </xf>
    <xf numFmtId="0" fontId="17" fillId="0" borderId="2" xfId="3" applyFont="1" applyFill="1" applyBorder="1"/>
    <xf numFmtId="49" fontId="20" fillId="0" borderId="0" xfId="1" applyNumberFormat="1" applyFont="1" applyBorder="1"/>
    <xf numFmtId="49" fontId="34" fillId="0" borderId="0" xfId="2" applyNumberFormat="1" applyFont="1" applyFill="1" applyBorder="1" applyAlignment="1" applyProtection="1">
      <alignment horizontal="justify" vertical="top" wrapText="1"/>
    </xf>
    <xf numFmtId="0" fontId="39" fillId="0" borderId="0" xfId="0" applyFont="1"/>
    <xf numFmtId="49" fontId="18" fillId="0" borderId="1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168" fontId="17" fillId="0" borderId="0" xfId="2" applyNumberFormat="1" applyFont="1" applyFill="1" applyBorder="1" applyAlignment="1" applyProtection="1">
      <alignment horizontal="right" vertical="center" wrapText="1"/>
    </xf>
    <xf numFmtId="164" fontId="16" fillId="0" borderId="0" xfId="3" applyNumberFormat="1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Fill="1" applyAlignment="1">
      <alignment vertical="center"/>
    </xf>
    <xf numFmtId="4" fontId="6" fillId="0" borderId="0" xfId="3" applyNumberFormat="1" applyFont="1" applyFill="1" applyAlignment="1">
      <alignment vertical="center"/>
    </xf>
    <xf numFmtId="169" fontId="17" fillId="0" borderId="1" xfId="5" applyNumberFormat="1" applyFont="1" applyFill="1" applyBorder="1" applyAlignment="1">
      <alignment horizontal="right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vertical="top" wrapText="1"/>
    </xf>
    <xf numFmtId="166" fontId="18" fillId="0" borderId="0" xfId="3" applyNumberFormat="1" applyFont="1" applyFill="1" applyBorder="1" applyAlignment="1">
      <alignment horizontal="right" vertical="top" wrapText="1"/>
    </xf>
    <xf numFmtId="168" fontId="24" fillId="0" borderId="1" xfId="2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 applyBorder="1" applyAlignment="1">
      <alignment horizontal="right" vertical="top"/>
    </xf>
    <xf numFmtId="0" fontId="40" fillId="0" borderId="0" xfId="0" applyFont="1" applyAlignment="1">
      <alignment wrapText="1"/>
    </xf>
    <xf numFmtId="0" fontId="41" fillId="0" borderId="0" xfId="0" applyFont="1"/>
    <xf numFmtId="0" fontId="28" fillId="0" borderId="0" xfId="3" applyFont="1" applyBorder="1" applyAlignment="1">
      <alignment horizontal="justify" vertical="center" wrapText="1"/>
    </xf>
    <xf numFmtId="0" fontId="42" fillId="0" borderId="0" xfId="0" applyFont="1"/>
    <xf numFmtId="0" fontId="28" fillId="0" borderId="4" xfId="3" applyFont="1" applyBorder="1" applyAlignment="1">
      <alignment horizontal="justify" vertical="center" wrapText="1"/>
    </xf>
    <xf numFmtId="49" fontId="34" fillId="0" borderId="0" xfId="2" applyNumberFormat="1" applyFont="1" applyFill="1" applyBorder="1" applyAlignment="1" applyProtection="1">
      <alignment horizontal="justify" vertical="top" wrapText="1"/>
    </xf>
    <xf numFmtId="3" fontId="34" fillId="0" borderId="2" xfId="2" applyNumberFormat="1" applyFont="1" applyFill="1" applyBorder="1" applyAlignment="1" applyProtection="1">
      <alignment horizontal="center" vertical="top" wrapText="1"/>
    </xf>
    <xf numFmtId="0" fontId="34" fillId="0" borderId="0" xfId="2" applyNumberFormat="1" applyFont="1" applyFill="1" applyBorder="1" applyAlignment="1" applyProtection="1">
      <alignment horizontal="left"/>
    </xf>
    <xf numFmtId="49" fontId="34" fillId="0" borderId="0" xfId="2" applyNumberFormat="1" applyFont="1" applyFill="1" applyBorder="1" applyAlignment="1" applyProtection="1">
      <alignment horizontal="left"/>
    </xf>
    <xf numFmtId="49" fontId="34" fillId="0" borderId="0" xfId="2" applyNumberFormat="1" applyFont="1" applyFill="1" applyBorder="1" applyAlignment="1" applyProtection="1">
      <alignment horizontal="left" vertical="top" wrapText="1"/>
    </xf>
    <xf numFmtId="3" fontId="18" fillId="0" borderId="0" xfId="2" applyNumberFormat="1" applyFont="1" applyFill="1" applyBorder="1" applyAlignment="1" applyProtection="1">
      <alignment horizontal="center" vertical="top" wrapText="1"/>
    </xf>
    <xf numFmtId="3" fontId="18" fillId="0" borderId="1" xfId="2" applyNumberFormat="1" applyFont="1" applyFill="1" applyBorder="1" applyAlignment="1" applyProtection="1">
      <alignment horizontal="center" vertical="top" wrapText="1"/>
    </xf>
    <xf numFmtId="0" fontId="33" fillId="0" borderId="2" xfId="0" applyFont="1" applyBorder="1" applyAlignment="1">
      <alignment horizontal="left" vertical="center"/>
    </xf>
    <xf numFmtId="49" fontId="27" fillId="0" borderId="0" xfId="2" applyNumberFormat="1" applyFont="1" applyFill="1" applyBorder="1" applyAlignment="1" applyProtection="1">
      <alignment horizontal="left"/>
    </xf>
    <xf numFmtId="49" fontId="27" fillId="0" borderId="1" xfId="2" applyNumberFormat="1" applyFont="1" applyFill="1" applyBorder="1" applyAlignment="1" applyProtection="1">
      <alignment horizontal="left"/>
    </xf>
    <xf numFmtId="49" fontId="26" fillId="0" borderId="0" xfId="2" applyNumberFormat="1" applyFont="1" applyFill="1" applyBorder="1" applyAlignment="1" applyProtection="1">
      <alignment horizontal="center"/>
    </xf>
    <xf numFmtId="49" fontId="26" fillId="0" borderId="1" xfId="2" applyNumberFormat="1" applyFont="1" applyFill="1" applyBorder="1" applyAlignment="1" applyProtection="1">
      <alignment horizontal="center"/>
    </xf>
    <xf numFmtId="0" fontId="28" fillId="0" borderId="0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center" vertical="center"/>
    </xf>
    <xf numFmtId="166" fontId="17" fillId="0" borderId="0" xfId="3" applyNumberFormat="1" applyFont="1" applyFill="1" applyBorder="1" applyAlignment="1">
      <alignment horizontal="right" vertical="top" wrapText="1"/>
    </xf>
  </cellXfs>
  <cellStyles count="6">
    <cellStyle name="Normal_Финансовая отчетность за 2008 год" xfId="2"/>
    <cellStyle name="Гиперссылка" xfId="1" builtinId="8"/>
    <cellStyle name="Обычный" xfId="0" builtinId="0"/>
    <cellStyle name="Обычный 10 12" xfId="5"/>
    <cellStyle name="Обычный 2" xfId="3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tabSelected="1" view="pageBreakPreview" zoomScaleNormal="98" zoomScaleSheetLayoutView="100" workbookViewId="0">
      <selection activeCell="A9" sqref="A9"/>
    </sheetView>
  </sheetViews>
  <sheetFormatPr defaultColWidth="8" defaultRowHeight="15" x14ac:dyDescent="0.25"/>
  <cols>
    <col min="1" max="1" width="51.28515625" style="35" customWidth="1"/>
    <col min="2" max="2" width="5.85546875" style="1" customWidth="1"/>
    <col min="3" max="3" width="19.7109375" style="2" customWidth="1"/>
    <col min="4" max="4" width="21.42578125" style="2" customWidth="1"/>
    <col min="5" max="5" width="10" style="161" bestFit="1" customWidth="1"/>
    <col min="6" max="29" width="8" style="161"/>
    <col min="30" max="16384" width="8" style="3"/>
  </cols>
  <sheetData>
    <row r="1" spans="1:5" ht="15.75" x14ac:dyDescent="0.25">
      <c r="A1" s="153" t="s">
        <v>91</v>
      </c>
      <c r="B1" s="215"/>
      <c r="C1" s="216"/>
      <c r="D1" s="216"/>
    </row>
    <row r="2" spans="1:5" ht="15.75" x14ac:dyDescent="0.25">
      <c r="A2" s="154" t="s">
        <v>92</v>
      </c>
      <c r="B2" s="217"/>
      <c r="C2" s="218"/>
      <c r="D2" s="218"/>
    </row>
    <row r="3" spans="1:5" ht="15.75" x14ac:dyDescent="0.25">
      <c r="A3" s="153"/>
    </row>
    <row r="4" spans="1:5" ht="30" customHeight="1" thickBot="1" x14ac:dyDescent="0.25">
      <c r="A4" s="4" t="s">
        <v>0</v>
      </c>
      <c r="B4" s="5" t="s">
        <v>1</v>
      </c>
      <c r="C4" s="6" t="s">
        <v>111</v>
      </c>
      <c r="D4" s="6" t="s">
        <v>112</v>
      </c>
    </row>
    <row r="5" spans="1:5" ht="14.25" customHeight="1" x14ac:dyDescent="0.25">
      <c r="A5" s="7" t="s">
        <v>2</v>
      </c>
      <c r="B5" s="8"/>
      <c r="C5" s="9"/>
      <c r="D5" s="9"/>
    </row>
    <row r="6" spans="1:5" ht="15" customHeight="1" x14ac:dyDescent="0.2">
      <c r="A6" s="11" t="s">
        <v>3</v>
      </c>
      <c r="B6" s="12">
        <v>6</v>
      </c>
      <c r="C6" s="163">
        <v>678538753</v>
      </c>
      <c r="D6" s="163">
        <v>568660090</v>
      </c>
      <c r="E6" s="162"/>
    </row>
    <row r="7" spans="1:5" ht="15" customHeight="1" x14ac:dyDescent="0.25">
      <c r="A7" s="11" t="s">
        <v>4</v>
      </c>
      <c r="B7" s="13">
        <v>7</v>
      </c>
      <c r="C7" s="163">
        <v>19282849</v>
      </c>
      <c r="D7" s="163">
        <v>18696702</v>
      </c>
    </row>
    <row r="8" spans="1:5" ht="15" customHeight="1" x14ac:dyDescent="0.2">
      <c r="A8" s="14" t="s">
        <v>5</v>
      </c>
      <c r="B8" s="12">
        <v>8</v>
      </c>
      <c r="C8" s="163">
        <v>209965782</v>
      </c>
      <c r="D8" s="163">
        <v>226913862</v>
      </c>
    </row>
    <row r="9" spans="1:5" ht="15" customHeight="1" x14ac:dyDescent="0.25">
      <c r="A9" s="14" t="s">
        <v>6</v>
      </c>
      <c r="B9" s="15"/>
      <c r="C9" s="163">
        <v>4818</v>
      </c>
      <c r="D9" s="163">
        <v>3551</v>
      </c>
    </row>
    <row r="10" spans="1:5" ht="15" customHeight="1" x14ac:dyDescent="0.2">
      <c r="A10" s="11" t="s">
        <v>7</v>
      </c>
      <c r="B10" s="12">
        <v>9</v>
      </c>
      <c r="C10" s="164">
        <v>3314496418</v>
      </c>
      <c r="D10" s="164">
        <v>3379712740</v>
      </c>
    </row>
    <row r="11" spans="1:5" ht="15" customHeight="1" x14ac:dyDescent="0.2">
      <c r="A11" s="11" t="s">
        <v>8</v>
      </c>
      <c r="B11" s="12">
        <v>10</v>
      </c>
      <c r="C11" s="163">
        <v>4681060</v>
      </c>
      <c r="D11" s="163">
        <v>12611639</v>
      </c>
    </row>
    <row r="12" spans="1:5" ht="15" customHeight="1" x14ac:dyDescent="0.2">
      <c r="A12" s="11" t="s">
        <v>9</v>
      </c>
      <c r="B12" s="12">
        <v>10</v>
      </c>
      <c r="C12" s="163">
        <v>118978485</v>
      </c>
      <c r="D12" s="163">
        <v>55844575</v>
      </c>
    </row>
    <row r="13" spans="1:5" ht="15" customHeight="1" x14ac:dyDescent="0.25">
      <c r="A13" s="11" t="s">
        <v>10</v>
      </c>
      <c r="B13" s="16"/>
      <c r="C13" s="163">
        <v>7568823</v>
      </c>
      <c r="D13" s="163">
        <v>7151898</v>
      </c>
    </row>
    <row r="14" spans="1:5" ht="15" customHeight="1" x14ac:dyDescent="0.25">
      <c r="A14" s="11" t="s">
        <v>11</v>
      </c>
      <c r="B14" s="16"/>
      <c r="C14" s="163">
        <v>9396692</v>
      </c>
      <c r="D14" s="163">
        <v>9619623</v>
      </c>
    </row>
    <row r="15" spans="1:5" ht="15" customHeight="1" x14ac:dyDescent="0.25">
      <c r="A15" s="11" t="s">
        <v>12</v>
      </c>
      <c r="B15" s="16"/>
      <c r="C15" s="163" t="s">
        <v>58</v>
      </c>
      <c r="D15" s="163">
        <v>348617</v>
      </c>
    </row>
    <row r="16" spans="1:5" ht="15" customHeight="1" x14ac:dyDescent="0.25">
      <c r="A16" s="17" t="s">
        <v>13</v>
      </c>
      <c r="B16" s="18"/>
      <c r="C16" s="165">
        <v>58017</v>
      </c>
      <c r="D16" s="165">
        <v>58017</v>
      </c>
    </row>
    <row r="17" spans="1:4" ht="21.75" customHeight="1" x14ac:dyDescent="0.25">
      <c r="A17" s="19" t="s">
        <v>14</v>
      </c>
      <c r="B17" s="20"/>
      <c r="C17" s="166">
        <f>SUM(C6:C16)</f>
        <v>4362971697</v>
      </c>
      <c r="D17" s="166">
        <f>SUM(D6:D16)</f>
        <v>4279621314</v>
      </c>
    </row>
    <row r="18" spans="1:4" ht="13.5" customHeight="1" x14ac:dyDescent="0.25">
      <c r="A18" s="7" t="s">
        <v>15</v>
      </c>
      <c r="B18" s="8"/>
      <c r="C18" s="21"/>
      <c r="D18" s="21"/>
    </row>
    <row r="19" spans="1:4" ht="14.25" customHeight="1" x14ac:dyDescent="0.2">
      <c r="A19" s="11" t="s">
        <v>16</v>
      </c>
      <c r="B19" s="12">
        <v>11</v>
      </c>
      <c r="C19" s="164">
        <v>2708050791</v>
      </c>
      <c r="D19" s="164">
        <v>2667524588</v>
      </c>
    </row>
    <row r="20" spans="1:4" ht="14.25" customHeight="1" x14ac:dyDescent="0.2">
      <c r="A20" s="11" t="s">
        <v>17</v>
      </c>
      <c r="B20" s="12">
        <v>12</v>
      </c>
      <c r="C20" s="163">
        <v>414378003</v>
      </c>
      <c r="D20" s="163">
        <v>417667652</v>
      </c>
    </row>
    <row r="21" spans="1:4" ht="16.5" customHeight="1" x14ac:dyDescent="0.2">
      <c r="A21" s="11" t="s">
        <v>18</v>
      </c>
      <c r="B21" s="12">
        <v>13</v>
      </c>
      <c r="C21" s="163">
        <v>163680404</v>
      </c>
      <c r="D21" s="163">
        <v>158161570</v>
      </c>
    </row>
    <row r="22" spans="1:4" ht="14.25" customHeight="1" x14ac:dyDescent="0.2">
      <c r="A22" s="11" t="s">
        <v>19</v>
      </c>
      <c r="B22" s="22">
        <v>14</v>
      </c>
      <c r="C22" s="163">
        <v>11034188</v>
      </c>
      <c r="D22" s="163">
        <v>10969715</v>
      </c>
    </row>
    <row r="23" spans="1:4" ht="14.25" customHeight="1" x14ac:dyDescent="0.25">
      <c r="A23" s="11" t="s">
        <v>20</v>
      </c>
      <c r="B23" s="13">
        <v>18</v>
      </c>
      <c r="C23" s="163">
        <v>48151131</v>
      </c>
      <c r="D23" s="163">
        <v>47490963</v>
      </c>
    </row>
    <row r="24" spans="1:4" ht="14.25" customHeight="1" x14ac:dyDescent="0.2">
      <c r="A24" s="239" t="s">
        <v>113</v>
      </c>
      <c r="B24" s="13">
        <v>14</v>
      </c>
      <c r="C24" s="163">
        <v>1236601</v>
      </c>
      <c r="D24" s="163" t="s">
        <v>58</v>
      </c>
    </row>
    <row r="25" spans="1:4" ht="14.25" customHeight="1" x14ac:dyDescent="0.2">
      <c r="A25" s="11" t="s">
        <v>21</v>
      </c>
      <c r="B25" s="12">
        <v>16</v>
      </c>
      <c r="C25" s="163">
        <v>5175157</v>
      </c>
      <c r="D25" s="163">
        <v>4188553</v>
      </c>
    </row>
    <row r="26" spans="1:4" ht="15" customHeight="1" x14ac:dyDescent="0.2">
      <c r="A26" s="17" t="s">
        <v>22</v>
      </c>
      <c r="B26" s="23">
        <v>15</v>
      </c>
      <c r="C26" s="165">
        <v>261810629</v>
      </c>
      <c r="D26" s="165">
        <v>264044160</v>
      </c>
    </row>
    <row r="27" spans="1:4" ht="18.75" customHeight="1" x14ac:dyDescent="0.25">
      <c r="A27" s="19" t="s">
        <v>23</v>
      </c>
      <c r="B27" s="20"/>
      <c r="C27" s="166">
        <f>SUM(C19:C26)</f>
        <v>3613516904</v>
      </c>
      <c r="D27" s="166">
        <f>SUM(D19:D26)</f>
        <v>3570047201</v>
      </c>
    </row>
    <row r="28" spans="1:4" ht="16.5" customHeight="1" x14ac:dyDescent="0.25">
      <c r="A28" s="7" t="s">
        <v>24</v>
      </c>
      <c r="B28" s="8"/>
      <c r="C28" s="21"/>
      <c r="D28" s="21"/>
    </row>
    <row r="29" spans="1:4" ht="14.25" customHeight="1" x14ac:dyDescent="0.2">
      <c r="A29" s="11" t="s">
        <v>25</v>
      </c>
      <c r="B29" s="22">
        <v>16</v>
      </c>
      <c r="C29" s="163">
        <v>78300000</v>
      </c>
      <c r="D29" s="163">
        <v>78300000</v>
      </c>
    </row>
    <row r="30" spans="1:4" ht="15" customHeight="1" x14ac:dyDescent="0.25">
      <c r="A30" s="11" t="s">
        <v>26</v>
      </c>
      <c r="B30" s="24"/>
      <c r="C30" s="163">
        <v>240824342</v>
      </c>
      <c r="D30" s="163">
        <v>235911799</v>
      </c>
    </row>
    <row r="31" spans="1:4" ht="37.5" customHeight="1" x14ac:dyDescent="0.2">
      <c r="A31" s="168" t="s">
        <v>95</v>
      </c>
      <c r="B31" s="26"/>
      <c r="C31" s="169">
        <v>-3243303</v>
      </c>
      <c r="D31" s="169">
        <v>-1669126</v>
      </c>
    </row>
    <row r="32" spans="1:4" ht="19.5" customHeight="1" x14ac:dyDescent="0.25">
      <c r="A32" s="11" t="s">
        <v>27</v>
      </c>
      <c r="B32" s="24"/>
      <c r="C32" s="163">
        <v>2283335</v>
      </c>
      <c r="D32" s="163">
        <v>2283335</v>
      </c>
    </row>
    <row r="33" spans="1:4" ht="15.75" customHeight="1" x14ac:dyDescent="0.25">
      <c r="A33" s="11" t="s">
        <v>28</v>
      </c>
      <c r="B33" s="24"/>
      <c r="C33" s="163">
        <v>431290419</v>
      </c>
      <c r="D33" s="163">
        <v>394748105</v>
      </c>
    </row>
    <row r="34" spans="1:4" ht="23.25" customHeight="1" x14ac:dyDescent="0.25">
      <c r="A34" s="27" t="s">
        <v>29</v>
      </c>
      <c r="B34" s="28"/>
      <c r="C34" s="167">
        <f>SUM(C29:C33)</f>
        <v>749454793</v>
      </c>
      <c r="D34" s="167">
        <f>SUM(D29:D33)</f>
        <v>709574113</v>
      </c>
    </row>
    <row r="35" spans="1:4" ht="23.25" customHeight="1" x14ac:dyDescent="0.25">
      <c r="A35" s="27" t="s">
        <v>30</v>
      </c>
      <c r="B35" s="28"/>
      <c r="C35" s="167">
        <f>C27+C34</f>
        <v>4362971697</v>
      </c>
      <c r="D35" s="167">
        <f>D27+D34</f>
        <v>4279621314</v>
      </c>
    </row>
    <row r="36" spans="1:4" ht="21" customHeight="1" x14ac:dyDescent="0.25">
      <c r="A36" s="2"/>
    </row>
    <row r="37" spans="1:4" ht="31.5" customHeight="1" x14ac:dyDescent="0.25">
      <c r="A37" s="260" t="s">
        <v>114</v>
      </c>
      <c r="B37" s="260"/>
      <c r="C37" s="260"/>
      <c r="D37" s="260"/>
    </row>
    <row r="38" spans="1:4" ht="15.75" customHeight="1" x14ac:dyDescent="0.25">
      <c r="A38" s="238"/>
      <c r="B38" s="238"/>
      <c r="C38" s="238"/>
      <c r="D38" s="238"/>
    </row>
    <row r="39" spans="1:4" ht="15.75" customHeight="1" x14ac:dyDescent="0.25">
      <c r="A39" s="264" t="s">
        <v>115</v>
      </c>
      <c r="B39" s="264"/>
      <c r="C39" s="264"/>
      <c r="D39" s="264"/>
    </row>
    <row r="40" spans="1:4" ht="15.75" x14ac:dyDescent="0.25">
      <c r="A40" s="170"/>
      <c r="B40" s="170"/>
      <c r="C40" s="170"/>
      <c r="D40" s="170"/>
    </row>
    <row r="41" spans="1:4" x14ac:dyDescent="0.25">
      <c r="A41" s="171"/>
      <c r="B41" s="155"/>
      <c r="C41" s="156"/>
      <c r="D41" s="157"/>
    </row>
    <row r="42" spans="1:4" ht="15.75" x14ac:dyDescent="0.25">
      <c r="A42" s="158"/>
      <c r="B42" s="159"/>
      <c r="C42" s="261"/>
      <c r="D42" s="261"/>
    </row>
    <row r="43" spans="1:4" ht="15.75" x14ac:dyDescent="0.25">
      <c r="A43" s="172" t="s">
        <v>116</v>
      </c>
      <c r="B43" s="159"/>
      <c r="C43" s="262" t="s">
        <v>117</v>
      </c>
      <c r="D43" s="262"/>
    </row>
    <row r="44" spans="1:4" ht="15.75" x14ac:dyDescent="0.25">
      <c r="A44" s="160" t="s">
        <v>107</v>
      </c>
      <c r="B44" s="159"/>
      <c r="C44" s="263" t="s">
        <v>118</v>
      </c>
      <c r="D44" s="263"/>
    </row>
    <row r="45" spans="1:4" x14ac:dyDescent="0.25">
      <c r="A45" s="29"/>
      <c r="B45" s="30"/>
      <c r="C45" s="3"/>
      <c r="D45" s="3"/>
    </row>
    <row r="46" spans="1:4" x14ac:dyDescent="0.25">
      <c r="A46" s="31"/>
      <c r="B46" s="30"/>
    </row>
    <row r="47" spans="1:4" x14ac:dyDescent="0.25">
      <c r="A47" s="31"/>
      <c r="B47" s="30"/>
    </row>
    <row r="48" spans="1:4" x14ac:dyDescent="0.25">
      <c r="A48" s="2"/>
      <c r="C48" s="32"/>
      <c r="D48" s="32"/>
    </row>
    <row r="49" spans="1:7" x14ac:dyDescent="0.25">
      <c r="A49" s="2"/>
    </row>
    <row r="50" spans="1:7" x14ac:dyDescent="0.25">
      <c r="A50" s="2"/>
    </row>
    <row r="51" spans="1:7" x14ac:dyDescent="0.25">
      <c r="A51" s="2"/>
    </row>
    <row r="52" spans="1:7" x14ac:dyDescent="0.25">
      <c r="A52" s="33"/>
      <c r="C52" s="34"/>
      <c r="D52" s="34"/>
    </row>
    <row r="53" spans="1:7" x14ac:dyDescent="0.25">
      <c r="C53" s="10"/>
      <c r="D53" s="10"/>
    </row>
    <row r="54" spans="1:7" x14ac:dyDescent="0.25">
      <c r="C54" s="10"/>
      <c r="D54" s="10"/>
      <c r="G54" s="3"/>
    </row>
    <row r="55" spans="1:7" x14ac:dyDescent="0.25">
      <c r="C55" s="10"/>
      <c r="D55" s="10"/>
    </row>
    <row r="56" spans="1:7" x14ac:dyDescent="0.25">
      <c r="C56" s="10"/>
      <c r="D56" s="10"/>
    </row>
    <row r="57" spans="1:7" x14ac:dyDescent="0.25">
      <c r="C57" s="10"/>
      <c r="D57" s="10"/>
    </row>
    <row r="58" spans="1:7" x14ac:dyDescent="0.25">
      <c r="C58" s="10"/>
      <c r="D58" s="10"/>
    </row>
    <row r="59" spans="1:7" x14ac:dyDescent="0.25">
      <c r="C59" s="10"/>
      <c r="D59" s="10"/>
    </row>
    <row r="60" spans="1:7" x14ac:dyDescent="0.25">
      <c r="C60" s="10"/>
      <c r="D60" s="10"/>
    </row>
  </sheetData>
  <mergeCells count="5">
    <mergeCell ref="A37:D37"/>
    <mergeCell ref="C42:D42"/>
    <mergeCell ref="C43:D43"/>
    <mergeCell ref="C44:D44"/>
    <mergeCell ref="A39:D39"/>
  </mergeCells>
  <hyperlinks>
    <hyperlink ref="A2" location="'СТРУКТУРА '!A1" display="01-1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Normal="98" zoomScaleSheetLayoutView="100" workbookViewId="0">
      <selection activeCell="A9" sqref="A9"/>
    </sheetView>
  </sheetViews>
  <sheetFormatPr defaultColWidth="8" defaultRowHeight="15" x14ac:dyDescent="0.25"/>
  <cols>
    <col min="1" max="1" width="56.140625" style="39" customWidth="1"/>
    <col min="2" max="2" width="7.5703125" style="37" customWidth="1"/>
    <col min="3" max="3" width="16.42578125" style="38" customWidth="1"/>
    <col min="4" max="4" width="15.28515625" style="39" customWidth="1"/>
    <col min="5" max="5" width="8" style="40"/>
    <col min="6" max="6" width="27" style="41" customWidth="1"/>
    <col min="7" max="7" width="8" style="41"/>
    <col min="8" max="8" width="12.7109375" style="41" bestFit="1" customWidth="1"/>
    <col min="9" max="16384" width="8" style="41"/>
  </cols>
  <sheetData>
    <row r="1" spans="1:10" ht="15.75" x14ac:dyDescent="0.25">
      <c r="A1" s="153" t="s">
        <v>91</v>
      </c>
      <c r="B1" s="219"/>
      <c r="C1" s="220"/>
      <c r="D1" s="221"/>
    </row>
    <row r="2" spans="1:10" ht="15.75" x14ac:dyDescent="0.25">
      <c r="A2" s="154" t="s">
        <v>108</v>
      </c>
      <c r="B2" s="222"/>
      <c r="C2" s="223"/>
      <c r="D2" s="224"/>
    </row>
    <row r="3" spans="1:10" ht="15.75" x14ac:dyDescent="0.25">
      <c r="A3" s="36"/>
    </row>
    <row r="4" spans="1:10" ht="26.25" customHeight="1" x14ac:dyDescent="0.25">
      <c r="A4" s="36"/>
      <c r="C4" s="265" t="s">
        <v>120</v>
      </c>
      <c r="D4" s="265" t="s">
        <v>119</v>
      </c>
    </row>
    <row r="5" spans="1:10" ht="25.5" customHeight="1" thickBot="1" x14ac:dyDescent="0.3">
      <c r="A5" s="42" t="s">
        <v>0</v>
      </c>
      <c r="B5" s="240" t="s">
        <v>1</v>
      </c>
      <c r="C5" s="266"/>
      <c r="D5" s="266"/>
      <c r="E5" s="43"/>
    </row>
    <row r="6" spans="1:10" s="227" customFormat="1" ht="26.25" customHeight="1" x14ac:dyDescent="0.25">
      <c r="A6" s="173" t="s">
        <v>96</v>
      </c>
      <c r="B6" s="44">
        <v>17</v>
      </c>
      <c r="C6" s="174">
        <v>90050318</v>
      </c>
      <c r="D6" s="174">
        <v>84328045</v>
      </c>
      <c r="E6" s="225"/>
      <c r="F6" s="226"/>
    </row>
    <row r="7" spans="1:10" s="227" customFormat="1" ht="16.5" customHeight="1" thickBot="1" x14ac:dyDescent="0.3">
      <c r="A7" s="46" t="s">
        <v>31</v>
      </c>
      <c r="B7" s="47">
        <v>17</v>
      </c>
      <c r="C7" s="176">
        <v>-34773977</v>
      </c>
      <c r="D7" s="176">
        <v>-31537898</v>
      </c>
      <c r="E7" s="225"/>
      <c r="F7" s="226"/>
    </row>
    <row r="8" spans="1:10" s="71" customFormat="1" ht="15.75" customHeight="1" x14ac:dyDescent="0.25">
      <c r="A8" s="48" t="s">
        <v>32</v>
      </c>
      <c r="B8" s="49"/>
      <c r="C8" s="177">
        <f>C6+C7</f>
        <v>55276341</v>
      </c>
      <c r="D8" s="177">
        <f>D6+D7</f>
        <v>52790147</v>
      </c>
      <c r="E8" s="225"/>
      <c r="F8" s="226"/>
    </row>
    <row r="9" spans="1:10" s="227" customFormat="1" ht="15.75" customHeight="1" thickBot="1" x14ac:dyDescent="0.3">
      <c r="A9" s="50" t="s">
        <v>121</v>
      </c>
      <c r="B9" s="51" t="s">
        <v>33</v>
      </c>
      <c r="C9" s="176">
        <v>-151255</v>
      </c>
      <c r="D9" s="176">
        <v>-418209</v>
      </c>
      <c r="E9" s="225"/>
      <c r="F9" s="226"/>
    </row>
    <row r="10" spans="1:10" s="71" customFormat="1" ht="30.75" customHeight="1" x14ac:dyDescent="0.25">
      <c r="A10" s="185" t="s">
        <v>34</v>
      </c>
      <c r="B10" s="37"/>
      <c r="C10" s="177">
        <f>C8+C9</f>
        <v>55125086</v>
      </c>
      <c r="D10" s="177">
        <f>D8+D9</f>
        <v>52371938</v>
      </c>
      <c r="E10" s="225"/>
      <c r="F10" s="226"/>
      <c r="H10" s="225"/>
      <c r="J10" s="225"/>
    </row>
    <row r="11" spans="1:10" s="227" customFormat="1" ht="13.5" customHeight="1" x14ac:dyDescent="0.25">
      <c r="A11" s="52" t="s">
        <v>35</v>
      </c>
      <c r="B11" s="44">
        <v>15</v>
      </c>
      <c r="C11" s="178">
        <v>8414156</v>
      </c>
      <c r="D11" s="178">
        <v>3939520</v>
      </c>
      <c r="E11" s="225"/>
      <c r="F11" s="226"/>
    </row>
    <row r="12" spans="1:10" s="227" customFormat="1" ht="12.75" customHeight="1" x14ac:dyDescent="0.25">
      <c r="A12" s="52" t="s">
        <v>36</v>
      </c>
      <c r="B12" s="53"/>
      <c r="C12" s="178">
        <v>1326978</v>
      </c>
      <c r="D12" s="178">
        <v>1279508</v>
      </c>
      <c r="E12" s="225"/>
      <c r="F12" s="226"/>
    </row>
    <row r="13" spans="1:10" s="227" customFormat="1" ht="15.75" customHeight="1" x14ac:dyDescent="0.25">
      <c r="A13" s="52" t="s">
        <v>37</v>
      </c>
      <c r="B13" s="53"/>
      <c r="C13" s="179">
        <v>-2494571</v>
      </c>
      <c r="D13" s="179">
        <v>-1691317</v>
      </c>
      <c r="E13" s="225"/>
      <c r="F13" s="226"/>
    </row>
    <row r="14" spans="1:10" s="56" customFormat="1" ht="28.5" customHeight="1" x14ac:dyDescent="0.25">
      <c r="A14" s="183" t="s">
        <v>98</v>
      </c>
      <c r="B14" s="55" t="s">
        <v>38</v>
      </c>
      <c r="C14" s="179">
        <v>-6983898</v>
      </c>
      <c r="D14" s="179">
        <v>-9340579</v>
      </c>
      <c r="E14" s="225"/>
      <c r="F14" s="226"/>
    </row>
    <row r="15" spans="1:10" s="56" customFormat="1" ht="36.75" x14ac:dyDescent="0.25">
      <c r="A15" s="183" t="s">
        <v>99</v>
      </c>
      <c r="B15" s="49"/>
      <c r="C15" s="179">
        <v>-319691</v>
      </c>
      <c r="D15" s="179">
        <v>-421570</v>
      </c>
      <c r="E15" s="225"/>
    </row>
    <row r="16" spans="1:10" s="11" customFormat="1" ht="18.75" customHeight="1" x14ac:dyDescent="0.2">
      <c r="A16" s="241" t="s">
        <v>122</v>
      </c>
      <c r="B16" s="49"/>
      <c r="C16" s="179">
        <v>-47138</v>
      </c>
      <c r="D16" s="242">
        <v>-155</v>
      </c>
      <c r="E16" s="243"/>
      <c r="F16" s="243"/>
    </row>
    <row r="17" spans="1:10" s="56" customFormat="1" ht="17.25" customHeight="1" x14ac:dyDescent="0.25">
      <c r="A17" s="54" t="s">
        <v>39</v>
      </c>
      <c r="B17" s="49"/>
      <c r="C17" s="179">
        <v>-1487880</v>
      </c>
      <c r="D17" s="179">
        <v>-714490</v>
      </c>
      <c r="E17" s="225"/>
      <c r="F17" s="226"/>
    </row>
    <row r="18" spans="1:10" s="56" customFormat="1" ht="21" customHeight="1" thickBot="1" x14ac:dyDescent="0.3">
      <c r="A18" s="186" t="s">
        <v>40</v>
      </c>
      <c r="B18" s="51"/>
      <c r="C18" s="179">
        <v>-9541794</v>
      </c>
      <c r="D18" s="179">
        <v>-8886545</v>
      </c>
      <c r="E18" s="225"/>
      <c r="F18" s="226"/>
    </row>
    <row r="19" spans="1:10" s="228" customFormat="1" ht="18.75" customHeight="1" thickBot="1" x14ac:dyDescent="0.3">
      <c r="A19" s="58" t="s">
        <v>41</v>
      </c>
      <c r="B19" s="59"/>
      <c r="C19" s="180">
        <f>SUM(C10:C18)</f>
        <v>43991248</v>
      </c>
      <c r="D19" s="180">
        <f>SUM(D10:D18)</f>
        <v>36536310</v>
      </c>
      <c r="E19" s="225"/>
      <c r="F19" s="226"/>
      <c r="J19" s="229"/>
    </row>
    <row r="20" spans="1:10" s="25" customFormat="1" ht="18.75" customHeight="1" thickBot="1" x14ac:dyDescent="0.3">
      <c r="A20" s="61" t="s">
        <v>42</v>
      </c>
      <c r="B20" s="44">
        <v>18</v>
      </c>
      <c r="C20" s="176">
        <v>-7448934</v>
      </c>
      <c r="D20" s="176">
        <v>-5246676</v>
      </c>
      <c r="E20" s="225"/>
      <c r="F20" s="226"/>
      <c r="H20" s="62"/>
    </row>
    <row r="21" spans="1:10" s="195" customFormat="1" ht="20.25" customHeight="1" thickBot="1" x14ac:dyDescent="0.3">
      <c r="A21" s="58" t="s">
        <v>43</v>
      </c>
      <c r="B21" s="59"/>
      <c r="C21" s="180">
        <f>C19+C20</f>
        <v>36542314</v>
      </c>
      <c r="D21" s="180">
        <f>D19+D20</f>
        <v>31289634</v>
      </c>
      <c r="E21" s="225"/>
      <c r="F21" s="226"/>
      <c r="H21" s="230"/>
    </row>
    <row r="22" spans="1:10" s="63" customFormat="1" ht="15" customHeight="1" x14ac:dyDescent="0.25">
      <c r="A22" s="65" t="s">
        <v>44</v>
      </c>
      <c r="B22" s="49"/>
      <c r="C22" s="66"/>
      <c r="D22" s="66"/>
      <c r="E22" s="43"/>
      <c r="F22" s="45"/>
      <c r="H22" s="64"/>
    </row>
    <row r="23" spans="1:10" s="63" customFormat="1" ht="27.75" customHeight="1" x14ac:dyDescent="0.25">
      <c r="A23" s="182" t="s">
        <v>45</v>
      </c>
      <c r="B23" s="67"/>
      <c r="C23" s="57"/>
      <c r="D23" s="68" t="s">
        <v>46</v>
      </c>
      <c r="E23" s="43"/>
      <c r="F23" s="45"/>
      <c r="H23" s="64"/>
    </row>
    <row r="24" spans="1:10" s="245" customFormat="1" ht="29.25" customHeight="1" x14ac:dyDescent="0.25">
      <c r="A24" s="173" t="s">
        <v>123</v>
      </c>
      <c r="B24" s="49"/>
      <c r="C24" s="242">
        <v>-1575444</v>
      </c>
      <c r="D24" s="174">
        <v>997787</v>
      </c>
      <c r="E24" s="244"/>
      <c r="F24" s="244"/>
      <c r="H24" s="246"/>
    </row>
    <row r="25" spans="1:10" s="60" customFormat="1" ht="24" customHeight="1" x14ac:dyDescent="0.25">
      <c r="A25" s="182" t="s">
        <v>97</v>
      </c>
      <c r="B25" s="49"/>
      <c r="C25" s="54"/>
      <c r="D25" s="69" t="s">
        <v>46</v>
      </c>
      <c r="E25" s="43"/>
      <c r="F25" s="45"/>
    </row>
    <row r="26" spans="1:10" s="245" customFormat="1" ht="31.5" customHeight="1" thickBot="1" x14ac:dyDescent="0.3">
      <c r="A26" s="249" t="s">
        <v>124</v>
      </c>
      <c r="B26" s="51"/>
      <c r="C26" s="174">
        <v>1267</v>
      </c>
      <c r="D26" s="247">
        <v>1503</v>
      </c>
      <c r="E26" s="244"/>
      <c r="F26" s="244"/>
    </row>
    <row r="27" spans="1:10" s="63" customFormat="1" ht="18" customHeight="1" thickBot="1" x14ac:dyDescent="0.3">
      <c r="A27" s="58" t="s">
        <v>125</v>
      </c>
      <c r="B27" s="59"/>
      <c r="C27" s="180">
        <f>SUM(C24:C26)</f>
        <v>-1574177</v>
      </c>
      <c r="D27" s="180">
        <f>SUM(D24:D26)</f>
        <v>999290</v>
      </c>
      <c r="E27" s="43"/>
      <c r="F27" s="45"/>
    </row>
    <row r="28" spans="1:10" s="63" customFormat="1" ht="22.5" customHeight="1" thickBot="1" x14ac:dyDescent="0.3">
      <c r="A28" s="58" t="s">
        <v>47</v>
      </c>
      <c r="B28" s="59"/>
      <c r="C28" s="181">
        <f>C21+C27</f>
        <v>34968137</v>
      </c>
      <c r="D28" s="181">
        <f>D21+D27</f>
        <v>32288924</v>
      </c>
      <c r="E28" s="43"/>
      <c r="F28" s="45"/>
    </row>
    <row r="29" spans="1:10" s="63" customFormat="1" ht="42" customHeight="1" thickBot="1" x14ac:dyDescent="0.3">
      <c r="A29" s="184" t="s">
        <v>48</v>
      </c>
      <c r="B29" s="70">
        <v>24</v>
      </c>
      <c r="C29" s="181">
        <f t="shared" ref="C29:D29" si="0">C21/7830</f>
        <v>4666.9621966794384</v>
      </c>
      <c r="D29" s="181">
        <f t="shared" si="0"/>
        <v>3996.1218390804597</v>
      </c>
      <c r="E29" s="43"/>
      <c r="F29" s="45"/>
    </row>
    <row r="30" spans="1:10" x14ac:dyDescent="0.25">
      <c r="A30" s="71"/>
      <c r="B30" s="72"/>
      <c r="C30" s="41"/>
      <c r="D30" s="71"/>
      <c r="E30" s="43"/>
    </row>
    <row r="31" spans="1:10" x14ac:dyDescent="0.25">
      <c r="A31" s="71"/>
      <c r="B31" s="72"/>
      <c r="C31" s="73"/>
      <c r="D31" s="71"/>
      <c r="E31" s="43"/>
    </row>
    <row r="32" spans="1:10" x14ac:dyDescent="0.25">
      <c r="A32" s="71"/>
      <c r="B32" s="72"/>
      <c r="C32" s="41"/>
      <c r="D32" s="71"/>
      <c r="E32" s="43"/>
    </row>
    <row r="33" spans="3:5" x14ac:dyDescent="0.25">
      <c r="C33" s="74" t="s">
        <v>49</v>
      </c>
      <c r="E33" s="43"/>
    </row>
    <row r="34" spans="3:5" x14ac:dyDescent="0.25">
      <c r="D34" s="75"/>
    </row>
  </sheetData>
  <mergeCells count="2"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>
      <selection activeCell="A6" sqref="A6"/>
    </sheetView>
  </sheetViews>
  <sheetFormatPr defaultColWidth="8" defaultRowHeight="15" x14ac:dyDescent="0.25"/>
  <cols>
    <col min="1" max="1" width="63.140625" style="41" customWidth="1"/>
    <col min="2" max="2" width="6.28515625" style="71" customWidth="1"/>
    <col min="3" max="3" width="12.7109375" style="41" customWidth="1"/>
    <col min="4" max="4" width="14.7109375" style="41" customWidth="1"/>
    <col min="5" max="5" width="18.42578125" style="41" customWidth="1"/>
    <col min="6" max="6" width="11.5703125" style="41" customWidth="1"/>
    <col min="7" max="7" width="16.42578125" style="41" customWidth="1"/>
    <col min="8" max="8" width="16.28515625" style="41" customWidth="1"/>
    <col min="9" max="9" width="15.7109375" style="41" customWidth="1"/>
    <col min="10" max="10" width="16.42578125" style="41" customWidth="1"/>
    <col min="11" max="16384" width="8" style="41"/>
  </cols>
  <sheetData>
    <row r="1" spans="1:12" ht="15.75" x14ac:dyDescent="0.25">
      <c r="A1" s="153" t="s">
        <v>91</v>
      </c>
      <c r="B1" s="237"/>
      <c r="C1" s="144"/>
      <c r="D1" s="144"/>
    </row>
    <row r="2" spans="1:12" s="78" customFormat="1" ht="19.5" customHeight="1" x14ac:dyDescent="0.2">
      <c r="A2" s="267" t="s">
        <v>93</v>
      </c>
      <c r="B2" s="267"/>
      <c r="C2" s="267"/>
      <c r="D2" s="267"/>
      <c r="E2" s="77"/>
      <c r="F2" s="77" t="s">
        <v>50</v>
      </c>
      <c r="G2" s="77" t="s">
        <v>51</v>
      </c>
      <c r="H2" s="77" t="s">
        <v>52</v>
      </c>
    </row>
    <row r="3" spans="1:12" s="78" customFormat="1" ht="25.5" customHeight="1" x14ac:dyDescent="0.2">
      <c r="A3" s="153"/>
      <c r="B3" s="76"/>
      <c r="C3" s="77"/>
      <c r="D3" s="77"/>
      <c r="E3" s="77"/>
      <c r="F3" s="77"/>
      <c r="G3" s="77"/>
      <c r="H3" s="77"/>
    </row>
    <row r="4" spans="1:12" s="78" customFormat="1" ht="94.5" customHeight="1" thickBot="1" x14ac:dyDescent="0.25">
      <c r="A4" s="79" t="s">
        <v>0</v>
      </c>
      <c r="B4" s="231" t="s">
        <v>1</v>
      </c>
      <c r="C4" s="232" t="s">
        <v>53</v>
      </c>
      <c r="D4" s="232" t="s">
        <v>54</v>
      </c>
      <c r="E4" s="232" t="s">
        <v>55</v>
      </c>
      <c r="F4" s="232" t="s">
        <v>27</v>
      </c>
      <c r="G4" s="232" t="s">
        <v>56</v>
      </c>
      <c r="H4" s="232" t="s">
        <v>57</v>
      </c>
    </row>
    <row r="5" spans="1:12" s="78" customFormat="1" ht="17.25" customHeight="1" thickBot="1" x14ac:dyDescent="0.2">
      <c r="A5" s="80" t="s">
        <v>61</v>
      </c>
      <c r="B5" s="187">
        <v>16</v>
      </c>
      <c r="C5" s="180">
        <v>78300000</v>
      </c>
      <c r="D5" s="180">
        <v>199765678</v>
      </c>
      <c r="E5" s="190">
        <v>-3292934</v>
      </c>
      <c r="F5" s="180">
        <v>2283335</v>
      </c>
      <c r="G5" s="181">
        <v>318213312</v>
      </c>
      <c r="H5" s="181">
        <f t="shared" ref="H5:H15" si="0">SUM(C5:G5)</f>
        <v>595269391</v>
      </c>
    </row>
    <row r="6" spans="1:12" s="78" customFormat="1" ht="25.5" customHeight="1" x14ac:dyDescent="0.15">
      <c r="A6" s="82" t="s">
        <v>126</v>
      </c>
      <c r="B6" s="83"/>
      <c r="C6" s="84" t="s">
        <v>58</v>
      </c>
      <c r="D6" s="84" t="s">
        <v>58</v>
      </c>
      <c r="E6" s="84">
        <v>0</v>
      </c>
      <c r="F6" s="84" t="s">
        <v>58</v>
      </c>
      <c r="G6" s="174">
        <v>31289634</v>
      </c>
      <c r="H6" s="189">
        <f t="shared" si="0"/>
        <v>31289634</v>
      </c>
    </row>
    <row r="7" spans="1:12" s="78" customFormat="1" ht="18" customHeight="1" thickBot="1" x14ac:dyDescent="0.2">
      <c r="A7" s="85" t="s">
        <v>59</v>
      </c>
      <c r="B7" s="86"/>
      <c r="C7" s="87" t="s">
        <v>58</v>
      </c>
      <c r="D7" s="88" t="s">
        <v>58</v>
      </c>
      <c r="E7" s="175">
        <v>999290</v>
      </c>
      <c r="F7" s="88" t="s">
        <v>58</v>
      </c>
      <c r="G7" s="88">
        <v>0</v>
      </c>
      <c r="H7" s="181">
        <f t="shared" si="0"/>
        <v>999290</v>
      </c>
    </row>
    <row r="8" spans="1:12" s="78" customFormat="1" ht="20.25" customHeight="1" thickBot="1" x14ac:dyDescent="0.2">
      <c r="A8" s="89" t="s">
        <v>60</v>
      </c>
      <c r="B8" s="90"/>
      <c r="C8" s="91">
        <v>0</v>
      </c>
      <c r="D8" s="91">
        <v>0</v>
      </c>
      <c r="E8" s="180">
        <f>E6+E7</f>
        <v>999290</v>
      </c>
      <c r="F8" s="92">
        <v>0</v>
      </c>
      <c r="G8" s="180">
        <f>G6+G7</f>
        <v>31289634</v>
      </c>
      <c r="H8" s="180">
        <f t="shared" si="0"/>
        <v>32288924</v>
      </c>
    </row>
    <row r="9" spans="1:12" s="98" customFormat="1" ht="36.75" customHeight="1" x14ac:dyDescent="0.25">
      <c r="A9" s="249" t="s">
        <v>127</v>
      </c>
      <c r="B9" s="188">
        <v>4</v>
      </c>
      <c r="C9" s="84" t="s">
        <v>58</v>
      </c>
      <c r="D9" s="174">
        <v>154435</v>
      </c>
      <c r="E9" s="84">
        <v>0</v>
      </c>
      <c r="F9" s="84">
        <v>0</v>
      </c>
      <c r="G9" s="94">
        <v>0</v>
      </c>
      <c r="H9" s="189">
        <f t="shared" si="0"/>
        <v>154435</v>
      </c>
    </row>
    <row r="10" spans="1:12" s="78" customFormat="1" ht="30.75" customHeight="1" x14ac:dyDescent="0.15">
      <c r="A10" s="251" t="s">
        <v>128</v>
      </c>
      <c r="B10" s="254">
        <v>4</v>
      </c>
      <c r="C10" s="252">
        <v>0</v>
      </c>
      <c r="D10" s="274">
        <v>-1060629</v>
      </c>
      <c r="E10" s="252">
        <v>0</v>
      </c>
      <c r="F10" s="252">
        <v>0</v>
      </c>
      <c r="G10" s="94">
        <v>0</v>
      </c>
      <c r="H10" s="193">
        <f t="shared" si="0"/>
        <v>-1060629</v>
      </c>
    </row>
    <row r="11" spans="1:12" s="95" customFormat="1" ht="30" customHeight="1" thickBot="1" x14ac:dyDescent="0.2">
      <c r="A11" s="96" t="s">
        <v>129</v>
      </c>
      <c r="B11" s="250"/>
      <c r="C11" s="189">
        <f>C5+C8</f>
        <v>78300000</v>
      </c>
      <c r="D11" s="189">
        <f>D5+D8+D9+D10</f>
        <v>198859484</v>
      </c>
      <c r="E11" s="190">
        <f>E5+E8</f>
        <v>-2293644</v>
      </c>
      <c r="F11" s="189">
        <f>F5+F8+F9</f>
        <v>2283335</v>
      </c>
      <c r="G11" s="181">
        <f>G5+G8+G10</f>
        <v>349502946</v>
      </c>
      <c r="H11" s="181">
        <f t="shared" si="0"/>
        <v>626652121</v>
      </c>
    </row>
    <row r="12" spans="1:12" s="98" customFormat="1" ht="18.75" customHeight="1" thickBot="1" x14ac:dyDescent="0.3">
      <c r="A12" s="97" t="s">
        <v>130</v>
      </c>
      <c r="B12" s="86"/>
      <c r="C12" s="180">
        <v>78300000</v>
      </c>
      <c r="D12" s="180">
        <v>235911799</v>
      </c>
      <c r="E12" s="190">
        <v>-1669126</v>
      </c>
      <c r="F12" s="180">
        <v>2283335</v>
      </c>
      <c r="G12" s="181">
        <v>394748105</v>
      </c>
      <c r="H12" s="181">
        <f t="shared" si="0"/>
        <v>709574113</v>
      </c>
    </row>
    <row r="13" spans="1:12" s="78" customFormat="1" ht="16.5" customHeight="1" x14ac:dyDescent="0.2">
      <c r="A13" s="82" t="s">
        <v>126</v>
      </c>
      <c r="B13" s="83"/>
      <c r="C13" s="99">
        <v>0</v>
      </c>
      <c r="D13" s="99">
        <v>0</v>
      </c>
      <c r="E13" s="100">
        <v>0</v>
      </c>
      <c r="F13" s="100">
        <v>0</v>
      </c>
      <c r="G13" s="174">
        <v>36542314</v>
      </c>
      <c r="H13" s="189">
        <f t="shared" si="0"/>
        <v>36542314</v>
      </c>
      <c r="I13" s="101"/>
      <c r="J13" s="101"/>
    </row>
    <row r="14" spans="1:12" s="78" customFormat="1" ht="16.5" customHeight="1" thickBot="1" x14ac:dyDescent="0.25">
      <c r="A14" s="85" t="s">
        <v>62</v>
      </c>
      <c r="B14" s="86"/>
      <c r="C14" s="87">
        <v>0</v>
      </c>
      <c r="D14" s="87">
        <v>0</v>
      </c>
      <c r="E14" s="253">
        <v>-1574177</v>
      </c>
      <c r="F14" s="102">
        <v>0</v>
      </c>
      <c r="G14" s="103">
        <v>0</v>
      </c>
      <c r="H14" s="193">
        <f t="shared" si="0"/>
        <v>-1574177</v>
      </c>
      <c r="I14" s="101"/>
      <c r="J14" s="101"/>
    </row>
    <row r="15" spans="1:12" s="104" customFormat="1" ht="21" customHeight="1" thickBot="1" x14ac:dyDescent="0.2">
      <c r="A15" s="80" t="s">
        <v>60</v>
      </c>
      <c r="B15" s="81"/>
      <c r="C15" s="92">
        <f>C13+C14</f>
        <v>0</v>
      </c>
      <c r="D15" s="92">
        <v>0</v>
      </c>
      <c r="E15" s="190">
        <f>E13+E14</f>
        <v>-1574177</v>
      </c>
      <c r="F15" s="92">
        <f>F13+F14</f>
        <v>0</v>
      </c>
      <c r="G15" s="181">
        <f>G13+G14</f>
        <v>36542314</v>
      </c>
      <c r="H15" s="180">
        <f t="shared" si="0"/>
        <v>34968137</v>
      </c>
      <c r="I15" s="101"/>
      <c r="J15" s="101"/>
      <c r="K15" s="78"/>
      <c r="L15" s="78"/>
    </row>
    <row r="16" spans="1:12" s="78" customFormat="1" ht="45.75" customHeight="1" thickBot="1" x14ac:dyDescent="0.25">
      <c r="A16" s="248" t="s">
        <v>131</v>
      </c>
      <c r="B16" s="93"/>
      <c r="C16" s="105">
        <v>0</v>
      </c>
      <c r="D16" s="191">
        <v>4912543</v>
      </c>
      <c r="E16" s="105">
        <v>0</v>
      </c>
      <c r="F16" s="105">
        <v>0</v>
      </c>
      <c r="G16" s="105">
        <v>0</v>
      </c>
      <c r="H16" s="192">
        <f t="shared" ref="H16" si="1">SUM(C16:G16)</f>
        <v>4912543</v>
      </c>
    </row>
    <row r="17" spans="1:12" s="95" customFormat="1" ht="27" customHeight="1" thickBot="1" x14ac:dyDescent="0.2">
      <c r="A17" s="89" t="s">
        <v>132</v>
      </c>
      <c r="B17" s="187">
        <v>16</v>
      </c>
      <c r="C17" s="180">
        <f>C16+C12</f>
        <v>78300000</v>
      </c>
      <c r="D17" s="180">
        <f>D16+D12</f>
        <v>240824342</v>
      </c>
      <c r="E17" s="194">
        <f>E12+E15</f>
        <v>-3243303</v>
      </c>
      <c r="F17" s="180">
        <f>F12+F15</f>
        <v>2283335</v>
      </c>
      <c r="G17" s="180">
        <f>G12+G15+G16</f>
        <v>431290419</v>
      </c>
      <c r="H17" s="180">
        <f>SUM(C17:G17)</f>
        <v>749454793</v>
      </c>
    </row>
    <row r="18" spans="1:12" x14ac:dyDescent="0.25">
      <c r="C18" s="106"/>
      <c r="D18" s="106"/>
      <c r="E18" s="40"/>
      <c r="F18" s="40"/>
      <c r="G18" s="107"/>
      <c r="H18" s="40"/>
      <c r="I18" s="106"/>
      <c r="J18" s="106"/>
      <c r="K18" s="106"/>
      <c r="L18" s="106"/>
    </row>
  </sheetData>
  <protectedRanges>
    <protectedRange sqref="G5:H5 E14 C17:H17 C15:H15 G12:H14" name="Range1_1"/>
    <protectedRange sqref="F14 E13:F13 C13:D14 C10:G10 C16:H16" name="Range1"/>
    <protectedRange sqref="F7:G7 E6:G6 H6:H7 C6:D9 C12:F12 H10 E8:H9 C11:H11 C5:F5" name="Range1_1_2"/>
  </protectedRanges>
  <mergeCells count="1">
    <mergeCell ref="A2:D2"/>
  </mergeCells>
  <hyperlinks>
    <hyperlink ref="A1" location="'СТРУКТУРА '!A1" display="Ф3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zoomScaleNormal="115" zoomScaleSheetLayoutView="100" workbookViewId="0">
      <selection activeCell="A9" sqref="A9"/>
    </sheetView>
  </sheetViews>
  <sheetFormatPr defaultColWidth="8" defaultRowHeight="15" x14ac:dyDescent="0.25"/>
  <cols>
    <col min="1" max="1" width="47.7109375" style="145" customWidth="1"/>
    <col min="2" max="2" width="8.5703125" style="109" customWidth="1"/>
    <col min="3" max="3" width="24.28515625" style="147" customWidth="1"/>
    <col min="4" max="4" width="21" style="147" customWidth="1"/>
    <col min="5" max="5" width="8" style="195"/>
    <col min="6" max="16384" width="8" style="41"/>
  </cols>
  <sheetData>
    <row r="1" spans="1:5" ht="15.75" x14ac:dyDescent="0.25">
      <c r="A1" s="153" t="s">
        <v>91</v>
      </c>
      <c r="B1" s="233"/>
      <c r="C1" s="234"/>
      <c r="D1" s="234"/>
    </row>
    <row r="2" spans="1:5" ht="15.75" x14ac:dyDescent="0.25">
      <c r="A2" s="154" t="s">
        <v>94</v>
      </c>
      <c r="B2" s="235"/>
      <c r="C2" s="236"/>
      <c r="D2" s="236"/>
    </row>
    <row r="3" spans="1:5" x14ac:dyDescent="0.25">
      <c r="A3" s="108"/>
      <c r="C3" s="110"/>
      <c r="D3" s="110"/>
    </row>
    <row r="4" spans="1:5" x14ac:dyDescent="0.25">
      <c r="A4" s="268" t="s">
        <v>0</v>
      </c>
      <c r="B4" s="270" t="s">
        <v>1</v>
      </c>
      <c r="C4" s="272" t="s">
        <v>133</v>
      </c>
      <c r="D4" s="272" t="s">
        <v>134</v>
      </c>
    </row>
    <row r="5" spans="1:5" s="111" customFormat="1" ht="22.5" customHeight="1" thickBot="1" x14ac:dyDescent="0.25">
      <c r="A5" s="269"/>
      <c r="B5" s="271"/>
      <c r="C5" s="273"/>
      <c r="D5" s="273"/>
      <c r="E5" s="196"/>
    </row>
    <row r="6" spans="1:5" ht="11.25" customHeight="1" x14ac:dyDescent="0.25">
      <c r="A6" s="112" t="s">
        <v>63</v>
      </c>
      <c r="B6" s="113"/>
      <c r="C6" s="114"/>
      <c r="D6" s="115" t="s">
        <v>64</v>
      </c>
    </row>
    <row r="7" spans="1:5" ht="21" customHeight="1" x14ac:dyDescent="0.25">
      <c r="A7" s="255" t="s">
        <v>135</v>
      </c>
      <c r="B7" s="116"/>
      <c r="C7" s="202">
        <v>83938352</v>
      </c>
      <c r="D7" s="202">
        <v>76970184</v>
      </c>
    </row>
    <row r="8" spans="1:5" ht="12.75" customHeight="1" x14ac:dyDescent="0.25">
      <c r="A8" s="256" t="s">
        <v>72</v>
      </c>
      <c r="B8" s="116"/>
      <c r="C8" s="202">
        <v>54326635</v>
      </c>
      <c r="D8" s="202">
        <v>52358942</v>
      </c>
    </row>
    <row r="9" spans="1:5" ht="21.75" customHeight="1" x14ac:dyDescent="0.25">
      <c r="A9" s="201" t="s">
        <v>100</v>
      </c>
      <c r="B9" s="116"/>
      <c r="C9" s="114">
        <v>-24829903</v>
      </c>
      <c r="D9" s="114">
        <v>-17241966</v>
      </c>
    </row>
    <row r="10" spans="1:5" ht="12" customHeight="1" x14ac:dyDescent="0.25">
      <c r="A10" s="117" t="s">
        <v>65</v>
      </c>
      <c r="B10" s="116"/>
      <c r="C10" s="114">
        <v>1184754</v>
      </c>
      <c r="D10" s="202">
        <v>1097540</v>
      </c>
    </row>
    <row r="11" spans="1:5" ht="12" customHeight="1" x14ac:dyDescent="0.25">
      <c r="A11" s="117" t="s">
        <v>66</v>
      </c>
      <c r="B11" s="116"/>
      <c r="C11" s="114">
        <v>-3105231</v>
      </c>
      <c r="D11" s="114">
        <v>-2203700</v>
      </c>
    </row>
    <row r="12" spans="1:5" ht="12" customHeight="1" x14ac:dyDescent="0.25">
      <c r="A12" s="117" t="s">
        <v>136</v>
      </c>
      <c r="B12" s="116"/>
      <c r="C12" s="114">
        <v>6180625</v>
      </c>
      <c r="D12" s="114">
        <v>0</v>
      </c>
    </row>
    <row r="13" spans="1:5" ht="11.25" customHeight="1" x14ac:dyDescent="0.25">
      <c r="A13" s="117" t="s">
        <v>67</v>
      </c>
      <c r="B13" s="116"/>
      <c r="C13" s="114">
        <v>-5369610</v>
      </c>
      <c r="D13" s="114">
        <v>-5202885</v>
      </c>
    </row>
    <row r="14" spans="1:5" ht="11.25" customHeight="1" thickBot="1" x14ac:dyDescent="0.3">
      <c r="A14" s="150" t="s">
        <v>68</v>
      </c>
      <c r="B14" s="119"/>
      <c r="C14" s="204">
        <v>-4693175</v>
      </c>
      <c r="D14" s="204">
        <v>-3755688</v>
      </c>
    </row>
    <row r="15" spans="1:5" ht="27" customHeight="1" thickBot="1" x14ac:dyDescent="0.3">
      <c r="A15" s="152" t="s">
        <v>101</v>
      </c>
      <c r="B15" s="120"/>
      <c r="C15" s="205">
        <f>SUM(C9:C14)+C7</f>
        <v>53305812</v>
      </c>
      <c r="D15" s="205">
        <f>SUM(D9:D14)+D7</f>
        <v>49663485</v>
      </c>
    </row>
    <row r="16" spans="1:5" ht="15.75" customHeight="1" thickBot="1" x14ac:dyDescent="0.3">
      <c r="A16" s="121" t="s">
        <v>69</v>
      </c>
      <c r="B16" s="122"/>
      <c r="C16" s="204">
        <v>-6431684</v>
      </c>
      <c r="D16" s="204">
        <v>-1193</v>
      </c>
    </row>
    <row r="17" spans="1:5" s="3" customFormat="1" ht="25.5" customHeight="1" x14ac:dyDescent="0.25">
      <c r="A17" s="257" t="s">
        <v>89</v>
      </c>
      <c r="B17" s="123"/>
      <c r="C17" s="213">
        <f>SUM(C15:C16)</f>
        <v>46874128</v>
      </c>
      <c r="D17" s="213">
        <f>SUM(D15:D16)</f>
        <v>49662292</v>
      </c>
      <c r="E17" s="197"/>
    </row>
    <row r="18" spans="1:5" ht="12.75" customHeight="1" x14ac:dyDescent="0.25">
      <c r="A18" s="124" t="s">
        <v>70</v>
      </c>
      <c r="B18" s="125"/>
      <c r="C18" s="126"/>
      <c r="D18" s="114"/>
    </row>
    <row r="19" spans="1:5" ht="10.5" customHeight="1" x14ac:dyDescent="0.25">
      <c r="A19" s="127" t="s">
        <v>71</v>
      </c>
      <c r="B19" s="125"/>
      <c r="C19" s="203">
        <v>64241943</v>
      </c>
      <c r="D19" s="114">
        <v>80000000</v>
      </c>
    </row>
    <row r="20" spans="1:5" ht="10.5" customHeight="1" x14ac:dyDescent="0.25">
      <c r="A20" s="117" t="s">
        <v>72</v>
      </c>
      <c r="B20" s="116"/>
      <c r="C20" s="114">
        <v>13828</v>
      </c>
      <c r="D20" s="114">
        <v>-14310899</v>
      </c>
    </row>
    <row r="21" spans="1:5" ht="10.5" customHeight="1" x14ac:dyDescent="0.25">
      <c r="A21" s="117" t="s">
        <v>73</v>
      </c>
      <c r="B21" s="116"/>
      <c r="C21" s="114">
        <v>-2585</v>
      </c>
      <c r="D21" s="114">
        <v>50729</v>
      </c>
    </row>
    <row r="22" spans="1:5" ht="11.25" customHeight="1" x14ac:dyDescent="0.25">
      <c r="A22" s="117" t="s">
        <v>74</v>
      </c>
      <c r="B22" s="116"/>
      <c r="C22" s="114">
        <v>0</v>
      </c>
      <c r="D22" s="114">
        <v>-164720</v>
      </c>
    </row>
    <row r="23" spans="1:5" ht="10.5" customHeight="1" x14ac:dyDescent="0.25">
      <c r="A23" s="124" t="s">
        <v>75</v>
      </c>
      <c r="B23" s="125"/>
      <c r="C23" s="114"/>
      <c r="D23" s="114"/>
    </row>
    <row r="24" spans="1:5" ht="12.75" customHeight="1" x14ac:dyDescent="0.25">
      <c r="A24" s="117" t="s">
        <v>76</v>
      </c>
      <c r="B24" s="116"/>
      <c r="C24" s="114">
        <v>-24647710</v>
      </c>
      <c r="D24" s="114">
        <v>-1241245</v>
      </c>
    </row>
    <row r="25" spans="1:5" s="63" customFormat="1" ht="12.75" customHeight="1" x14ac:dyDescent="0.25">
      <c r="A25" s="128" t="s">
        <v>77</v>
      </c>
      <c r="B25" s="129"/>
      <c r="C25" s="114">
        <v>0</v>
      </c>
      <c r="D25" s="130">
        <v>-80000000</v>
      </c>
      <c r="E25" s="195"/>
    </row>
    <row r="26" spans="1:5" ht="10.5" customHeight="1" x14ac:dyDescent="0.25">
      <c r="A26" s="117" t="s">
        <v>78</v>
      </c>
      <c r="B26" s="116"/>
      <c r="C26" s="114">
        <v>-95099</v>
      </c>
      <c r="D26" s="203">
        <v>2082582</v>
      </c>
    </row>
    <row r="27" spans="1:5" ht="12.75" customHeight="1" thickBot="1" x14ac:dyDescent="0.3">
      <c r="A27" s="131" t="s">
        <v>79</v>
      </c>
      <c r="B27" s="120"/>
      <c r="C27" s="214">
        <v>831213</v>
      </c>
      <c r="D27" s="114">
        <v>-298235</v>
      </c>
    </row>
    <row r="28" spans="1:5" ht="26.25" customHeight="1" thickBot="1" x14ac:dyDescent="0.3">
      <c r="A28" s="151" t="s">
        <v>137</v>
      </c>
      <c r="B28" s="132"/>
      <c r="C28" s="209">
        <f>SUM(C17:C27)</f>
        <v>87215718</v>
      </c>
      <c r="D28" s="205">
        <f>SUM(D17:D27)</f>
        <v>35780504</v>
      </c>
    </row>
    <row r="29" spans="1:5" ht="15" customHeight="1" x14ac:dyDescent="0.25">
      <c r="A29" s="133" t="s">
        <v>80</v>
      </c>
      <c r="B29" s="123"/>
      <c r="C29" s="126"/>
      <c r="D29" s="126"/>
    </row>
    <row r="30" spans="1:5" ht="11.25" customHeight="1" x14ac:dyDescent="0.25">
      <c r="A30" s="117" t="s">
        <v>81</v>
      </c>
      <c r="B30" s="116"/>
      <c r="C30" s="114">
        <v>-337451</v>
      </c>
      <c r="D30" s="114">
        <v>-362321</v>
      </c>
    </row>
    <row r="31" spans="1:5" ht="11.25" customHeight="1" x14ac:dyDescent="0.25">
      <c r="A31" s="117" t="s">
        <v>82</v>
      </c>
      <c r="B31" s="116"/>
      <c r="C31" s="114">
        <v>-926589</v>
      </c>
      <c r="D31" s="114">
        <v>-973129</v>
      </c>
    </row>
    <row r="32" spans="1:5" ht="11.25" customHeight="1" x14ac:dyDescent="0.25">
      <c r="A32" s="117" t="s">
        <v>83</v>
      </c>
      <c r="B32" s="116"/>
      <c r="C32" s="202">
        <v>28285</v>
      </c>
      <c r="D32" s="210">
        <v>2232</v>
      </c>
    </row>
    <row r="33" spans="1:5" s="3" customFormat="1" ht="24" customHeight="1" x14ac:dyDescent="0.25">
      <c r="A33" s="207" t="s">
        <v>102</v>
      </c>
      <c r="B33" s="116"/>
      <c r="C33" s="114">
        <v>0</v>
      </c>
      <c r="D33" s="114">
        <v>-7657743</v>
      </c>
      <c r="E33" s="197"/>
    </row>
    <row r="34" spans="1:5" s="3" customFormat="1" ht="21" customHeight="1" x14ac:dyDescent="0.25">
      <c r="A34" s="207" t="s">
        <v>103</v>
      </c>
      <c r="B34" s="116"/>
      <c r="C34" s="114">
        <v>-19055595</v>
      </c>
      <c r="D34" s="114">
        <v>-44353848</v>
      </c>
      <c r="E34" s="197"/>
    </row>
    <row r="35" spans="1:5" s="3" customFormat="1" ht="34.5" customHeight="1" x14ac:dyDescent="0.25">
      <c r="A35" s="201" t="s">
        <v>104</v>
      </c>
      <c r="B35" s="116"/>
      <c r="C35" s="114">
        <v>0</v>
      </c>
      <c r="D35" s="203">
        <v>15512914</v>
      </c>
      <c r="E35" s="197"/>
    </row>
    <row r="36" spans="1:5" s="3" customFormat="1" ht="29.25" customHeight="1" thickBot="1" x14ac:dyDescent="0.3">
      <c r="A36" s="208" t="s">
        <v>105</v>
      </c>
      <c r="B36" s="120"/>
      <c r="C36" s="206">
        <v>33289540</v>
      </c>
      <c r="D36" s="206">
        <v>14590144</v>
      </c>
      <c r="E36" s="197"/>
    </row>
    <row r="37" spans="1:5" s="3" customFormat="1" ht="24.75" customHeight="1" thickBot="1" x14ac:dyDescent="0.3">
      <c r="A37" s="151" t="s">
        <v>138</v>
      </c>
      <c r="B37" s="132"/>
      <c r="C37" s="209">
        <f>SUM(C30:C36)</f>
        <v>12998190</v>
      </c>
      <c r="D37" s="209">
        <f>SUM(D30:D36)</f>
        <v>-23241751</v>
      </c>
      <c r="E37" s="197"/>
    </row>
    <row r="38" spans="1:5" ht="17.25" customHeight="1" x14ac:dyDescent="0.25">
      <c r="A38" s="134" t="s">
        <v>84</v>
      </c>
      <c r="B38" s="135"/>
      <c r="C38" s="136"/>
      <c r="D38" s="136"/>
    </row>
    <row r="39" spans="1:5" ht="22.5" customHeight="1" x14ac:dyDescent="0.25">
      <c r="A39" s="207" t="s">
        <v>109</v>
      </c>
      <c r="B39" s="137">
        <v>13</v>
      </c>
      <c r="C39" s="114">
        <v>9719400</v>
      </c>
      <c r="D39" s="114">
        <v>300000</v>
      </c>
    </row>
    <row r="40" spans="1:5" ht="22.5" customHeight="1" x14ac:dyDescent="0.25">
      <c r="A40" s="207" t="s">
        <v>106</v>
      </c>
      <c r="B40" s="137">
        <v>13</v>
      </c>
      <c r="C40" s="114">
        <v>-96661</v>
      </c>
      <c r="D40" s="114">
        <v>-1000</v>
      </c>
    </row>
    <row r="41" spans="1:5" ht="11.25" customHeight="1" x14ac:dyDescent="0.25">
      <c r="A41" s="117" t="s">
        <v>85</v>
      </c>
      <c r="B41" s="137">
        <v>13</v>
      </c>
      <c r="C41" s="210">
        <v>300000</v>
      </c>
      <c r="D41" s="114">
        <v>0</v>
      </c>
    </row>
    <row r="42" spans="1:5" ht="11.25" customHeight="1" x14ac:dyDescent="0.25">
      <c r="A42" s="117" t="s">
        <v>110</v>
      </c>
      <c r="B42" s="137">
        <v>13</v>
      </c>
      <c r="C42" s="114">
        <v>-109</v>
      </c>
      <c r="D42" s="114">
        <v>0</v>
      </c>
    </row>
    <row r="43" spans="1:5" s="139" customFormat="1" ht="15.75" customHeight="1" thickBot="1" x14ac:dyDescent="0.3">
      <c r="A43" s="118" t="s">
        <v>86</v>
      </c>
      <c r="B43" s="138"/>
      <c r="C43" s="204">
        <v>-200576</v>
      </c>
      <c r="D43" s="204">
        <v>-152785</v>
      </c>
      <c r="E43" s="198"/>
    </row>
    <row r="44" spans="1:5" s="3" customFormat="1" ht="25.5" customHeight="1" thickBot="1" x14ac:dyDescent="0.3">
      <c r="A44" s="259" t="s">
        <v>139</v>
      </c>
      <c r="B44" s="140"/>
      <c r="C44" s="205">
        <f>SUM(C39:C43)</f>
        <v>9722054</v>
      </c>
      <c r="D44" s="205">
        <f>SUM(D39:D43)</f>
        <v>146215</v>
      </c>
      <c r="E44" s="197"/>
    </row>
    <row r="45" spans="1:5" ht="30" customHeight="1" thickBot="1" x14ac:dyDescent="0.3">
      <c r="A45" s="152" t="s">
        <v>90</v>
      </c>
      <c r="B45" s="140"/>
      <c r="C45" s="212">
        <v>-57299</v>
      </c>
      <c r="D45" s="212">
        <v>-471</v>
      </c>
    </row>
    <row r="46" spans="1:5" ht="15.75" customHeight="1" x14ac:dyDescent="0.25">
      <c r="A46" s="258" t="s">
        <v>140</v>
      </c>
      <c r="B46" s="137"/>
      <c r="C46" s="213">
        <f>C28+C37+C44+C45</f>
        <v>109878663</v>
      </c>
      <c r="D46" s="213">
        <f>D28+D37+D44+D45</f>
        <v>12684497</v>
      </c>
    </row>
    <row r="47" spans="1:5" ht="14.25" customHeight="1" thickBot="1" x14ac:dyDescent="0.3">
      <c r="A47" s="131" t="s">
        <v>87</v>
      </c>
      <c r="B47" s="141">
        <v>6</v>
      </c>
      <c r="C47" s="214">
        <v>568660090</v>
      </c>
      <c r="D47" s="214">
        <v>590920244</v>
      </c>
    </row>
    <row r="48" spans="1:5" s="144" customFormat="1" ht="20.25" customHeight="1" thickBot="1" x14ac:dyDescent="0.3">
      <c r="A48" s="142" t="s">
        <v>88</v>
      </c>
      <c r="B48" s="143"/>
      <c r="C48" s="211">
        <f>C46+C47</f>
        <v>678538753</v>
      </c>
      <c r="D48" s="211">
        <f>D46+D47</f>
        <v>603604741</v>
      </c>
      <c r="E48" s="199"/>
    </row>
    <row r="49" spans="1:5" x14ac:dyDescent="0.25">
      <c r="C49" s="146"/>
    </row>
    <row r="50" spans="1:5" s="106" customFormat="1" ht="12.75" x14ac:dyDescent="0.2">
      <c r="A50" s="148"/>
      <c r="B50" s="109"/>
      <c r="C50" s="149"/>
      <c r="D50" s="147"/>
      <c r="E50" s="200"/>
    </row>
  </sheetData>
  <mergeCells count="4">
    <mergeCell ref="A4:A5"/>
    <mergeCell ref="B4:B5"/>
    <mergeCell ref="C4:C5"/>
    <mergeCell ref="D4:D5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</vt:lpstr>
      <vt:lpstr>'1'!Область_печати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2025-05-15T10:57:36Z</dcterms:modified>
</cp:coreProperties>
</file>