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dbufo\Q диск\ФАД\FINANCE\КПД ДБУиФО\2024\2 квартал\Подтверждающие документы\КПД №2 Кажен М.Г\"/>
    </mc:Choice>
  </mc:AlternateContent>
  <xr:revisionPtr revIDLastSave="0" documentId="13_ncr:1_{ACD9D0AB-059C-4852-8F92-A61297FD69F2}" xr6:coauthVersionLast="36" xr6:coauthVersionMax="37" xr10:uidLastSave="{00000000-0000-0000-0000-000000000000}"/>
  <bookViews>
    <workbookView xWindow="0" yWindow="0" windowWidth="23040" windowHeight="9060" tabRatio="879" activeTab="3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definedNames>
    <definedName name="_Hlk14853644" localSheetId="1">Ф2!$A$11</definedName>
    <definedName name="OLE_LINK2" localSheetId="0">Ф1!$E$7</definedName>
  </definedNames>
  <calcPr calcId="191029"/>
</workbook>
</file>

<file path=xl/calcChain.xml><?xml version="1.0" encoding="utf-8"?>
<calcChain xmlns="http://schemas.openxmlformats.org/spreadsheetml/2006/main">
  <c r="C29" i="3" l="1"/>
  <c r="C19" i="2" l="1"/>
  <c r="C23" i="2" s="1"/>
  <c r="C25" i="2" s="1"/>
  <c r="C33" i="2" s="1"/>
  <c r="C11" i="2"/>
  <c r="C31" i="1"/>
  <c r="D31" i="1"/>
  <c r="C30" i="1"/>
  <c r="D30" i="1"/>
  <c r="C24" i="1"/>
  <c r="D24" i="1"/>
  <c r="C17" i="1"/>
  <c r="D17" i="1"/>
  <c r="C33" i="3" l="1"/>
  <c r="C21" i="3"/>
  <c r="C23" i="3" s="1"/>
  <c r="C35" i="3" l="1"/>
  <c r="C38" i="3" s="1"/>
</calcChain>
</file>

<file path=xl/sharedStrings.xml><?xml version="1.0" encoding="utf-8"?>
<sst xmlns="http://schemas.openxmlformats.org/spreadsheetml/2006/main" count="150" uniqueCount="119">
  <si>
    <t>АКТИВЫ</t>
  </si>
  <si>
    <t>Денежные средства и их эквиваленты</t>
  </si>
  <si>
    <t>Суммы к получению от кредитных институтов</t>
  </si>
  <si>
    <t>- Инвестиции в совместные предприятия</t>
  </si>
  <si>
    <t>- Инвестиции в ассоциированные предприятия</t>
  </si>
  <si>
    <t>- Прочие финансовые активы</t>
  </si>
  <si>
    <t>Инвестиционные финансовые активы</t>
  </si>
  <si>
    <t xml:space="preserve">Основные средства и нематериальные активы </t>
  </si>
  <si>
    <t xml:space="preserve">Прочие активы  </t>
  </si>
  <si>
    <t xml:space="preserve">Всего активов </t>
  </si>
  <si>
    <t xml:space="preserve">ОБЯЗАТЕЛЬСТВА </t>
  </si>
  <si>
    <t>Выпущенные долговые ценные бумаги</t>
  </si>
  <si>
    <t>Отложенные налоговые обязательства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</si>
  <si>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</si>
  <si>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</si>
  <si>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</si>
  <si>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</si>
  <si>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 xml:space="preserve">Резерв по переоценке инвестиционных финансовых активов </t>
  </si>
  <si>
    <t xml:space="preserve">Нераспределенная прибыль </t>
  </si>
  <si>
    <t>Всего собственного капитала</t>
  </si>
  <si>
    <t>Всего обязательств и собственного капитала</t>
  </si>
  <si>
    <t xml:space="preserve">Чистая прибыль/(убыток) от операций с иностранной валютой </t>
  </si>
  <si>
    <t>Операционные доходы</t>
  </si>
  <si>
    <t>Расходы на персонал</t>
  </si>
  <si>
    <t xml:space="preserve">Общие и административные расходы </t>
  </si>
  <si>
    <t>Прибыль до налогообложения</t>
  </si>
  <si>
    <t xml:space="preserve">Расход по подоходному налогу </t>
  </si>
  <si>
    <t>Прочий совокупный доход</t>
  </si>
  <si>
    <t>Резерв по переоценке инвестиционных финансовых активов:</t>
  </si>
  <si>
    <t>Чистый процентный доход</t>
  </si>
  <si>
    <t>ДВИЖЕНИЕ ДЕНЕЖНЫХ СРЕДСТВ ОТ ОПЕРАЦИОННОЙ ДЕЯТЕЛЬНОСТИ</t>
  </si>
  <si>
    <t>Расходы на персонал выплаченные</t>
  </si>
  <si>
    <t>Прочие общие и административные расходы (выплаты)</t>
  </si>
  <si>
    <t>(Увеличение)/уменьшение операционных активов</t>
  </si>
  <si>
    <t xml:space="preserve">Подоходный налог уплаченный </t>
  </si>
  <si>
    <t>ДВИЖЕНИЕ ДЕНЕЖНЫХ СРЕДСТВ ОТ ИНВЕСТИЦИОННОЙ ДЕЯТЕЛЬНОСТИ</t>
  </si>
  <si>
    <t>Приобретения инвестиционных финансовых активов</t>
  </si>
  <si>
    <t>ДВИЖЕНИЕ ДЕНЕЖНЫХ СРЕДСТВ ОТ ФИНАНСОВОЙ ДЕЯТЕЛЬНОСТИ</t>
  </si>
  <si>
    <t>Эмиссия обыкновенных акций</t>
  </si>
  <si>
    <t>Влияние изменения курсов обмена на денежные средства и их эквиваленты</t>
  </si>
  <si>
    <t>Резерв изменений справедливой стоимости ценных бумаг</t>
  </si>
  <si>
    <t>Всего</t>
  </si>
  <si>
    <t>Всего совокупного дохода</t>
  </si>
  <si>
    <t>Всего операций с собственниками</t>
  </si>
  <si>
    <t xml:space="preserve">Консолидированный промежуточный сокращенный отчет о финансовом положении </t>
  </si>
  <si>
    <t xml:space="preserve">Консолидированный промежуточный сокращенный отчет о прибыли или убытке и прочем совокупном доходе </t>
  </si>
  <si>
    <t xml:space="preserve">Консолидированный промежуточный сокращенный отчет о движении денежных средств  </t>
  </si>
  <si>
    <t xml:space="preserve">Консолидированный промежуточный сокращенный отчет об изменениях в собственном капитале </t>
  </si>
  <si>
    <t>Заместитель Председателя Правления</t>
  </si>
  <si>
    <t xml:space="preserve">Раухан Куттыбаева </t>
  </si>
  <si>
    <t>Главный бухгалтер</t>
  </si>
  <si>
    <t>Активы, оцениваемые по справедливой стоимости, изменения которой отражаются в составе прибыли или убытка за период</t>
  </si>
  <si>
    <t>Прибыль за период</t>
  </si>
  <si>
    <t>Всего совокупного дохода за период</t>
  </si>
  <si>
    <t xml:space="preserve"> </t>
  </si>
  <si>
    <t>Процентные доходы</t>
  </si>
  <si>
    <t>Выручка от реализации прямых инвестиций</t>
  </si>
  <si>
    <t>Прочие (выплаты)/поступления</t>
  </si>
  <si>
    <t xml:space="preserve">Продажа и погашение инвестиционных финансовых активов </t>
  </si>
  <si>
    <t>Чистая величина денежных средств (использованных в)/от операционной деятельности до уплаты подоходного налога</t>
  </si>
  <si>
    <t>Чистая величина денежных средств, (использованных в)/от операционной деятельности</t>
  </si>
  <si>
    <t xml:space="preserve">Чистый поток денежных средств, использованных в инвестиционной деятельности </t>
  </si>
  <si>
    <t>Чистый поток денежных средств от финансовой деятельности</t>
  </si>
  <si>
    <t>Нетто (уменьшение)/увеличение денежных средств и их эквивалентов</t>
  </si>
  <si>
    <t>Процентные расходы</t>
  </si>
  <si>
    <t>Государственные субсидии</t>
  </si>
  <si>
    <t xml:space="preserve">Займы выданные клиентам </t>
  </si>
  <si>
    <t>Остаток на 1 января 2023 года</t>
  </si>
  <si>
    <t>Статьи которые были или могут быть впоследствии реклассифицированы в состав прибыли или убытка:</t>
  </si>
  <si>
    <t>Чистое изменение справедливой стоимости за вычетом подоходного налога</t>
  </si>
  <si>
    <t>Чистое изменение справедливой стоимости переведенное в состав прибыли или убытка</t>
  </si>
  <si>
    <t>Операции с собственниками отраженные непосредственно в составе собственного капитала</t>
  </si>
  <si>
    <t>тыс.тенге</t>
  </si>
  <si>
    <t>Тимур Бегулиев</t>
  </si>
  <si>
    <t>Не аудировано</t>
  </si>
  <si>
    <t xml:space="preserve">за год, закончившийся </t>
  </si>
  <si>
    <t xml:space="preserve">Процентные доходы, рассчитанные с использованием метода эффективной ставки </t>
  </si>
  <si>
    <t>Чистая прибыль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</si>
  <si>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 xml:space="preserve">Дивидендные доходы </t>
  </si>
  <si>
    <t xml:space="preserve">Чистый доход/убыток </t>
  </si>
  <si>
    <t>Доходы/расходы по признанию дисконта по займам выданным</t>
  </si>
  <si>
    <t>Прочие операционные доходы</t>
  </si>
  <si>
    <t>Восстановление/(формирование) убытков от обесценения в отнощении долговых финансовых активов</t>
  </si>
  <si>
    <t>Прибыль за год</t>
  </si>
  <si>
    <t>Статьи, которые были реклассифицированы или могут быть впоследствии реклассифицированы в состав прибыли или убытка:</t>
  </si>
  <si>
    <t>- чистое изменение справедливой стоимости, за вычетом подоходного налога</t>
  </si>
  <si>
    <t>- чистое изменение справедливой стоимости, перенесенное в состав прибыли или убытка за период</t>
  </si>
  <si>
    <t>- Резерв по пересчету иностранной Валюты</t>
  </si>
  <si>
    <t>Прочий совокупный (убыток)/доход за год, за вычетом подоходного налога</t>
  </si>
  <si>
    <t>Всего совокупного дохода за год</t>
  </si>
  <si>
    <t>Приобретения основных средств и нематериальных активов</t>
  </si>
  <si>
    <t>Денежные средства и их эквиваленты на начало года</t>
  </si>
  <si>
    <t>Денежные средства и их эквиваленты на конец года (Примечание )</t>
  </si>
  <si>
    <t xml:space="preserve">Прибыль за год </t>
  </si>
  <si>
    <t>Статьи, которые были или могут быть впоследствии реклассифицированы в состав прибыли или убытка:</t>
  </si>
  <si>
    <t>Приобретение дочерних организаций</t>
  </si>
  <si>
    <t>Чистое изменение справедливой стоимости, за вычетом подоходного налога</t>
  </si>
  <si>
    <t>Чистое изменение справедливой стоимости, переведенное в состав прибыли или убытка</t>
  </si>
  <si>
    <t>Всего прочего совокупного убытка</t>
  </si>
  <si>
    <t>Операции с собственниками, отраженные непосредственно в составе собственного капитала</t>
  </si>
  <si>
    <t>Дивиденды объявленные (Примечание )</t>
  </si>
  <si>
    <t xml:space="preserve">Выпуск акций </t>
  </si>
  <si>
    <t xml:space="preserve"> АО «Qazaqstan Investment Corporation» по состоянию на 31 марта 2024 года</t>
  </si>
  <si>
    <t xml:space="preserve"> АО «Qazaqstan Investment Corporation» за три месяца закончившихся 
31 марта 2024 года </t>
  </si>
  <si>
    <t xml:space="preserve">АО «Qazaqstan Investment Corporation» за три месяца закончившихся 
31 марта 2024 года </t>
  </si>
  <si>
    <t>31 марта 2024 года</t>
  </si>
  <si>
    <t>31 марта 2023 года</t>
  </si>
  <si>
    <t xml:space="preserve">за три месяца закончившиеся 
31 марта 2023 года </t>
  </si>
  <si>
    <t xml:space="preserve">за три месяца закончившиеся 
31 марта 2024 года </t>
  </si>
  <si>
    <t>Поступление денежных средств от клиентов</t>
  </si>
  <si>
    <t>Продажа и погашение инвестиционных финансовых активов</t>
  </si>
  <si>
    <t xml:space="preserve">Займы выданные </t>
  </si>
  <si>
    <t>Резерв по пересчету иностранной Валюты</t>
  </si>
  <si>
    <t>Дивиденды объявленные</t>
  </si>
  <si>
    <t xml:space="preserve">Дивиденды объявленные </t>
  </si>
  <si>
    <t>Остаток на 31 марта 2023 года</t>
  </si>
  <si>
    <t>Остаток на 1 января 2024 года</t>
  </si>
  <si>
    <t>Остаток на 31 марта 2024 года</t>
  </si>
  <si>
    <t xml:space="preserve">Текущий налоговый актив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</si>
</sst>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.00\ _₽_-;\-* #,##0.00\ _₽_-;_-* &quot;-&quot;??\ _₽_-;_-@_-"/>
    <numFmt numFmtId="165" formatCode="_-* #,##0_р_._-;\-* #,##0_р_._-;_-* &quot;-&quot;??_р_._-;_-@_-"/>
    <numFmt numFmtId="166" formatCode="_-* #,##0.00_р_._-;\-* #,##0.00_р_._-;_-* &quot;-&quot;??_р_._-;_-@_-"/>
    <numFmt numFmtId="167" formatCode="_(* #,##0_);_(* \(#,##0\);_(* &quot;-&quot;??_);_(@_)"/>
    <numFmt numFmtId="168" formatCode="_-* #,##0\ _₽_-;\-* #,##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4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165" fontId="6" fillId="0" borderId="0" xfId="1" applyNumberFormat="1" applyFont="1" applyFill="1" applyAlignment="1"/>
    <xf numFmtId="165" fontId="6" fillId="0" borderId="0" xfId="0" applyNumberFormat="1" applyFont="1"/>
    <xf numFmtId="0" fontId="9" fillId="0" borderId="0" xfId="0" applyFont="1" applyAlignment="1">
      <alignment vertical="center" wrapText="1"/>
    </xf>
    <xf numFmtId="165" fontId="7" fillId="0" borderId="2" xfId="1" applyNumberFormat="1" applyFont="1" applyFill="1" applyBorder="1" applyAlignment="1"/>
    <xf numFmtId="3" fontId="6" fillId="0" borderId="0" xfId="0" applyNumberFormat="1" applyFont="1"/>
    <xf numFmtId="167" fontId="6" fillId="0" borderId="0" xfId="1" applyNumberFormat="1" applyFont="1" applyFill="1" applyAlignment="1"/>
    <xf numFmtId="165" fontId="7" fillId="0" borderId="3" xfId="0" applyNumberFormat="1" applyFont="1" applyFill="1" applyBorder="1" applyAlignment="1"/>
    <xf numFmtId="0" fontId="6" fillId="0" borderId="0" xfId="0" applyFont="1" applyAlignment="1">
      <alignment wrapText="1"/>
    </xf>
    <xf numFmtId="165" fontId="6" fillId="0" borderId="0" xfId="0" applyNumberFormat="1" applyFont="1" applyFill="1"/>
    <xf numFmtId="0" fontId="6" fillId="0" borderId="0" xfId="0" applyFont="1" applyFill="1"/>
    <xf numFmtId="167" fontId="6" fillId="0" borderId="0" xfId="1" applyNumberFormat="1" applyFont="1" applyFill="1"/>
    <xf numFmtId="167" fontId="6" fillId="0" borderId="0" xfId="1" applyNumberFormat="1" applyFont="1"/>
    <xf numFmtId="167" fontId="7" fillId="0" borderId="0" xfId="1" applyNumberFormat="1" applyFont="1" applyFill="1"/>
    <xf numFmtId="167" fontId="6" fillId="0" borderId="1" xfId="1" applyNumberFormat="1" applyFont="1" applyFill="1" applyBorder="1"/>
    <xf numFmtId="0" fontId="6" fillId="0" borderId="0" xfId="0" applyFont="1" applyBorder="1"/>
    <xf numFmtId="0" fontId="10" fillId="0" borderId="0" xfId="0" applyFont="1" applyBorder="1" applyAlignment="1">
      <alignment horizontal="right" wrapText="1"/>
    </xf>
    <xf numFmtId="167" fontId="6" fillId="0" borderId="0" xfId="0" applyNumberFormat="1" applyFont="1" applyFill="1"/>
    <xf numFmtId="167" fontId="6" fillId="0" borderId="0" xfId="0" applyNumberFormat="1" applyFont="1"/>
    <xf numFmtId="0" fontId="7" fillId="0" borderId="0" xfId="0" applyFont="1" applyAlignment="1">
      <alignment horizontal="center" vertical="center"/>
    </xf>
    <xf numFmtId="167" fontId="9" fillId="0" borderId="0" xfId="1" applyNumberFormat="1" applyFont="1" applyFill="1" applyAlignment="1"/>
    <xf numFmtId="0" fontId="0" fillId="0" borderId="0" xfId="0" applyFill="1" applyBorder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167" fontId="9" fillId="0" borderId="0" xfId="1" applyNumberFormat="1" applyFont="1" applyFill="1" applyBorder="1" applyAlignment="1"/>
    <xf numFmtId="167" fontId="7" fillId="0" borderId="0" xfId="1" applyNumberFormat="1" applyFont="1" applyFill="1" applyBorder="1" applyAlignment="1"/>
    <xf numFmtId="167" fontId="8" fillId="0" borderId="0" xfId="0" applyNumberFormat="1" applyFont="1" applyFill="1" applyBorder="1" applyAlignment="1"/>
    <xf numFmtId="167" fontId="6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/>
    <xf numFmtId="0" fontId="7" fillId="0" borderId="1" xfId="0" applyFont="1" applyBorder="1" applyAlignment="1">
      <alignment horizontal="center"/>
    </xf>
    <xf numFmtId="167" fontId="6" fillId="0" borderId="0" xfId="1" applyNumberFormat="1" applyFont="1" applyFill="1" applyBorder="1"/>
    <xf numFmtId="167" fontId="7" fillId="0" borderId="0" xfId="0" applyNumberFormat="1" applyFont="1" applyFill="1"/>
    <xf numFmtId="167" fontId="7" fillId="0" borderId="7" xfId="0" applyNumberFormat="1" applyFont="1" applyFill="1" applyBorder="1"/>
    <xf numFmtId="0" fontId="6" fillId="0" borderId="0" xfId="0" quotePrefix="1" applyFont="1" applyAlignment="1">
      <alignment vertical="center" wrapText="1"/>
    </xf>
    <xf numFmtId="167" fontId="7" fillId="0" borderId="0" xfId="0" applyNumberFormat="1" applyFont="1"/>
    <xf numFmtId="167" fontId="7" fillId="0" borderId="4" xfId="0" applyNumberFormat="1" applyFont="1" applyBorder="1"/>
    <xf numFmtId="14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167" fontId="7" fillId="0" borderId="5" xfId="1" applyNumberFormat="1" applyFont="1" applyBorder="1"/>
    <xf numFmtId="167" fontId="7" fillId="0" borderId="7" xfId="1" applyNumberFormat="1" applyFont="1" applyBorder="1"/>
    <xf numFmtId="0" fontId="7" fillId="0" borderId="1" xfId="0" applyFont="1" applyBorder="1" applyAlignment="1">
      <alignment vertical="center" wrapText="1"/>
    </xf>
    <xf numFmtId="167" fontId="7" fillId="0" borderId="0" xfId="0" applyNumberFormat="1" applyFont="1" applyAlignment="1">
      <alignment vertical="center" wrapText="1"/>
    </xf>
    <xf numFmtId="167" fontId="6" fillId="0" borderId="6" xfId="1" applyNumberFormat="1" applyFont="1" applyBorder="1"/>
    <xf numFmtId="167" fontId="6" fillId="0" borderId="0" xfId="1" applyNumberFormat="1" applyFont="1" applyBorder="1"/>
    <xf numFmtId="167" fontId="7" fillId="0" borderId="0" xfId="1" applyNumberFormat="1" applyFont="1" applyBorder="1"/>
    <xf numFmtId="167" fontId="7" fillId="0" borderId="6" xfId="1" applyNumberFormat="1" applyFont="1" applyBorder="1"/>
    <xf numFmtId="167" fontId="6" fillId="0" borderId="7" xfId="1" applyNumberFormat="1" applyFont="1" applyBorder="1"/>
    <xf numFmtId="0" fontId="2" fillId="0" borderId="8" xfId="0" applyFont="1" applyBorder="1" applyAlignment="1">
      <alignment horizontal="center" wrapText="1"/>
    </xf>
    <xf numFmtId="0" fontId="7" fillId="0" borderId="8" xfId="0" applyFont="1" applyBorder="1" applyAlignment="1">
      <alignment vertical="center" wrapText="1"/>
    </xf>
    <xf numFmtId="0" fontId="0" fillId="0" borderId="8" xfId="0" applyBorder="1"/>
    <xf numFmtId="168" fontId="6" fillId="0" borderId="8" xfId="1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1" fontId="6" fillId="0" borderId="8" xfId="1" applyNumberFormat="1" applyFont="1" applyBorder="1"/>
    <xf numFmtId="41" fontId="6" fillId="0" borderId="8" xfId="0" applyNumberFormat="1" applyFont="1" applyBorder="1"/>
    <xf numFmtId="41" fontId="6" fillId="0" borderId="8" xfId="1" applyNumberFormat="1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0" fillId="0" borderId="8" xfId="0" applyFill="1" applyBorder="1"/>
    <xf numFmtId="41" fontId="0" fillId="0" borderId="8" xfId="1" applyNumberFormat="1" applyFont="1" applyFill="1" applyBorder="1"/>
    <xf numFmtId="41" fontId="2" fillId="0" borderId="8" xfId="1" applyNumberFormat="1" applyFont="1" applyFill="1" applyBorder="1"/>
    <xf numFmtId="165" fontId="2" fillId="0" borderId="8" xfId="1" applyNumberFormat="1" applyFont="1" applyFill="1" applyBorder="1"/>
    <xf numFmtId="41" fontId="2" fillId="0" borderId="8" xfId="1" applyNumberFormat="1" applyFont="1" applyBorder="1"/>
    <xf numFmtId="41" fontId="0" fillId="0" borderId="8" xfId="1" applyNumberFormat="1" applyFont="1" applyBorder="1"/>
    <xf numFmtId="41" fontId="1" fillId="0" borderId="8" xfId="1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0" fillId="0" borderId="0" xfId="1" applyNumberFormat="1" applyFont="1"/>
    <xf numFmtId="0" fontId="0" fillId="0" borderId="0" xfId="0" applyFont="1" applyAlignment="1">
      <alignment vertical="center" wrapText="1"/>
    </xf>
    <xf numFmtId="165" fontId="2" fillId="0" borderId="0" xfId="1" applyNumberFormat="1" applyFont="1" applyBorder="1"/>
    <xf numFmtId="0" fontId="16" fillId="0" borderId="0" xfId="0" applyFont="1" applyAlignment="1">
      <alignment vertical="center" wrapText="1"/>
    </xf>
    <xf numFmtId="165" fontId="2" fillId="0" borderId="7" xfId="1" applyNumberFormat="1" applyFont="1" applyBorder="1"/>
    <xf numFmtId="0" fontId="0" fillId="0" borderId="0" xfId="0" applyFont="1" applyAlignment="1">
      <alignment wrapText="1"/>
    </xf>
    <xf numFmtId="165" fontId="0" fillId="0" borderId="0" xfId="1" applyNumberFormat="1" applyFont="1" applyAlignment="1">
      <alignment wrapText="1"/>
    </xf>
    <xf numFmtId="0" fontId="0" fillId="0" borderId="0" xfId="0" applyFont="1" applyAlignment="1">
      <alignment horizontal="center" wrapText="1"/>
    </xf>
    <xf numFmtId="165" fontId="0" fillId="0" borderId="0" xfId="1" applyNumberFormat="1" applyFont="1" applyFill="1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6" xfId="1" applyNumberFormat="1" applyFont="1" applyBorder="1" applyAlignment="1">
      <alignment wrapText="1"/>
    </xf>
    <xf numFmtId="165" fontId="2" fillId="0" borderId="6" xfId="1" applyNumberFormat="1" applyFont="1" applyBorder="1" applyAlignment="1">
      <alignment wrapText="1"/>
    </xf>
    <xf numFmtId="165" fontId="0" fillId="0" borderId="7" xfId="1" applyNumberFormat="1" applyFont="1" applyBorder="1"/>
    <xf numFmtId="167" fontId="7" fillId="0" borderId="2" xfId="1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7">
    <cellStyle name="Comma" xfId="1" xr:uid="{00000000-0005-0000-0000-000000000000}"/>
    <cellStyle name="Normal" xfId="0" builtinId="0"/>
    <cellStyle name="Percent" xfId="6" xr:uid="{8D10BBC0-5CBC-4FA9-ABB4-F6F34DC7A127}"/>
    <cellStyle name="Процентный 3" xfId="4" xr:uid="{65E9F91C-E3D7-45F7-A9DF-AD55C361237A}"/>
    <cellStyle name="Процентный 3 2" xfId="5" xr:uid="{F5E0E04A-7A88-4204-8BA9-BA7AE21B6512}"/>
    <cellStyle name="Финансовый 10" xfId="3" xr:uid="{6289F5DD-566C-4666-9D4F-F51E854AD625}"/>
    <cellStyle name="Финансовый 3" xfId="2" xr:uid="{35DE9498-038C-4DE5-A97F-D8288C40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6"/>
  <sheetViews>
    <sheetView zoomScale="77" workbookViewId="0">
      <selection activeCell="B28" sqref="B28"/>
    </sheetView>
  </sheetViews>
  <sheetFormatPr defaultRowHeight="14.4" x14ac:dyDescent="0.3"/>
  <cols>
    <col min="1" max="1" width="56.109375" style="1" customWidth="1"/>
    <col min="2" max="2" width="7.33203125" style="1" customWidth="1"/>
    <col min="3" max="3" width="22.88671875" style="3" customWidth="1"/>
    <col min="4" max="4" width="21.6640625" customWidth="1"/>
    <col min="5" max="5" width="16.6640625" customWidth="1"/>
    <col min="6" max="7" width="14.109375" bestFit="1" customWidth="1"/>
    <col min="8" max="8" width="13.5546875" customWidth="1"/>
    <col min="9" max="9" width="15.33203125" customWidth="1"/>
  </cols>
  <sheetData>
    <row r="1" spans="1:10" ht="15.75" customHeight="1" x14ac:dyDescent="0.3">
      <c r="A1" s="118" t="s">
        <v>44</v>
      </c>
      <c r="B1" s="118"/>
      <c r="C1" s="118"/>
      <c r="D1" s="118"/>
      <c r="E1" s="5"/>
      <c r="F1" s="41"/>
      <c r="G1" s="41"/>
      <c r="H1" s="41"/>
      <c r="I1" s="41"/>
      <c r="J1" s="41"/>
    </row>
    <row r="2" spans="1:10" ht="17.399999999999999" x14ac:dyDescent="0.3">
      <c r="A2" s="119" t="s">
        <v>102</v>
      </c>
      <c r="B2" s="119"/>
      <c r="C2" s="119"/>
      <c r="D2" s="119"/>
      <c r="E2" s="6"/>
      <c r="F2" s="41"/>
      <c r="G2" s="41"/>
      <c r="H2" s="41"/>
      <c r="I2" s="41"/>
      <c r="J2" s="41"/>
    </row>
    <row r="3" spans="1:10" ht="17.399999999999999" x14ac:dyDescent="0.3">
      <c r="A3" s="17"/>
      <c r="B3" s="17"/>
      <c r="C3" s="17"/>
      <c r="D3" s="17"/>
      <c r="E3" s="6"/>
      <c r="F3" s="41"/>
      <c r="G3" s="41"/>
      <c r="H3" s="41"/>
      <c r="I3" s="41"/>
      <c r="J3" s="41"/>
    </row>
    <row r="4" spans="1:10" ht="17.399999999999999" x14ac:dyDescent="0.3">
      <c r="A4" s="4"/>
      <c r="B4" s="4"/>
      <c r="C4" s="7"/>
      <c r="D4" s="36" t="s">
        <v>72</v>
      </c>
      <c r="E4" s="4"/>
      <c r="F4" s="41"/>
      <c r="G4" s="41"/>
      <c r="H4" s="41"/>
      <c r="I4" s="41"/>
      <c r="J4" s="41"/>
    </row>
    <row r="5" spans="1:10" s="8" customFormat="1" ht="13.8" thickBot="1" x14ac:dyDescent="0.3">
      <c r="A5" s="18"/>
      <c r="B5" s="67"/>
      <c r="C5" s="19">
        <v>45382</v>
      </c>
      <c r="D5" s="19">
        <v>45291</v>
      </c>
      <c r="F5" s="42"/>
      <c r="G5" s="43"/>
      <c r="H5" s="44"/>
      <c r="I5" s="44"/>
      <c r="J5" s="45"/>
    </row>
    <row r="6" spans="1:10" s="8" customFormat="1" ht="13.8" thickTop="1" x14ac:dyDescent="0.25">
      <c r="A6" s="10" t="s">
        <v>0</v>
      </c>
      <c r="B6" s="68"/>
      <c r="D6" s="20"/>
      <c r="F6" s="46"/>
      <c r="G6" s="47"/>
      <c r="H6" s="48"/>
      <c r="I6" s="48"/>
      <c r="J6" s="45"/>
    </row>
    <row r="7" spans="1:10" s="8" customFormat="1" ht="13.2" x14ac:dyDescent="0.25">
      <c r="A7" s="11" t="s">
        <v>1</v>
      </c>
      <c r="B7" s="69">
        <v>7</v>
      </c>
      <c r="C7" s="26">
        <v>72101132</v>
      </c>
      <c r="D7" s="26">
        <v>68953306</v>
      </c>
      <c r="F7" s="49"/>
      <c r="G7" s="50"/>
      <c r="H7" s="51"/>
      <c r="I7" s="51"/>
      <c r="J7" s="45"/>
    </row>
    <row r="8" spans="1:10" s="8" customFormat="1" ht="26.4" x14ac:dyDescent="0.25">
      <c r="A8" s="11" t="s">
        <v>51</v>
      </c>
      <c r="B8" s="69">
        <v>8</v>
      </c>
      <c r="C8" s="26">
        <v>175023134</v>
      </c>
      <c r="D8" s="26">
        <v>173272063</v>
      </c>
      <c r="E8" s="22"/>
      <c r="F8" s="49"/>
      <c r="G8" s="50"/>
      <c r="H8" s="51"/>
      <c r="I8" s="51"/>
      <c r="J8" s="45"/>
    </row>
    <row r="9" spans="1:10" s="8" customFormat="1" ht="13.2" x14ac:dyDescent="0.25">
      <c r="A9" s="23" t="s">
        <v>3</v>
      </c>
      <c r="B9" s="70"/>
      <c r="C9" s="40">
        <v>64545153.065549813</v>
      </c>
      <c r="D9" s="40">
        <v>64545152.58431334</v>
      </c>
      <c r="F9" s="52"/>
      <c r="G9" s="49"/>
      <c r="H9" s="53"/>
      <c r="I9" s="53"/>
      <c r="J9" s="45"/>
    </row>
    <row r="10" spans="1:10" s="8" customFormat="1" ht="13.2" x14ac:dyDescent="0.25">
      <c r="A10" s="23" t="s">
        <v>4</v>
      </c>
      <c r="B10" s="70"/>
      <c r="C10" s="40">
        <v>29342447.646622881</v>
      </c>
      <c r="D10" s="40">
        <v>31907356.009580225</v>
      </c>
      <c r="F10" s="52"/>
      <c r="G10" s="49"/>
      <c r="H10" s="53"/>
      <c r="I10" s="53"/>
      <c r="J10" s="45"/>
    </row>
    <row r="11" spans="1:10" s="8" customFormat="1" ht="13.2" x14ac:dyDescent="0.25">
      <c r="A11" s="23" t="s">
        <v>5</v>
      </c>
      <c r="B11" s="70"/>
      <c r="C11" s="40">
        <v>81135531.998003334</v>
      </c>
      <c r="D11" s="40">
        <v>76819554</v>
      </c>
      <c r="F11" s="52"/>
      <c r="G11" s="49"/>
      <c r="H11" s="53"/>
      <c r="I11" s="53"/>
      <c r="J11" s="45"/>
    </row>
    <row r="12" spans="1:10" s="8" customFormat="1" ht="13.2" x14ac:dyDescent="0.25">
      <c r="A12" s="11" t="s">
        <v>66</v>
      </c>
      <c r="B12" s="69">
        <v>9</v>
      </c>
      <c r="C12" s="26">
        <v>12132818</v>
      </c>
      <c r="D12" s="26">
        <v>15991978</v>
      </c>
      <c r="F12" s="49"/>
      <c r="G12" s="50"/>
      <c r="H12" s="51"/>
      <c r="I12" s="53"/>
      <c r="J12" s="45"/>
    </row>
    <row r="13" spans="1:10" s="8" customFormat="1" ht="13.2" x14ac:dyDescent="0.25">
      <c r="A13" s="11" t="s">
        <v>118</v>
      </c>
      <c r="B13" s="69"/>
      <c r="C13" s="26">
        <v>1085907</v>
      </c>
      <c r="D13" s="26">
        <v>121908</v>
      </c>
      <c r="F13" s="49"/>
      <c r="G13" s="50"/>
      <c r="H13" s="51"/>
      <c r="I13" s="53"/>
      <c r="J13" s="45"/>
    </row>
    <row r="14" spans="1:10" s="8" customFormat="1" ht="13.2" x14ac:dyDescent="0.25">
      <c r="A14" s="11" t="s">
        <v>6</v>
      </c>
      <c r="B14" s="69">
        <v>10</v>
      </c>
      <c r="C14" s="26">
        <v>8673323</v>
      </c>
      <c r="D14" s="26">
        <v>8696596</v>
      </c>
      <c r="F14" s="49"/>
      <c r="G14" s="50"/>
      <c r="H14" s="51"/>
      <c r="I14" s="51"/>
      <c r="J14" s="45"/>
    </row>
    <row r="15" spans="1:10" s="8" customFormat="1" ht="13.2" x14ac:dyDescent="0.25">
      <c r="A15" s="11" t="s">
        <v>7</v>
      </c>
      <c r="B15" s="69"/>
      <c r="C15" s="26">
        <v>224675</v>
      </c>
      <c r="D15" s="26">
        <v>246278</v>
      </c>
      <c r="F15" s="49"/>
      <c r="G15" s="49"/>
      <c r="H15" s="51"/>
      <c r="I15" s="51"/>
      <c r="J15" s="45"/>
    </row>
    <row r="16" spans="1:10" s="8" customFormat="1" ht="13.8" thickBot="1" x14ac:dyDescent="0.3">
      <c r="A16" s="11" t="s">
        <v>8</v>
      </c>
      <c r="B16" s="69"/>
      <c r="C16" s="26">
        <v>28818</v>
      </c>
      <c r="D16" s="26">
        <v>29810</v>
      </c>
      <c r="F16" s="49"/>
      <c r="G16" s="49"/>
      <c r="H16" s="51"/>
      <c r="I16" s="51"/>
      <c r="J16" s="45"/>
    </row>
    <row r="17" spans="1:10" s="8" customFormat="1" thickTop="1" thickBot="1" x14ac:dyDescent="0.3">
      <c r="A17" s="10" t="s">
        <v>9</v>
      </c>
      <c r="B17" s="71"/>
      <c r="C17" s="117">
        <f>C7+C13+C12+C15+C16+C14+C8</f>
        <v>269269807</v>
      </c>
      <c r="D17" s="117">
        <f>D7+D13+D12+D15+D16+D14+D8</f>
        <v>267311939</v>
      </c>
      <c r="E17" s="25"/>
      <c r="F17" s="46"/>
      <c r="G17" s="46"/>
      <c r="H17" s="54"/>
      <c r="I17" s="54"/>
      <c r="J17" s="45"/>
    </row>
    <row r="18" spans="1:10" s="8" customFormat="1" ht="13.2" x14ac:dyDescent="0.25">
      <c r="A18" s="10"/>
      <c r="B18" s="71"/>
      <c r="D18" s="21"/>
      <c r="F18" s="46"/>
      <c r="G18" s="46"/>
      <c r="H18" s="55"/>
      <c r="I18" s="51"/>
      <c r="J18" s="45"/>
    </row>
    <row r="19" spans="1:10" s="8" customFormat="1" ht="13.2" x14ac:dyDescent="0.25">
      <c r="A19" s="10" t="s">
        <v>10</v>
      </c>
      <c r="B19" s="71"/>
      <c r="D19" s="21"/>
      <c r="F19" s="46"/>
      <c r="G19" s="46"/>
      <c r="H19" s="56"/>
      <c r="I19" s="51"/>
      <c r="J19" s="45"/>
    </row>
    <row r="20" spans="1:10" s="8" customFormat="1" ht="13.2" x14ac:dyDescent="0.25">
      <c r="A20" s="11" t="s">
        <v>11</v>
      </c>
      <c r="B20" s="69">
        <v>11</v>
      </c>
      <c r="C20" s="26">
        <v>50439053</v>
      </c>
      <c r="D20" s="26">
        <v>50155972</v>
      </c>
      <c r="E20" s="22"/>
      <c r="F20" s="49"/>
      <c r="G20" s="49"/>
      <c r="H20" s="51"/>
      <c r="I20" s="51"/>
      <c r="J20" s="45"/>
    </row>
    <row r="21" spans="1:10" s="8" customFormat="1" ht="13.2" x14ac:dyDescent="0.25">
      <c r="A21" s="11" t="s">
        <v>65</v>
      </c>
      <c r="B21" s="69">
        <v>12</v>
      </c>
      <c r="C21" s="26">
        <v>1830163</v>
      </c>
      <c r="D21" s="26">
        <v>1888569</v>
      </c>
      <c r="F21" s="49"/>
      <c r="G21" s="50"/>
      <c r="H21" s="51"/>
      <c r="I21" s="51"/>
      <c r="J21" s="45"/>
    </row>
    <row r="22" spans="1:10" s="8" customFormat="1" ht="13.2" x14ac:dyDescent="0.25">
      <c r="A22" s="11" t="s">
        <v>12</v>
      </c>
      <c r="B22" s="69"/>
      <c r="C22" s="26">
        <v>587836</v>
      </c>
      <c r="D22" s="26">
        <v>587836</v>
      </c>
      <c r="F22" s="49"/>
      <c r="G22" s="49"/>
      <c r="H22" s="51"/>
      <c r="I22" s="51"/>
      <c r="J22" s="45"/>
    </row>
    <row r="23" spans="1:10" s="8" customFormat="1" ht="13.8" thickBot="1" x14ac:dyDescent="0.3">
      <c r="A23" s="11" t="s">
        <v>13</v>
      </c>
      <c r="B23" s="69"/>
      <c r="C23" s="26">
        <v>931159</v>
      </c>
      <c r="D23" s="26">
        <v>1153904</v>
      </c>
      <c r="F23" s="49"/>
      <c r="G23" s="49"/>
      <c r="H23" s="51"/>
      <c r="I23" s="51"/>
      <c r="J23" s="45"/>
    </row>
    <row r="24" spans="1:10" s="8" customFormat="1" thickTop="1" thickBot="1" x14ac:dyDescent="0.3">
      <c r="A24" s="10" t="s">
        <v>14</v>
      </c>
      <c r="B24" s="71"/>
      <c r="C24" s="24">
        <f>SUM(C20:C23)</f>
        <v>53788211</v>
      </c>
      <c r="D24" s="24">
        <f>SUM(D20:D23)</f>
        <v>53786281</v>
      </c>
      <c r="F24" s="49"/>
      <c r="G24" s="49"/>
      <c r="H24" s="51"/>
      <c r="I24" s="51"/>
      <c r="J24" s="45"/>
    </row>
    <row r="25" spans="1:10" s="8" customFormat="1" ht="13.2" x14ac:dyDescent="0.25">
      <c r="A25" s="10"/>
      <c r="B25" s="71"/>
      <c r="D25" s="21"/>
      <c r="F25" s="46"/>
      <c r="G25" s="46"/>
      <c r="H25" s="54"/>
      <c r="I25" s="54"/>
      <c r="J25" s="45"/>
    </row>
    <row r="26" spans="1:10" s="8" customFormat="1" ht="13.2" x14ac:dyDescent="0.25">
      <c r="A26" s="10" t="s">
        <v>15</v>
      </c>
      <c r="B26" s="71"/>
      <c r="D26" s="21"/>
      <c r="F26" s="46"/>
      <c r="G26" s="46"/>
      <c r="H26" s="55"/>
      <c r="I26" s="51"/>
      <c r="J26" s="45"/>
    </row>
    <row r="27" spans="1:10" s="8" customFormat="1" ht="13.2" x14ac:dyDescent="0.25">
      <c r="A27" s="11" t="s">
        <v>16</v>
      </c>
      <c r="B27" s="69">
        <v>13</v>
      </c>
      <c r="C27" s="26">
        <v>147761730</v>
      </c>
      <c r="D27" s="26">
        <v>147761730</v>
      </c>
      <c r="F27" s="46"/>
      <c r="G27" s="46"/>
      <c r="H27" s="56"/>
      <c r="I27" s="51"/>
      <c r="J27" s="45"/>
    </row>
    <row r="28" spans="1:10" s="8" customFormat="1" ht="13.2" x14ac:dyDescent="0.25">
      <c r="A28" s="11" t="s">
        <v>17</v>
      </c>
      <c r="B28" s="69"/>
      <c r="C28" s="26">
        <v>-106934</v>
      </c>
      <c r="D28" s="26">
        <v>-100089</v>
      </c>
      <c r="F28" s="49"/>
      <c r="G28" s="49"/>
      <c r="H28" s="51"/>
      <c r="I28" s="51"/>
      <c r="J28" s="45"/>
    </row>
    <row r="29" spans="1:10" s="8" customFormat="1" ht="13.8" thickBot="1" x14ac:dyDescent="0.3">
      <c r="A29" s="11" t="s">
        <v>18</v>
      </c>
      <c r="B29" s="69"/>
      <c r="C29" s="26">
        <v>67826800</v>
      </c>
      <c r="D29" s="26">
        <v>65864017</v>
      </c>
      <c r="F29" s="49"/>
      <c r="G29" s="49"/>
      <c r="H29" s="51"/>
      <c r="I29" s="51"/>
      <c r="J29" s="45"/>
    </row>
    <row r="30" spans="1:10" s="8" customFormat="1" thickTop="1" thickBot="1" x14ac:dyDescent="0.3">
      <c r="A30" s="10" t="s">
        <v>19</v>
      </c>
      <c r="B30" s="71"/>
      <c r="C30" s="24">
        <f>SUM(C27:C29)</f>
        <v>215481596</v>
      </c>
      <c r="D30" s="24">
        <f>SUM(D27:D29)</f>
        <v>213525658</v>
      </c>
      <c r="F30" s="49"/>
      <c r="G30" s="49"/>
      <c r="H30" s="51"/>
      <c r="I30" s="51"/>
      <c r="J30" s="45"/>
    </row>
    <row r="31" spans="1:10" s="8" customFormat="1" ht="13.8" thickBot="1" x14ac:dyDescent="0.3">
      <c r="A31" s="10" t="s">
        <v>20</v>
      </c>
      <c r="B31" s="68"/>
      <c r="C31" s="27">
        <f>C24+C30</f>
        <v>269269807</v>
      </c>
      <c r="D31" s="27">
        <f>D24+D30</f>
        <v>267311939</v>
      </c>
      <c r="F31" s="46"/>
      <c r="G31" s="46"/>
      <c r="H31" s="54"/>
      <c r="I31" s="54"/>
      <c r="J31" s="45"/>
    </row>
    <row r="32" spans="1:10" s="8" customFormat="1" ht="13.2" x14ac:dyDescent="0.25">
      <c r="A32" s="28"/>
      <c r="B32" s="72"/>
      <c r="C32" s="29"/>
      <c r="D32" s="29"/>
      <c r="F32" s="46"/>
      <c r="G32" s="46"/>
      <c r="H32" s="57"/>
      <c r="I32" s="57"/>
      <c r="J32" s="45"/>
    </row>
    <row r="33" spans="1:10" s="8" customFormat="1" ht="13.2" x14ac:dyDescent="0.25">
      <c r="A33" s="28"/>
      <c r="B33" s="28"/>
      <c r="C33" s="30"/>
      <c r="F33" s="48"/>
      <c r="G33" s="58"/>
      <c r="H33" s="59"/>
      <c r="I33" s="59"/>
      <c r="J33" s="45"/>
    </row>
    <row r="34" spans="1:10" s="8" customFormat="1" x14ac:dyDescent="0.3">
      <c r="A34" s="12" t="s">
        <v>73</v>
      </c>
      <c r="B34" s="12"/>
      <c r="C34" s="15" t="s">
        <v>49</v>
      </c>
      <c r="F34"/>
      <c r="G34"/>
      <c r="H34"/>
      <c r="I34"/>
    </row>
    <row r="35" spans="1:10" s="8" customFormat="1" x14ac:dyDescent="0.3">
      <c r="A35" s="13" t="s">
        <v>48</v>
      </c>
      <c r="B35" s="13"/>
      <c r="C35" s="14" t="s">
        <v>50</v>
      </c>
      <c r="F35"/>
      <c r="G35"/>
      <c r="H35"/>
      <c r="I35"/>
    </row>
    <row r="36" spans="1:10" s="8" customFormat="1" x14ac:dyDescent="0.3">
      <c r="A36" s="1"/>
      <c r="B36" s="1"/>
      <c r="C36" s="3"/>
      <c r="D36"/>
      <c r="F36"/>
      <c r="G36"/>
      <c r="H36"/>
      <c r="I36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37"/>
  <sheetViews>
    <sheetView zoomScale="76" workbookViewId="0">
      <selection activeCell="B15" sqref="B15"/>
    </sheetView>
  </sheetViews>
  <sheetFormatPr defaultRowHeight="14.4" x14ac:dyDescent="0.3"/>
  <cols>
    <col min="1" max="1" width="57.33203125" style="1" customWidth="1"/>
    <col min="2" max="2" width="7.44140625" style="1" customWidth="1"/>
    <col min="3" max="3" width="21.88671875" customWidth="1"/>
    <col min="4" max="4" width="23.88671875" customWidth="1"/>
    <col min="5" max="5" width="9.33203125" customWidth="1"/>
    <col min="6" max="7" width="9.109375" customWidth="1"/>
  </cols>
  <sheetData>
    <row r="1" spans="1:12" ht="37.5" customHeight="1" x14ac:dyDescent="0.3">
      <c r="A1" s="118" t="s">
        <v>45</v>
      </c>
      <c r="B1" s="118"/>
      <c r="C1" s="118"/>
      <c r="D1" s="118"/>
      <c r="E1" s="6"/>
    </row>
    <row r="2" spans="1:12" ht="39" customHeight="1" x14ac:dyDescent="0.3">
      <c r="A2" s="118" t="s">
        <v>103</v>
      </c>
      <c r="B2" s="119"/>
      <c r="C2" s="119"/>
      <c r="D2" s="119"/>
      <c r="E2" s="119"/>
    </row>
    <row r="3" spans="1:12" ht="18" customHeight="1" x14ac:dyDescent="0.3">
      <c r="A3" s="16"/>
      <c r="B3" s="16"/>
      <c r="C3" s="16"/>
      <c r="D3" s="16"/>
      <c r="E3" s="16"/>
    </row>
    <row r="4" spans="1:12" x14ac:dyDescent="0.3">
      <c r="D4" s="36" t="s">
        <v>72</v>
      </c>
    </row>
    <row r="5" spans="1:12" s="8" customFormat="1" x14ac:dyDescent="0.3">
      <c r="B5" s="1"/>
      <c r="C5" s="39" t="s">
        <v>74</v>
      </c>
      <c r="D5" s="39" t="s">
        <v>74</v>
      </c>
    </row>
    <row r="6" spans="1:12" s="8" customFormat="1" x14ac:dyDescent="0.3">
      <c r="B6" s="1"/>
      <c r="C6" s="9" t="s">
        <v>75</v>
      </c>
      <c r="D6" s="9" t="s">
        <v>75</v>
      </c>
    </row>
    <row r="7" spans="1:12" s="8" customFormat="1" ht="15" thickBot="1" x14ac:dyDescent="0.35">
      <c r="B7" s="1"/>
      <c r="C7" s="60" t="s">
        <v>105</v>
      </c>
      <c r="D7" s="60" t="s">
        <v>106</v>
      </c>
    </row>
    <row r="8" spans="1:12" s="8" customFormat="1" ht="15" thickTop="1" x14ac:dyDescent="0.3">
      <c r="B8" s="1"/>
    </row>
    <row r="9" spans="1:12" s="8" customFormat="1" ht="26.4" x14ac:dyDescent="0.25">
      <c r="A9" s="11" t="s">
        <v>76</v>
      </c>
      <c r="B9" s="120">
        <v>4</v>
      </c>
      <c r="C9" s="31">
        <v>2736040</v>
      </c>
      <c r="D9" s="32">
        <v>2054669</v>
      </c>
      <c r="I9" s="8" t="s">
        <v>54</v>
      </c>
      <c r="L9" s="8" t="s">
        <v>54</v>
      </c>
    </row>
    <row r="10" spans="1:12" s="8" customFormat="1" x14ac:dyDescent="0.25">
      <c r="A10" s="11" t="s">
        <v>64</v>
      </c>
      <c r="B10" s="120">
        <v>4</v>
      </c>
      <c r="C10" s="31">
        <v>-283081</v>
      </c>
      <c r="D10" s="32">
        <v>-276776</v>
      </c>
    </row>
    <row r="11" spans="1:12" s="8" customFormat="1" ht="13.2" x14ac:dyDescent="0.25">
      <c r="A11" s="10" t="s">
        <v>29</v>
      </c>
      <c r="C11" s="33">
        <f>SUM(C9:C10)</f>
        <v>2452959</v>
      </c>
      <c r="D11" s="33">
        <v>1777893</v>
      </c>
      <c r="E11" s="11"/>
    </row>
    <row r="12" spans="1:12" s="8" customFormat="1" ht="39.6" x14ac:dyDescent="0.25">
      <c r="A12" s="11" t="s">
        <v>77</v>
      </c>
      <c r="B12" s="120"/>
      <c r="C12" s="31">
        <v>761417</v>
      </c>
      <c r="D12" s="31">
        <v>731457</v>
      </c>
    </row>
    <row r="13" spans="1:12" s="8" customFormat="1" x14ac:dyDescent="0.25">
      <c r="A13" s="28" t="s">
        <v>78</v>
      </c>
      <c r="B13" s="120"/>
      <c r="C13" s="31"/>
      <c r="D13" s="31"/>
    </row>
    <row r="14" spans="1:12" s="8" customFormat="1" x14ac:dyDescent="0.25">
      <c r="A14" s="11" t="s">
        <v>21</v>
      </c>
      <c r="B14" s="120">
        <v>6</v>
      </c>
      <c r="C14" s="31">
        <v>-224111</v>
      </c>
      <c r="D14" s="31">
        <v>-271090</v>
      </c>
    </row>
    <row r="15" spans="1:12" s="8" customFormat="1" x14ac:dyDescent="0.25">
      <c r="A15" s="11" t="s">
        <v>79</v>
      </c>
      <c r="B15" s="120"/>
      <c r="C15" s="31">
        <v>-24654</v>
      </c>
      <c r="D15" s="31">
        <v>35904</v>
      </c>
    </row>
    <row r="16" spans="1:12" s="8" customFormat="1" x14ac:dyDescent="0.25">
      <c r="A16" s="11" t="s">
        <v>80</v>
      </c>
      <c r="B16" s="120"/>
      <c r="C16" s="61"/>
      <c r="D16" s="31"/>
    </row>
    <row r="17" spans="1:7" s="8" customFormat="1" x14ac:dyDescent="0.25">
      <c r="A17" s="11" t="s">
        <v>65</v>
      </c>
      <c r="B17" s="120"/>
      <c r="C17" s="61">
        <v>58405</v>
      </c>
      <c r="D17" s="31"/>
    </row>
    <row r="18" spans="1:7" s="8" customFormat="1" ht="15" thickBot="1" x14ac:dyDescent="0.3">
      <c r="A18" s="11" t="s">
        <v>81</v>
      </c>
      <c r="B18" s="120"/>
      <c r="C18" s="34">
        <v>19042</v>
      </c>
      <c r="D18" s="34">
        <v>-8645</v>
      </c>
    </row>
    <row r="19" spans="1:7" s="8" customFormat="1" ht="15" thickTop="1" x14ac:dyDescent="0.25">
      <c r="A19" s="10" t="s">
        <v>22</v>
      </c>
      <c r="B19" s="120"/>
      <c r="C19" s="62">
        <f>SUM(C11:C18)</f>
        <v>3043058</v>
      </c>
      <c r="D19" s="62">
        <v>2265519</v>
      </c>
    </row>
    <row r="20" spans="1:7" s="8" customFormat="1" ht="26.4" x14ac:dyDescent="0.25">
      <c r="A20" s="11" t="s">
        <v>82</v>
      </c>
      <c r="B20" s="120"/>
      <c r="C20" s="31">
        <v>-11958</v>
      </c>
      <c r="D20" s="31">
        <v>8213</v>
      </c>
    </row>
    <row r="21" spans="1:7" s="8" customFormat="1" x14ac:dyDescent="0.25">
      <c r="A21" s="11" t="s">
        <v>23</v>
      </c>
      <c r="B21" s="120"/>
      <c r="C21" s="31">
        <v>-406610</v>
      </c>
      <c r="D21" s="31">
        <v>-367098</v>
      </c>
    </row>
    <row r="22" spans="1:7" s="8" customFormat="1" ht="15" thickBot="1" x14ac:dyDescent="0.3">
      <c r="A22" s="11" t="s">
        <v>24</v>
      </c>
      <c r="B22" s="120">
        <v>5</v>
      </c>
      <c r="C22" s="34">
        <v>-492699</v>
      </c>
      <c r="D22" s="34">
        <v>-242525</v>
      </c>
    </row>
    <row r="23" spans="1:7" s="8" customFormat="1" ht="15" thickTop="1" x14ac:dyDescent="0.25">
      <c r="A23" s="10" t="s">
        <v>25</v>
      </c>
      <c r="B23" s="120"/>
      <c r="C23" s="62">
        <f>SUM(C19:C22)</f>
        <v>2131791</v>
      </c>
      <c r="D23" s="62">
        <v>1664109</v>
      </c>
    </row>
    <row r="24" spans="1:7" s="8" customFormat="1" x14ac:dyDescent="0.25">
      <c r="A24" s="11" t="s">
        <v>26</v>
      </c>
      <c r="B24" s="120"/>
      <c r="C24" s="31">
        <v>-169006</v>
      </c>
      <c r="D24" s="31">
        <v>-376239</v>
      </c>
    </row>
    <row r="25" spans="1:7" s="8" customFormat="1" x14ac:dyDescent="0.25">
      <c r="A25" s="10" t="s">
        <v>83</v>
      </c>
      <c r="B25" s="120"/>
      <c r="C25" s="63">
        <f>SUM(C23:C24)</f>
        <v>1962785</v>
      </c>
      <c r="D25" s="63">
        <v>1287870</v>
      </c>
    </row>
    <row r="26" spans="1:7" s="8" customFormat="1" x14ac:dyDescent="0.25">
      <c r="A26" s="10" t="s">
        <v>27</v>
      </c>
      <c r="B26" s="120"/>
      <c r="C26" s="37"/>
      <c r="D26" s="37"/>
      <c r="G26" s="8" t="s">
        <v>54</v>
      </c>
    </row>
    <row r="27" spans="1:7" s="8" customFormat="1" ht="26.4" x14ac:dyDescent="0.25">
      <c r="A27" s="23" t="s">
        <v>84</v>
      </c>
      <c r="B27" s="120"/>
      <c r="C27" s="37"/>
      <c r="D27" s="37"/>
    </row>
    <row r="28" spans="1:7" s="8" customFormat="1" x14ac:dyDescent="0.25">
      <c r="A28" s="11" t="s">
        <v>28</v>
      </c>
      <c r="B28" s="120"/>
      <c r="C28" s="38"/>
      <c r="D28" s="38"/>
    </row>
    <row r="29" spans="1:7" s="8" customFormat="1" ht="26.4" x14ac:dyDescent="0.25">
      <c r="A29" s="11" t="s">
        <v>85</v>
      </c>
      <c r="B29" s="120"/>
      <c r="C29" s="32"/>
      <c r="D29" s="32"/>
    </row>
    <row r="30" spans="1:7" s="8" customFormat="1" ht="26.4" x14ac:dyDescent="0.25">
      <c r="A30" s="11" t="s">
        <v>86</v>
      </c>
      <c r="B30" s="120"/>
      <c r="C30" s="32">
        <v>-6844</v>
      </c>
      <c r="D30" s="32">
        <v>744</v>
      </c>
    </row>
    <row r="31" spans="1:7" s="8" customFormat="1" x14ac:dyDescent="0.3">
      <c r="A31" s="64" t="s">
        <v>87</v>
      </c>
      <c r="B31" s="120"/>
      <c r="C31" s="31"/>
      <c r="D31" s="31">
        <v>0</v>
      </c>
      <c r="E31"/>
    </row>
    <row r="32" spans="1:7" ht="26.4" x14ac:dyDescent="0.3">
      <c r="A32" s="10" t="s">
        <v>88</v>
      </c>
      <c r="B32" s="120"/>
      <c r="C32" s="65">
        <v>-6844</v>
      </c>
      <c r="D32" s="65">
        <v>744</v>
      </c>
    </row>
    <row r="33" spans="1:4" ht="15" thickBot="1" x14ac:dyDescent="0.35">
      <c r="A33" s="10" t="s">
        <v>89</v>
      </c>
      <c r="B33" s="120"/>
      <c r="C33" s="66">
        <f>C25+C32</f>
        <v>1955941</v>
      </c>
      <c r="D33" s="66">
        <v>1288614</v>
      </c>
    </row>
    <row r="35" spans="1:4" x14ac:dyDescent="0.3">
      <c r="A35" s="12" t="s">
        <v>73</v>
      </c>
      <c r="B35" s="12"/>
      <c r="C35" s="15" t="s">
        <v>49</v>
      </c>
    </row>
    <row r="36" spans="1:4" x14ac:dyDescent="0.3">
      <c r="A36" s="13" t="s">
        <v>48</v>
      </c>
      <c r="B36" s="13"/>
      <c r="C36" s="14" t="s">
        <v>50</v>
      </c>
    </row>
    <row r="37" spans="1:4" x14ac:dyDescent="0.3">
      <c r="C37" s="3"/>
    </row>
  </sheetData>
  <mergeCells count="2">
    <mergeCell ref="A2:E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43"/>
  <sheetViews>
    <sheetView zoomScale="63" workbookViewId="0">
      <selection activeCell="I35" sqref="I35"/>
    </sheetView>
  </sheetViews>
  <sheetFormatPr defaultRowHeight="14.4" x14ac:dyDescent="0.3"/>
  <cols>
    <col min="1" max="1" width="63" style="1" customWidth="1"/>
    <col min="2" max="2" width="7.44140625" style="1" customWidth="1"/>
    <col min="3" max="3" width="23.44140625" customWidth="1"/>
    <col min="4" max="4" width="20" customWidth="1"/>
    <col min="5" max="5" width="16.109375" customWidth="1"/>
    <col min="6" max="6" width="27.33203125" customWidth="1"/>
    <col min="7" max="7" width="15.109375" customWidth="1"/>
  </cols>
  <sheetData>
    <row r="1" spans="1:7" ht="18.75" customHeight="1" x14ac:dyDescent="0.3">
      <c r="A1" s="118" t="s">
        <v>47</v>
      </c>
      <c r="B1" s="118"/>
      <c r="C1" s="118"/>
      <c r="D1" s="118"/>
      <c r="E1" s="118"/>
      <c r="F1" s="118"/>
    </row>
    <row r="2" spans="1:7" ht="42" customHeight="1" x14ac:dyDescent="0.3">
      <c r="A2" s="118" t="s">
        <v>104</v>
      </c>
      <c r="B2" s="118"/>
      <c r="C2" s="118"/>
      <c r="D2" s="118"/>
      <c r="E2" s="118"/>
      <c r="F2" s="118"/>
      <c r="G2" s="118"/>
    </row>
    <row r="3" spans="1:7" ht="16.5" customHeight="1" x14ac:dyDescent="0.3">
      <c r="A3" s="16"/>
      <c r="B3" s="16"/>
      <c r="C3" s="16"/>
      <c r="D3" s="16"/>
      <c r="E3" s="16"/>
      <c r="F3" s="16"/>
      <c r="G3" s="16"/>
    </row>
    <row r="4" spans="1:7" x14ac:dyDescent="0.3">
      <c r="A4" s="2"/>
      <c r="B4" s="2"/>
      <c r="C4" s="2"/>
      <c r="D4" s="2"/>
      <c r="E4" s="2"/>
      <c r="F4" s="36" t="s">
        <v>72</v>
      </c>
    </row>
    <row r="5" spans="1:7" s="8" customFormat="1" ht="58.2" thickBot="1" x14ac:dyDescent="0.35">
      <c r="A5" s="101"/>
      <c r="B5" s="101"/>
      <c r="C5" s="102" t="s">
        <v>16</v>
      </c>
      <c r="D5" s="102" t="s">
        <v>40</v>
      </c>
      <c r="E5" s="102" t="s">
        <v>18</v>
      </c>
      <c r="F5" s="102" t="s">
        <v>41</v>
      </c>
    </row>
    <row r="6" spans="1:7" ht="15" thickTop="1" x14ac:dyDescent="0.3">
      <c r="A6" s="101"/>
      <c r="B6" s="101"/>
      <c r="C6" s="103"/>
      <c r="D6" s="103"/>
      <c r="E6" s="103"/>
      <c r="F6" s="103"/>
    </row>
    <row r="7" spans="1:7" x14ac:dyDescent="0.3">
      <c r="A7" s="103" t="s">
        <v>67</v>
      </c>
      <c r="B7" s="103"/>
      <c r="C7" s="81">
        <v>112761730</v>
      </c>
      <c r="D7" s="81">
        <v>-141149</v>
      </c>
      <c r="E7" s="81">
        <v>63817108</v>
      </c>
      <c r="F7" s="81">
        <v>176437689</v>
      </c>
    </row>
    <row r="8" spans="1:7" x14ac:dyDescent="0.3">
      <c r="A8" s="103" t="s">
        <v>42</v>
      </c>
      <c r="B8" s="103"/>
      <c r="C8" s="104"/>
      <c r="D8" s="104"/>
      <c r="E8" s="104"/>
      <c r="F8" s="104">
        <v>0</v>
      </c>
    </row>
    <row r="9" spans="1:7" x14ac:dyDescent="0.3">
      <c r="A9" s="105" t="s">
        <v>52</v>
      </c>
      <c r="B9" s="105"/>
      <c r="C9" s="104"/>
      <c r="D9" s="32"/>
      <c r="E9" s="32">
        <v>1287870</v>
      </c>
      <c r="F9" s="32">
        <v>1287870</v>
      </c>
    </row>
    <row r="10" spans="1:7" x14ac:dyDescent="0.3">
      <c r="A10" s="103" t="s">
        <v>27</v>
      </c>
      <c r="B10" s="103"/>
      <c r="C10" s="106"/>
      <c r="D10" s="32"/>
      <c r="E10" s="32"/>
      <c r="F10" s="32"/>
    </row>
    <row r="11" spans="1:7" ht="28.8" x14ac:dyDescent="0.3">
      <c r="A11" s="107" t="s">
        <v>68</v>
      </c>
      <c r="B11" s="107"/>
      <c r="C11" s="104"/>
      <c r="D11" s="32"/>
      <c r="E11" s="32"/>
      <c r="F11" s="32"/>
    </row>
    <row r="12" spans="1:7" ht="28.8" x14ac:dyDescent="0.3">
      <c r="A12" s="105" t="s">
        <v>69</v>
      </c>
      <c r="B12" s="105"/>
      <c r="C12" s="104"/>
      <c r="D12" s="32"/>
      <c r="E12" s="32"/>
      <c r="F12" s="32">
        <v>0</v>
      </c>
    </row>
    <row r="13" spans="1:7" ht="28.8" x14ac:dyDescent="0.3">
      <c r="A13" s="105" t="s">
        <v>70</v>
      </c>
      <c r="B13" s="105"/>
      <c r="C13" s="104"/>
      <c r="D13" s="32">
        <v>744</v>
      </c>
      <c r="E13" s="32"/>
      <c r="F13" s="32">
        <v>744</v>
      </c>
    </row>
    <row r="14" spans="1:7" x14ac:dyDescent="0.3">
      <c r="A14" s="105" t="s">
        <v>112</v>
      </c>
      <c r="B14" s="105"/>
      <c r="C14" s="104"/>
      <c r="D14" s="32"/>
      <c r="E14" s="32"/>
      <c r="F14" s="32">
        <v>0</v>
      </c>
    </row>
    <row r="15" spans="1:7" x14ac:dyDescent="0.3">
      <c r="A15" s="103" t="s">
        <v>53</v>
      </c>
      <c r="B15" s="103"/>
      <c r="C15" s="108">
        <v>0</v>
      </c>
      <c r="D15" s="75">
        <v>744</v>
      </c>
      <c r="E15" s="75">
        <v>1287870</v>
      </c>
      <c r="F15" s="75">
        <v>1288614</v>
      </c>
    </row>
    <row r="16" spans="1:7" ht="28.8" x14ac:dyDescent="0.3">
      <c r="A16" s="103" t="s">
        <v>71</v>
      </c>
      <c r="B16" s="103"/>
      <c r="C16" s="104"/>
      <c r="D16" s="104"/>
      <c r="E16" s="104"/>
      <c r="F16" s="104"/>
    </row>
    <row r="17" spans="1:6" x14ac:dyDescent="0.3">
      <c r="A17" s="109" t="s">
        <v>113</v>
      </c>
      <c r="B17" s="103"/>
      <c r="C17" s="110"/>
      <c r="D17" s="110"/>
      <c r="E17" s="110"/>
      <c r="F17" s="110"/>
    </row>
    <row r="18" spans="1:6" x14ac:dyDescent="0.3">
      <c r="A18" s="109" t="s">
        <v>38</v>
      </c>
      <c r="B18" s="111"/>
      <c r="C18" s="110"/>
      <c r="D18" s="110"/>
      <c r="E18" s="112"/>
      <c r="F18" s="113"/>
    </row>
    <row r="19" spans="1:6" x14ac:dyDescent="0.3">
      <c r="A19" s="105" t="s">
        <v>114</v>
      </c>
      <c r="B19" s="105"/>
      <c r="C19" s="114"/>
      <c r="D19" s="114"/>
      <c r="E19" s="115"/>
      <c r="F19" s="114"/>
    </row>
    <row r="20" spans="1:6" x14ac:dyDescent="0.3">
      <c r="A20" s="103" t="s">
        <v>43</v>
      </c>
      <c r="B20" s="103"/>
      <c r="C20" s="116"/>
      <c r="D20" s="116"/>
      <c r="E20" s="108"/>
      <c r="F20" s="108"/>
    </row>
    <row r="21" spans="1:6" x14ac:dyDescent="0.3">
      <c r="A21" s="103" t="s">
        <v>115</v>
      </c>
      <c r="B21" s="103"/>
      <c r="C21" s="75">
        <v>112761730</v>
      </c>
      <c r="D21" s="75">
        <v>-140405</v>
      </c>
      <c r="E21" s="75">
        <v>65104978</v>
      </c>
      <c r="F21" s="75">
        <v>177726303</v>
      </c>
    </row>
    <row r="26" spans="1:6" ht="53.4" thickBot="1" x14ac:dyDescent="0.35">
      <c r="A26" s="8"/>
      <c r="B26" s="8"/>
      <c r="C26" s="76" t="s">
        <v>16</v>
      </c>
      <c r="D26" s="76" t="s">
        <v>40</v>
      </c>
      <c r="E26" s="76" t="s">
        <v>18</v>
      </c>
      <c r="F26" s="76" t="s">
        <v>41</v>
      </c>
    </row>
    <row r="27" spans="1:6" ht="15" thickTop="1" x14ac:dyDescent="0.3">
      <c r="A27" s="8"/>
      <c r="B27" s="8"/>
      <c r="C27" s="77"/>
      <c r="D27" s="77"/>
      <c r="E27" s="77"/>
      <c r="F27" s="77"/>
    </row>
    <row r="28" spans="1:6" x14ac:dyDescent="0.3">
      <c r="A28" s="10" t="s">
        <v>116</v>
      </c>
      <c r="B28" s="8"/>
      <c r="C28" s="81">
        <v>147761730</v>
      </c>
      <c r="D28" s="81">
        <v>-100089</v>
      </c>
      <c r="E28" s="81">
        <v>65864010</v>
      </c>
      <c r="F28" s="81">
        <v>213525651</v>
      </c>
    </row>
    <row r="29" spans="1:6" x14ac:dyDescent="0.3">
      <c r="A29" s="10" t="s">
        <v>42</v>
      </c>
      <c r="B29" s="8"/>
      <c r="C29" s="32"/>
      <c r="D29" s="32"/>
      <c r="E29" s="32"/>
      <c r="F29" s="32">
        <v>0</v>
      </c>
    </row>
    <row r="30" spans="1:6" x14ac:dyDescent="0.3">
      <c r="A30" s="11" t="s">
        <v>93</v>
      </c>
      <c r="B30" s="8"/>
      <c r="C30" s="32"/>
      <c r="D30" s="32"/>
      <c r="E30" s="32">
        <v>1962787</v>
      </c>
      <c r="F30" s="79">
        <v>1962787</v>
      </c>
    </row>
    <row r="31" spans="1:6" x14ac:dyDescent="0.3">
      <c r="A31" s="10" t="s">
        <v>27</v>
      </c>
      <c r="B31" s="8"/>
      <c r="C31" s="80"/>
      <c r="D31" s="80"/>
      <c r="E31" s="80"/>
      <c r="F31" s="80"/>
    </row>
    <row r="32" spans="1:6" ht="26.4" x14ac:dyDescent="0.3">
      <c r="A32" s="23" t="s">
        <v>94</v>
      </c>
      <c r="B32" s="8"/>
      <c r="C32" s="32"/>
      <c r="D32" s="32"/>
      <c r="E32" s="32"/>
      <c r="F32" s="32"/>
    </row>
    <row r="33" spans="1:6" x14ac:dyDescent="0.3">
      <c r="A33" s="11" t="s">
        <v>95</v>
      </c>
      <c r="B33" s="8"/>
      <c r="C33" s="32"/>
      <c r="D33" s="32"/>
      <c r="E33" s="31"/>
      <c r="F33" s="79">
        <v>0</v>
      </c>
    </row>
    <row r="34" spans="1:6" ht="26.4" x14ac:dyDescent="0.3">
      <c r="A34" s="11" t="s">
        <v>96</v>
      </c>
      <c r="B34" s="8"/>
      <c r="C34" s="32"/>
      <c r="D34" s="32">
        <v>-6844.3725500000046</v>
      </c>
      <c r="E34" s="32"/>
      <c r="F34" s="79">
        <v>-6844</v>
      </c>
    </row>
    <row r="35" spans="1:6" ht="26.4" x14ac:dyDescent="0.3">
      <c r="A35" s="11" t="s">
        <v>97</v>
      </c>
      <c r="B35" s="8"/>
      <c r="C35" s="32"/>
      <c r="D35" s="32"/>
      <c r="E35" s="32"/>
      <c r="F35" s="79">
        <v>0</v>
      </c>
    </row>
    <row r="36" spans="1:6" x14ac:dyDescent="0.3">
      <c r="A36" s="11" t="s">
        <v>98</v>
      </c>
      <c r="B36" s="8"/>
      <c r="C36" s="32"/>
      <c r="D36" s="32"/>
      <c r="E36" s="32"/>
      <c r="F36" s="32"/>
    </row>
    <row r="37" spans="1:6" x14ac:dyDescent="0.3">
      <c r="A37" s="10" t="s">
        <v>89</v>
      </c>
      <c r="B37" s="8"/>
      <c r="C37" s="75">
        <v>0</v>
      </c>
      <c r="D37" s="75">
        <v>-6844.3725500000046</v>
      </c>
      <c r="E37" s="75">
        <v>1962787</v>
      </c>
      <c r="F37" s="75">
        <v>1955943</v>
      </c>
    </row>
    <row r="38" spans="1:6" ht="26.4" x14ac:dyDescent="0.3">
      <c r="A38" s="10" t="s">
        <v>99</v>
      </c>
      <c r="B38" s="8"/>
      <c r="C38" s="32"/>
      <c r="D38" s="32"/>
      <c r="E38" s="32"/>
      <c r="F38" s="32"/>
    </row>
    <row r="39" spans="1:6" x14ac:dyDescent="0.3">
      <c r="A39" s="11" t="s">
        <v>100</v>
      </c>
      <c r="B39" s="8"/>
      <c r="C39" s="78"/>
      <c r="D39" s="78"/>
      <c r="E39" s="81">
        <v>0</v>
      </c>
      <c r="F39" s="78">
        <v>0</v>
      </c>
    </row>
    <row r="40" spans="1:6" x14ac:dyDescent="0.3">
      <c r="A40" s="11" t="s">
        <v>101</v>
      </c>
      <c r="B40" s="8"/>
      <c r="C40" s="78"/>
      <c r="D40" s="78"/>
      <c r="E40" s="81"/>
      <c r="F40" s="78">
        <v>0</v>
      </c>
    </row>
    <row r="41" spans="1:6" x14ac:dyDescent="0.3">
      <c r="A41" s="10" t="s">
        <v>43</v>
      </c>
      <c r="B41" s="8"/>
      <c r="C41" s="82">
        <v>0</v>
      </c>
      <c r="D41" s="82">
        <v>0</v>
      </c>
      <c r="E41" s="75">
        <v>0</v>
      </c>
      <c r="F41" s="75">
        <v>0</v>
      </c>
    </row>
    <row r="42" spans="1:6" ht="15" thickBot="1" x14ac:dyDescent="0.35">
      <c r="A42" s="10" t="s">
        <v>117</v>
      </c>
      <c r="B42" s="8"/>
      <c r="C42" s="74">
        <v>147761730</v>
      </c>
      <c r="D42" s="74">
        <v>-106933.37255</v>
      </c>
      <c r="E42" s="74">
        <v>67826797</v>
      </c>
      <c r="F42" s="74">
        <v>215481594</v>
      </c>
    </row>
    <row r="43" spans="1:6" ht="15" thickTop="1" x14ac:dyDescent="0.3"/>
  </sheetData>
  <mergeCells count="2">
    <mergeCell ref="A1:F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42"/>
  <sheetViews>
    <sheetView tabSelected="1" zoomScale="68" workbookViewId="0">
      <selection activeCell="E25" sqref="E25"/>
    </sheetView>
  </sheetViews>
  <sheetFormatPr defaultRowHeight="14.4" outlineLevelRow="1" x14ac:dyDescent="0.3"/>
  <cols>
    <col min="1" max="1" width="65.5546875" style="1" customWidth="1"/>
    <col min="2" max="2" width="7.44140625" style="1" customWidth="1"/>
    <col min="3" max="3" width="21.33203125" style="3" customWidth="1"/>
    <col min="4" max="4" width="21.109375" customWidth="1"/>
    <col min="5" max="5" width="20.88671875" customWidth="1"/>
  </cols>
  <sheetData>
    <row r="1" spans="1:5" ht="15.75" customHeight="1" x14ac:dyDescent="0.3">
      <c r="A1" s="118" t="s">
        <v>46</v>
      </c>
      <c r="B1" s="118"/>
      <c r="C1" s="118"/>
      <c r="D1" s="118"/>
      <c r="E1" s="118"/>
    </row>
    <row r="2" spans="1:5" ht="36.75" customHeight="1" x14ac:dyDescent="0.3">
      <c r="A2" s="118" t="s">
        <v>103</v>
      </c>
      <c r="B2" s="119"/>
      <c r="C2" s="119"/>
      <c r="D2" s="119"/>
      <c r="E2" s="119"/>
    </row>
    <row r="3" spans="1:5" ht="15" customHeight="1" x14ac:dyDescent="0.3">
      <c r="A3" s="16"/>
      <c r="B3" s="17"/>
      <c r="C3" s="17"/>
      <c r="D3" s="17"/>
      <c r="E3" s="17"/>
    </row>
    <row r="4" spans="1:5" x14ac:dyDescent="0.3">
      <c r="D4" s="36"/>
    </row>
    <row r="5" spans="1:5" s="8" customFormat="1" ht="13.2" x14ac:dyDescent="0.25">
      <c r="A5" s="72"/>
      <c r="B5" s="67"/>
      <c r="C5" s="73"/>
      <c r="D5" s="36" t="s">
        <v>72</v>
      </c>
    </row>
    <row r="6" spans="1:5" s="8" customFormat="1" ht="43.2" outlineLevel="1" x14ac:dyDescent="0.3">
      <c r="B6" s="9"/>
      <c r="C6" s="83" t="s">
        <v>108</v>
      </c>
      <c r="D6" s="83" t="s">
        <v>107</v>
      </c>
      <c r="E6" s="35"/>
    </row>
    <row r="7" spans="1:5" ht="26.4" x14ac:dyDescent="0.3">
      <c r="A7" s="84" t="s">
        <v>30</v>
      </c>
      <c r="B7" s="85"/>
      <c r="C7" s="85"/>
      <c r="D7" s="86"/>
    </row>
    <row r="8" spans="1:5" x14ac:dyDescent="0.3">
      <c r="A8" s="87" t="s">
        <v>55</v>
      </c>
      <c r="B8" s="85"/>
      <c r="C8" s="88">
        <v>2131070</v>
      </c>
      <c r="D8" s="89">
        <v>1768868</v>
      </c>
    </row>
    <row r="9" spans="1:5" x14ac:dyDescent="0.3">
      <c r="A9" s="87" t="s">
        <v>31</v>
      </c>
      <c r="B9" s="85"/>
      <c r="C9" s="88">
        <v>-378381</v>
      </c>
      <c r="D9" s="89">
        <v>-337197</v>
      </c>
    </row>
    <row r="10" spans="1:5" x14ac:dyDescent="0.3">
      <c r="A10" s="87" t="s">
        <v>32</v>
      </c>
      <c r="B10" s="85"/>
      <c r="C10" s="88">
        <v>-603257</v>
      </c>
      <c r="D10" s="89">
        <v>-652560</v>
      </c>
    </row>
    <row r="11" spans="1:5" x14ac:dyDescent="0.3">
      <c r="A11" s="87" t="s">
        <v>109</v>
      </c>
      <c r="B11" s="85"/>
      <c r="C11" s="88">
        <v>0</v>
      </c>
      <c r="D11" s="90">
        <v>35159</v>
      </c>
    </row>
    <row r="12" spans="1:5" x14ac:dyDescent="0.3">
      <c r="A12" s="91" t="s">
        <v>57</v>
      </c>
      <c r="B12" s="92"/>
      <c r="C12" s="88">
        <v>17881</v>
      </c>
      <c r="D12" s="89">
        <v>0</v>
      </c>
    </row>
    <row r="13" spans="1:5" x14ac:dyDescent="0.3">
      <c r="A13" s="84"/>
      <c r="B13" s="85"/>
      <c r="C13" s="88"/>
      <c r="D13" s="93"/>
    </row>
    <row r="14" spans="1:5" x14ac:dyDescent="0.3">
      <c r="A14" s="84" t="s">
        <v>33</v>
      </c>
      <c r="B14" s="85"/>
      <c r="C14" s="88"/>
      <c r="D14" s="93"/>
    </row>
    <row r="15" spans="1:5" ht="26.4" x14ac:dyDescent="0.3">
      <c r="A15" s="87" t="s">
        <v>51</v>
      </c>
      <c r="B15" s="85"/>
      <c r="C15" s="88">
        <v>2392244</v>
      </c>
      <c r="D15" s="89">
        <v>-1279198</v>
      </c>
    </row>
    <row r="16" spans="1:5" x14ac:dyDescent="0.3">
      <c r="A16" s="87" t="s">
        <v>36</v>
      </c>
      <c r="B16" s="85"/>
      <c r="C16" s="88"/>
      <c r="D16" s="89">
        <v>0</v>
      </c>
    </row>
    <row r="17" spans="1:4" x14ac:dyDescent="0.3">
      <c r="A17" s="8" t="s">
        <v>110</v>
      </c>
      <c r="B17" s="85"/>
      <c r="C17" s="88"/>
      <c r="D17" s="89"/>
    </row>
    <row r="18" spans="1:4" x14ac:dyDescent="0.3">
      <c r="A18" s="87" t="s">
        <v>111</v>
      </c>
      <c r="B18" s="85"/>
      <c r="C18" s="88">
        <v>877787</v>
      </c>
      <c r="D18" s="88">
        <v>2937592</v>
      </c>
    </row>
    <row r="19" spans="1:4" x14ac:dyDescent="0.3">
      <c r="A19" s="87" t="s">
        <v>2</v>
      </c>
      <c r="B19" s="85"/>
      <c r="C19" s="88"/>
      <c r="D19" s="89">
        <v>0</v>
      </c>
    </row>
    <row r="20" spans="1:4" x14ac:dyDescent="0.3">
      <c r="A20" s="87" t="s">
        <v>13</v>
      </c>
      <c r="B20" s="85"/>
      <c r="C20" s="88">
        <v>-614</v>
      </c>
      <c r="D20" s="89">
        <v>-59851</v>
      </c>
    </row>
    <row r="21" spans="1:4" ht="26.4" x14ac:dyDescent="0.3">
      <c r="A21" s="84" t="s">
        <v>59</v>
      </c>
      <c r="B21" s="85"/>
      <c r="C21" s="94">
        <f>SUM(C8:C20)</f>
        <v>4436730</v>
      </c>
      <c r="D21" s="95">
        <v>2412813</v>
      </c>
    </row>
    <row r="22" spans="1:4" x14ac:dyDescent="0.3">
      <c r="A22" s="87" t="s">
        <v>34</v>
      </c>
      <c r="B22" s="85"/>
      <c r="C22" s="88">
        <v>-1049745</v>
      </c>
      <c r="D22" s="89">
        <v>-227208</v>
      </c>
    </row>
    <row r="23" spans="1:4" ht="26.4" x14ac:dyDescent="0.3">
      <c r="A23" s="84" t="s">
        <v>60</v>
      </c>
      <c r="B23" s="85"/>
      <c r="C23" s="94">
        <f>C21+C22</f>
        <v>3386985</v>
      </c>
      <c r="D23" s="94">
        <v>2185605</v>
      </c>
    </row>
    <row r="24" spans="1:4" x14ac:dyDescent="0.3">
      <c r="A24" s="84"/>
      <c r="B24" s="85"/>
      <c r="C24" s="93"/>
      <c r="D24" s="93"/>
    </row>
    <row r="25" spans="1:4" ht="26.4" x14ac:dyDescent="0.3">
      <c r="A25" s="84" t="s">
        <v>35</v>
      </c>
      <c r="B25" s="85"/>
      <c r="C25" s="88"/>
      <c r="D25" s="93"/>
    </row>
    <row r="26" spans="1:4" x14ac:dyDescent="0.3">
      <c r="A26" s="87" t="s">
        <v>58</v>
      </c>
      <c r="B26" s="85"/>
      <c r="C26" s="88">
        <v>424</v>
      </c>
      <c r="D26" s="88">
        <v>23911</v>
      </c>
    </row>
    <row r="27" spans="1:4" x14ac:dyDescent="0.3">
      <c r="A27" s="87" t="s">
        <v>56</v>
      </c>
      <c r="B27" s="85"/>
      <c r="C27" s="88">
        <v>0</v>
      </c>
      <c r="D27" s="88">
        <v>1415816</v>
      </c>
    </row>
    <row r="28" spans="1:4" x14ac:dyDescent="0.3">
      <c r="A28" s="87" t="s">
        <v>90</v>
      </c>
      <c r="B28" s="85"/>
      <c r="C28" s="88">
        <v>-45469</v>
      </c>
      <c r="D28" s="88">
        <v>0</v>
      </c>
    </row>
    <row r="29" spans="1:4" ht="26.4" x14ac:dyDescent="0.3">
      <c r="A29" s="84" t="s">
        <v>61</v>
      </c>
      <c r="B29" s="85"/>
      <c r="C29" s="96">
        <f>SUM(C26:C28)</f>
        <v>-45045</v>
      </c>
      <c r="D29" s="96">
        <v>1439727</v>
      </c>
    </row>
    <row r="30" spans="1:4" x14ac:dyDescent="0.3">
      <c r="A30" s="84"/>
      <c r="B30" s="85"/>
      <c r="C30" s="97"/>
      <c r="D30" s="97"/>
    </row>
    <row r="31" spans="1:4" ht="26.4" x14ac:dyDescent="0.3">
      <c r="A31" s="84" t="s">
        <v>37</v>
      </c>
      <c r="B31" s="85"/>
      <c r="C31" s="97"/>
      <c r="D31" s="97"/>
    </row>
    <row r="32" spans="1:4" x14ac:dyDescent="0.3">
      <c r="A32" s="87" t="s">
        <v>38</v>
      </c>
      <c r="B32" s="85"/>
      <c r="C32" s="88"/>
      <c r="D32" s="89">
        <v>0</v>
      </c>
    </row>
    <row r="33" spans="1:4" x14ac:dyDescent="0.3">
      <c r="A33" s="84" t="s">
        <v>62</v>
      </c>
      <c r="B33" s="85"/>
      <c r="C33" s="96">
        <f>C32</f>
        <v>0</v>
      </c>
      <c r="D33" s="96">
        <v>0</v>
      </c>
    </row>
    <row r="34" spans="1:4" x14ac:dyDescent="0.3">
      <c r="A34" s="84"/>
      <c r="B34" s="85"/>
      <c r="C34" s="97"/>
      <c r="D34" s="97"/>
    </row>
    <row r="35" spans="1:4" x14ac:dyDescent="0.3">
      <c r="A35" s="84" t="s">
        <v>63</v>
      </c>
      <c r="B35" s="85"/>
      <c r="C35" s="96">
        <f>C33+C29+C23</f>
        <v>3341940</v>
      </c>
      <c r="D35" s="96">
        <v>3625332</v>
      </c>
    </row>
    <row r="36" spans="1:4" x14ac:dyDescent="0.3">
      <c r="A36" s="87" t="s">
        <v>91</v>
      </c>
      <c r="B36" s="85"/>
      <c r="C36" s="98">
        <v>68953306</v>
      </c>
      <c r="D36" s="88">
        <v>50809859</v>
      </c>
    </row>
    <row r="37" spans="1:4" x14ac:dyDescent="0.3">
      <c r="A37" s="87" t="s">
        <v>39</v>
      </c>
      <c r="B37" s="85"/>
      <c r="C37" s="88">
        <v>-194114</v>
      </c>
      <c r="D37" s="89">
        <v>-99757</v>
      </c>
    </row>
    <row r="38" spans="1:4" x14ac:dyDescent="0.3">
      <c r="A38" s="84" t="s">
        <v>92</v>
      </c>
      <c r="B38" s="85"/>
      <c r="C38" s="96">
        <f>C35+C36+C37</f>
        <v>72101132</v>
      </c>
      <c r="D38" s="96">
        <v>54335434</v>
      </c>
    </row>
    <row r="41" spans="1:4" x14ac:dyDescent="0.3">
      <c r="A41" s="99" t="s">
        <v>73</v>
      </c>
      <c r="B41" s="99"/>
      <c r="C41" s="99" t="s">
        <v>49</v>
      </c>
    </row>
    <row r="42" spans="1:4" x14ac:dyDescent="0.3">
      <c r="A42" s="100" t="s">
        <v>48</v>
      </c>
      <c r="B42" s="100"/>
      <c r="C42" s="100" t="s">
        <v>50</v>
      </c>
    </row>
  </sheetData>
  <mergeCells count="2">
    <mergeCell ref="A1:E1"/>
    <mergeCell ref="A2:E2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Ф2!_Hlk14853644</vt:lpstr>
      <vt:lpstr>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Madina Kazhen</cp:lastModifiedBy>
  <cp:lastPrinted>2022-11-04T06:19:58Z</cp:lastPrinted>
  <dcterms:created xsi:type="dcterms:W3CDTF">2022-05-11T17:51:21Z</dcterms:created>
  <dcterms:modified xsi:type="dcterms:W3CDTF">2024-05-15T12:13:33Z</dcterms:modified>
</cp:coreProperties>
</file>