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ОФП" sheetId="1" r:id="rId1"/>
    <sheet name="ОПиУ" sheetId="2" r:id="rId2"/>
    <sheet name="ОСД" sheetId="5" r:id="rId3"/>
    <sheet name="ОИК" sheetId="4" r:id="rId4"/>
    <sheet name="ДДС" sheetId="3" r:id="rId5"/>
  </sheets>
  <calcPr calcId="152511"/>
</workbook>
</file>

<file path=xl/calcChain.xml><?xml version="1.0" encoding="utf-8"?>
<calcChain xmlns="http://schemas.openxmlformats.org/spreadsheetml/2006/main">
  <c r="C48" i="3" l="1"/>
  <c r="C46" i="3"/>
  <c r="B48" i="3"/>
  <c r="B46" i="3"/>
  <c r="D33" i="3"/>
  <c r="B3" i="3"/>
  <c r="C25" i="4"/>
  <c r="C23" i="4"/>
  <c r="B25" i="4"/>
  <c r="B23" i="4"/>
  <c r="G18" i="4"/>
  <c r="D18" i="4"/>
  <c r="E18" i="4"/>
  <c r="F18" i="4"/>
  <c r="C18" i="4"/>
  <c r="G13" i="4"/>
  <c r="F14" i="4"/>
  <c r="G9" i="4"/>
  <c r="B3" i="4"/>
  <c r="D19" i="5"/>
  <c r="D17" i="5"/>
  <c r="B19" i="5"/>
  <c r="B17" i="5"/>
  <c r="A3" i="5"/>
  <c r="C48" i="2"/>
  <c r="C46" i="2"/>
  <c r="B48" i="2"/>
  <c r="B46" i="2"/>
  <c r="E38" i="2"/>
  <c r="D38" i="2"/>
  <c r="E19" i="2"/>
  <c r="D19" i="2"/>
  <c r="E40" i="1"/>
  <c r="D40" i="1"/>
  <c r="E33" i="3" l="1"/>
  <c r="D37" i="3" l="1"/>
  <c r="E37" i="3" l="1"/>
  <c r="D14" i="4"/>
  <c r="G12" i="4"/>
  <c r="G11" i="4"/>
  <c r="G10" i="4"/>
  <c r="G14" i="4" l="1"/>
  <c r="D31" i="1"/>
  <c r="G17" i="4" l="1"/>
  <c r="G16" i="4" l="1"/>
  <c r="E38" i="1"/>
  <c r="D38" i="1"/>
  <c r="D39" i="1" s="1"/>
  <c r="E31" i="1"/>
  <c r="D20" i="1"/>
  <c r="E39" i="1" l="1"/>
  <c r="E16" i="3" l="1"/>
  <c r="E27" i="3" s="1"/>
  <c r="E29" i="3" s="1"/>
  <c r="D16" i="3"/>
  <c r="D27" i="3" s="1"/>
  <c r="D29" i="3" s="1"/>
  <c r="D40" i="3" s="1"/>
  <c r="D42" i="3" s="1"/>
  <c r="E26" i="2"/>
  <c r="D26" i="2"/>
  <c r="E16" i="2"/>
  <c r="E20" i="2" s="1"/>
  <c r="D16" i="2"/>
  <c r="D20" i="2" s="1"/>
  <c r="E40" i="3" l="1"/>
  <c r="E42" i="3" s="1"/>
  <c r="D27" i="2"/>
  <c r="D29" i="2" s="1"/>
  <c r="E27" i="2"/>
  <c r="E29" i="2" s="1"/>
  <c r="E42" i="2" s="1"/>
  <c r="E9" i="5" s="1"/>
  <c r="D42" i="2" l="1"/>
  <c r="D9" i="5" s="1"/>
  <c r="D12" i="5" s="1"/>
  <c r="E12" i="5"/>
  <c r="E20" i="1"/>
</calcChain>
</file>

<file path=xl/sharedStrings.xml><?xml version="1.0" encoding="utf-8"?>
<sst xmlns="http://schemas.openxmlformats.org/spreadsheetml/2006/main" count="155" uniqueCount="116">
  <si>
    <t>Денежные средства и их эквиваленты</t>
  </si>
  <si>
    <t>Средства в кредитных организациях</t>
  </si>
  <si>
    <t>Кредиты клиентам</t>
  </si>
  <si>
    <t>Дебиторская задолженность по финансовой аренде</t>
  </si>
  <si>
    <t>Имущество, предназначенное для финансовой аренды</t>
  </si>
  <si>
    <t>Основные средства</t>
  </si>
  <si>
    <t>Нематериальные активы</t>
  </si>
  <si>
    <t>Авансы выданные</t>
  </si>
  <si>
    <t>Прочие активы</t>
  </si>
  <si>
    <t>Средства кредитных организаций</t>
  </si>
  <si>
    <t>Авансы полученные</t>
  </si>
  <si>
    <t>Прочие обязательства</t>
  </si>
  <si>
    <t>Уставный капитал</t>
  </si>
  <si>
    <t>Резервный капитал</t>
  </si>
  <si>
    <t>Нераспределенная прибыль</t>
  </si>
  <si>
    <t>Процентные расходы</t>
  </si>
  <si>
    <t>Чистый процентный доход</t>
  </si>
  <si>
    <t>Чистый процентный доход за вычетом резерва под обесценение кредитов и дебиторской задолженности по финансовой аренде</t>
  </si>
  <si>
    <t>Прочие доходы</t>
  </si>
  <si>
    <t>Непроцентные расходы</t>
  </si>
  <si>
    <t>Прибыль за отчетный период</t>
  </si>
  <si>
    <t>Проценты полученные</t>
  </si>
  <si>
    <t>Проценты выплаченные</t>
  </si>
  <si>
    <t>Денежные потоки от инвестиционной деятельности</t>
  </si>
  <si>
    <t>Денежные потоки от финансовой деятельности</t>
  </si>
  <si>
    <t>(в тысячах тенге)</t>
  </si>
  <si>
    <t>Активы</t>
  </si>
  <si>
    <t>Итого активы</t>
  </si>
  <si>
    <t>Обязательства</t>
  </si>
  <si>
    <t>Итого обязательства</t>
  </si>
  <si>
    <t>Капитал</t>
  </si>
  <si>
    <t>Итого капитал</t>
  </si>
  <si>
    <t>Итого обязательства и капитал</t>
  </si>
  <si>
    <t>Прим.</t>
  </si>
  <si>
    <t>Текущие активы по корпоративному подоходному налогу</t>
  </si>
  <si>
    <t>Чистые доходы/(расходы) по операциям в иностранной валюте</t>
  </si>
  <si>
    <t>Прибыль за период</t>
  </si>
  <si>
    <t>Итого совокупный доход за отчетный период</t>
  </si>
  <si>
    <t>Денежные потоки от операционной деятельности:</t>
  </si>
  <si>
    <t>Чистые денежные потоки от операционной деятельности до налога на прибыль</t>
  </si>
  <si>
    <t>Уплаченный налог на прибыль</t>
  </si>
  <si>
    <t>Чистое расходование денежных средств от инвестиционной деятельности</t>
  </si>
  <si>
    <t>Влияние изменений обменных курсов на денежные средства и их эквиваленты</t>
  </si>
  <si>
    <t>Чистое увеличение денежных средств и их эквивалентов</t>
  </si>
  <si>
    <t>Дополнительный капитал</t>
  </si>
  <si>
    <t>Итого</t>
  </si>
  <si>
    <t>Чистые доходы/(расходы) по операциям с производными финансовыми активами</t>
  </si>
  <si>
    <t>Выпущенные долговые ценные бумаги</t>
  </si>
  <si>
    <t>Прочий совокупный доход</t>
  </si>
  <si>
    <t>Прочий совокупный доход за отчетный период</t>
  </si>
  <si>
    <t>ПРОМЕЖУТОЧНЫЙ СОКРАЩЕННЫЙ ОТЧЕТ О СОВОКУПНОМ ДОХОДЕ</t>
  </si>
  <si>
    <t>ПРОМЕЖУТОЧНЫЙ СОКРАЩЕННЫЙ ОТЧЕТ О ДВИЖЕНИИ ДЕНЕЖНЫХ СРЕДСТВ</t>
  </si>
  <si>
    <t>Чистое (расходование)/поступление денежных средств от операционной деятельности</t>
  </si>
  <si>
    <t>Налог на добавленную стоимость и прочие налоги к возмещению</t>
  </si>
  <si>
    <t>Дополнительный оплаченный капитал</t>
  </si>
  <si>
    <t>Отложенные обязательства по корпоративному подоходному налогу</t>
  </si>
  <si>
    <t>Задолженность перед Акционером</t>
  </si>
  <si>
    <t>Расходы по кредитным убыткам</t>
  </si>
  <si>
    <t>Расходы на персонал выплаченные</t>
  </si>
  <si>
    <t>Прочие операционные расходы выплаченные</t>
  </si>
  <si>
    <t>Прочие доходы полученные</t>
  </si>
  <si>
    <t>Реализованные расходы за вычетом доходов по операциям в иностранной валюте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</si>
  <si>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</si>
  <si>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</si>
  <si>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>НДС и прочие налоги к возмещению</t>
  </si>
  <si>
    <t>Чистое увеличение/(уменьшение) операционных обязательств</t>
  </si>
  <si>
    <t>Приобретение основных средств и нематериальных активов</t>
  </si>
  <si>
    <t>Погашения займов, полученных от кредитных организаций</t>
  </si>
  <si>
    <t>Чистое поступление/(расходование) денежных средств от финансовой деятельности</t>
  </si>
  <si>
    <t>Влияние изменений ожидаемых кредитных убытков на денежные средства и их эквиваленты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</si>
  <si>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</si>
  <si>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</si>
  <si>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Обязательства по отложенному налогу на добавленную стоимость</t>
  </si>
  <si>
    <t>2020 года</t>
  </si>
  <si>
    <t>Процентные доходы, рассчитанные с использованием эффективной ставки</t>
  </si>
  <si>
    <t>Прочие процентные доходы</t>
  </si>
  <si>
    <t>Итого процентные доходы</t>
  </si>
  <si>
    <t>Чистый убыток от модификации кредитов клиентам и дебиторской задолженности по финансовой аренде, не приводящей к прекращению признания</t>
  </si>
  <si>
    <t>Итого совокупный доход за отчётный год</t>
  </si>
  <si>
    <t>–</t>
  </si>
  <si>
    <t>Продажа/(Приобретение) прочих финансовых активов</t>
  </si>
  <si>
    <t>Кредиторская задолженность перед поставщиками</t>
  </si>
  <si>
    <t>Балансовая стоимость одной простой акции в тенге</t>
  </si>
  <si>
    <t>2021 года</t>
  </si>
  <si>
    <t>ПРОМЕЖУТОЧНЫЙ СОКРАЩЕННЫЙ ОТЧЕТ О ФИНАНСОВОМ ПОЛОЖЕНИИ</t>
  </si>
  <si>
    <t>ПРОМЕЖУТОЧНЫЙ СОКРАЩЕННЫЙ ОТЧЕТ О ПРИБЫЛЯХ И УБЫТКАХ</t>
  </si>
  <si>
    <t>ПРОМЕЖУТОЧНЫЙ СОКРАЩЕННЫЙ ОТЧЕТ ОБ ИЗМЕНЕНИЯХ В КАПИТАЛЕ</t>
  </si>
  <si>
    <t>Накопленный дефицит/нераспределенная прибыль</t>
  </si>
  <si>
    <t>Погашение задолженности перед Акционером</t>
  </si>
  <si>
    <t>Дивиденды объявленные (Примечание 23)</t>
  </si>
  <si>
    <r>
      <t xml:space="preserve">Доход от первоначального признания по займам, полученным от Акционера по ставке ниже рыночной </t>
    </r>
    <r>
      <rPr>
        <i/>
        <sz val="11"/>
        <color theme="1"/>
        <rFont val="Calibri"/>
        <family val="2"/>
        <charset val="204"/>
      </rPr>
      <t>(Примечание 23)</t>
    </r>
  </si>
  <si>
    <t>-</t>
  </si>
  <si>
    <t>Заместитель Председателя Правления</t>
  </si>
  <si>
    <t>Восстановление резерва в отношении гарантии, выданной дочерней организации Акционера</t>
  </si>
  <si>
    <t>на 31 марта 2022 года</t>
  </si>
  <si>
    <t>31 марта 2022 года</t>
  </si>
  <si>
    <t>31 декабря 2021 года</t>
  </si>
  <si>
    <t>Оразбаев Ж.Ж.</t>
  </si>
  <si>
    <t>Шоданова Г.Т.</t>
  </si>
  <si>
    <t>Главный бухгалтер</t>
  </si>
  <si>
    <t>За три месяца, закончившихся 31 марта 2022 года</t>
  </si>
  <si>
    <t>За три месяца,</t>
  </si>
  <si>
    <t>закончившихся 31 марта</t>
  </si>
  <si>
    <t>2022 года</t>
  </si>
  <si>
    <t>Расходы на персонал</t>
  </si>
  <si>
    <t>Прочие операционные расходы</t>
  </si>
  <si>
    <t>Прочие расходы от обесценения и создания резервов</t>
  </si>
  <si>
    <t>Прибыль до экономии по корпоративному подоходному налогу</t>
  </si>
  <si>
    <t>Экономия/(расход) по корпоративному подоходному налогу</t>
  </si>
  <si>
    <t>За три месяца, закончившихся 31 марта</t>
  </si>
  <si>
    <t>На 31 декабря 2020 года</t>
  </si>
  <si>
    <t>На 31 декабря 2021 года</t>
  </si>
  <si>
    <t>Итого совокупный доход за отчётный период</t>
  </si>
  <si>
    <t xml:space="preserve">На 31 марта 2022 года </t>
  </si>
  <si>
    <t xml:space="preserve">За три месяца, </t>
  </si>
  <si>
    <t>АО "КазАгроФинанс"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</si>
</sst>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\-??_);_(@_)"/>
    <numFmt numFmtId="166" formatCode="_(* #,##0_);_(* \(#,##0\);_(* \-??_);_(@_)"/>
    <numFmt numFmtId="167" formatCode="_(* #,##0_);_(* \(#,##0\);_(* \-_);_(@_)"/>
    <numFmt numFmtId="168" formatCode="#,##0;\(#,##0\)"/>
    <numFmt numFmtId="169" formatCode="d\-mmm\-yy;@"/>
    <numFmt numFmtId="170" formatCode="_-* #,##0.00_-;\-* #,##0.00_-;_-* &quot;-&quot;??_-;_-@_-"/>
    <numFmt numFmtId="171" formatCode="_(* #,##0.00_);_(* \(#,##0.00\);_(* &quot;-&quot;??_);_(@_)"/>
    <numFmt numFmtId="172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2"/>
      <name val="Arial"/>
      <family val="2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b/>
      <i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i/>
      <sz val="10"/>
      <color theme="1"/>
      <name val="Garamond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4" fontId="5" fillId="0" borderId="0" applyFont="0" applyFill="0" applyBorder="0" applyAlignment="0" applyProtection="0"/>
    <xf numFmtId="0" fontId="7" fillId="0" borderId="0"/>
    <xf numFmtId="165" fontId="7" fillId="0" borderId="0"/>
    <xf numFmtId="0" fontId="13" fillId="0" borderId="0"/>
    <xf numFmtId="0" fontId="7" fillId="0" borderId="0"/>
    <xf numFmtId="170" fontId="15" fillId="0" borderId="0" applyFont="0" applyFill="0" applyBorder="0" applyAlignment="0" applyProtection="0"/>
    <xf numFmtId="0" fontId="15" fillId="0" borderId="0"/>
    <xf numFmtId="171" fontId="4" fillId="0" borderId="0" applyFont="0" applyFill="0" applyBorder="0" applyAlignment="0" applyProtection="0"/>
    <xf numFmtId="0" fontId="15" fillId="0" borderId="0"/>
    <xf numFmtId="43" fontId="2" fillId="0" borderId="0" applyFont="0" applyFill="0" applyBorder="0" applyAlignment="0" applyProtection="0"/>
  </cellStyleXfs>
  <cellXfs count="153">
    <xf numFmtId="0" fontId="0" fillId="0" borderId="0" xfId="0"/>
    <xf numFmtId="0" fontId="9" fillId="0" borderId="0" xfId="4" applyFont="1" applyFill="1" applyBorder="1" applyAlignment="1">
      <alignment horizontal="left"/>
    </xf>
    <xf numFmtId="166" fontId="9" fillId="0" borderId="0" xfId="3" applyNumberFormat="1" applyFont="1" applyFill="1" applyBorder="1" applyAlignment="1" applyProtection="1"/>
    <xf numFmtId="0" fontId="9" fillId="0" borderId="0" xfId="5" applyFont="1" applyFill="1" applyAlignment="1">
      <alignment horizontal="left"/>
    </xf>
    <xf numFmtId="0" fontId="0" fillId="0" borderId="0" xfId="4" applyFont="1" applyFill="1" applyAlignment="1">
      <alignment horizontal="left"/>
    </xf>
    <xf numFmtId="0" fontId="9" fillId="0" borderId="0" xfId="4" applyFont="1" applyFill="1" applyAlignment="1">
      <alignment horizontal="left"/>
    </xf>
    <xf numFmtId="0" fontId="15" fillId="0" borderId="0" xfId="4" applyFont="1" applyFill="1" applyAlignment="1">
      <alignment horizontal="left"/>
    </xf>
    <xf numFmtId="0" fontId="10" fillId="0" borderId="0" xfId="4" applyFont="1" applyFill="1" applyAlignment="1">
      <alignment horizontal="left"/>
    </xf>
    <xf numFmtId="166" fontId="10" fillId="0" borderId="2" xfId="3" applyNumberFormat="1" applyFont="1" applyFill="1" applyBorder="1" applyAlignment="1" applyProtection="1"/>
    <xf numFmtId="0" fontId="11" fillId="0" borderId="0" xfId="2" applyNumberFormat="1" applyFont="1" applyFill="1" applyAlignment="1"/>
    <xf numFmtId="0" fontId="10" fillId="0" borderId="0" xfId="2" applyFont="1" applyFill="1"/>
    <xf numFmtId="166" fontId="10" fillId="0" borderId="3" xfId="3" applyNumberFormat="1" applyFont="1" applyFill="1" applyBorder="1" applyAlignment="1" applyProtection="1"/>
    <xf numFmtId="0" fontId="14" fillId="0" borderId="0" xfId="4" applyFont="1" applyFill="1" applyAlignment="1">
      <alignment horizontal="left"/>
    </xf>
    <xf numFmtId="166" fontId="10" fillId="0" borderId="4" xfId="3" applyNumberFormat="1" applyFont="1" applyFill="1" applyBorder="1" applyAlignment="1" applyProtection="1"/>
    <xf numFmtId="0" fontId="10" fillId="0" borderId="0" xfId="4" applyFont="1" applyFill="1" applyBorder="1" applyAlignment="1">
      <alignment horizontal="left"/>
    </xf>
    <xf numFmtId="0" fontId="11" fillId="0" borderId="0" xfId="2" applyNumberFormat="1" applyFont="1" applyFill="1" applyAlignment="1">
      <alignment horizontal="right"/>
    </xf>
    <xf numFmtId="0" fontId="9" fillId="0" borderId="0" xfId="2" applyFont="1" applyFill="1"/>
    <xf numFmtId="0" fontId="8" fillId="0" borderId="0" xfId="2" applyNumberFormat="1" applyFont="1" applyFill="1" applyAlignment="1">
      <alignment horizontal="left"/>
    </xf>
    <xf numFmtId="0" fontId="0" fillId="0" borderId="0" xfId="2" applyFont="1" applyFill="1"/>
    <xf numFmtId="166" fontId="0" fillId="0" borderId="0" xfId="3" applyNumberFormat="1" applyFont="1" applyFill="1" applyBorder="1" applyAlignment="1" applyProtection="1"/>
    <xf numFmtId="0" fontId="11" fillId="0" borderId="0" xfId="2" applyNumberFormat="1" applyFont="1" applyFill="1" applyAlignment="1">
      <alignment horizontal="left"/>
    </xf>
    <xf numFmtId="0" fontId="16" fillId="0" borderId="0" xfId="2" applyFont="1" applyFill="1"/>
    <xf numFmtId="0" fontId="17" fillId="0" borderId="0" xfId="2" applyNumberFormat="1" applyFont="1" applyFill="1" applyAlignment="1">
      <alignment horizontal="right"/>
    </xf>
    <xf numFmtId="167" fontId="9" fillId="0" borderId="0" xfId="2" applyNumberFormat="1" applyFont="1" applyFill="1"/>
    <xf numFmtId="0" fontId="17" fillId="0" borderId="0" xfId="2" applyNumberFormat="1" applyFont="1" applyFill="1" applyAlignment="1"/>
    <xf numFmtId="0" fontId="15" fillId="0" borderId="0" xfId="2" applyFont="1" applyFill="1" applyAlignment="1">
      <alignment horizontal="right"/>
    </xf>
    <xf numFmtId="166" fontId="21" fillId="0" borderId="0" xfId="0" applyNumberFormat="1" applyFont="1" applyFill="1" applyAlignment="1">
      <alignment horizontal="right" vertical="center" wrapText="1"/>
    </xf>
    <xf numFmtId="0" fontId="21" fillId="0" borderId="0" xfId="0" applyFont="1" applyFill="1" applyAlignment="1">
      <alignment horizontal="right" vertical="center" wrapText="1"/>
    </xf>
    <xf numFmtId="166" fontId="9" fillId="0" borderId="0" xfId="2" applyNumberFormat="1" applyFont="1" applyFill="1"/>
    <xf numFmtId="0" fontId="18" fillId="0" borderId="1" xfId="2" applyFont="1" applyFill="1" applyBorder="1" applyAlignment="1">
      <alignment horizontal="center" wrapText="1"/>
    </xf>
    <xf numFmtId="0" fontId="18" fillId="0" borderId="0" xfId="2" applyFont="1" applyFill="1" applyBorder="1" applyAlignment="1">
      <alignment horizontal="center" wrapText="1"/>
    </xf>
    <xf numFmtId="0" fontId="15" fillId="0" borderId="0" xfId="2" applyFont="1" applyFill="1" applyAlignment="1">
      <alignment horizontal="center"/>
    </xf>
    <xf numFmtId="0" fontId="9" fillId="0" borderId="0" xfId="4" applyFont="1" applyFill="1" applyAlignment="1">
      <alignment horizontal="left" wrapText="1"/>
    </xf>
    <xf numFmtId="3" fontId="6" fillId="0" borderId="0" xfId="0" applyNumberFormat="1" applyFont="1" applyAlignment="1">
      <alignment horizontal="center" wrapText="1"/>
    </xf>
    <xf numFmtId="3" fontId="0" fillId="0" borderId="0" xfId="0" applyNumberFormat="1" applyFill="1"/>
    <xf numFmtId="3" fontId="4" fillId="0" borderId="0" xfId="0" applyNumberFormat="1" applyFont="1"/>
    <xf numFmtId="3" fontId="0" fillId="0" borderId="0" xfId="0" applyNumberFormat="1"/>
    <xf numFmtId="0" fontId="0" fillId="0" borderId="0" xfId="0"/>
    <xf numFmtId="0" fontId="0" fillId="0" borderId="0" xfId="0" applyFill="1"/>
    <xf numFmtId="3" fontId="4" fillId="0" borderId="0" xfId="0" applyNumberFormat="1" applyFont="1" applyFill="1"/>
    <xf numFmtId="3" fontId="6" fillId="0" borderId="0" xfId="0" applyNumberFormat="1" applyFont="1" applyFill="1" applyAlignment="1">
      <alignment horizontal="center"/>
    </xf>
    <xf numFmtId="0" fontId="9" fillId="0" borderId="0" xfId="5" applyFont="1" applyFill="1" applyAlignment="1">
      <alignment horizontal="center"/>
    </xf>
    <xf numFmtId="0" fontId="0" fillId="0" borderId="0" xfId="2" applyFont="1" applyFill="1" applyAlignment="1">
      <alignment horizontal="center"/>
    </xf>
    <xf numFmtId="0" fontId="17" fillId="0" borderId="0" xfId="2" applyNumberFormat="1" applyFont="1" applyFill="1" applyAlignment="1">
      <alignment horizontal="center"/>
    </xf>
    <xf numFmtId="0" fontId="31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30" fillId="0" borderId="0" xfId="0" applyFont="1" applyAlignment="1">
      <alignment wrapText="1"/>
    </xf>
    <xf numFmtId="3" fontId="30" fillId="0" borderId="0" xfId="0" applyNumberFormat="1" applyFont="1" applyFill="1"/>
    <xf numFmtId="3" fontId="30" fillId="0" borderId="0" xfId="0" applyNumberFormat="1" applyFont="1"/>
    <xf numFmtId="3" fontId="30" fillId="0" borderId="0" xfId="0" applyNumberFormat="1" applyFont="1" applyAlignment="1">
      <alignment horizontal="right" vertical="center"/>
    </xf>
    <xf numFmtId="0" fontId="30" fillId="0" borderId="0" xfId="0" applyFont="1" applyFill="1"/>
    <xf numFmtId="0" fontId="30" fillId="0" borderId="7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vertical="center"/>
    </xf>
    <xf numFmtId="0" fontId="30" fillId="0" borderId="0" xfId="0" applyFont="1" applyFill="1" applyAlignment="1"/>
    <xf numFmtId="0" fontId="0" fillId="0" borderId="0" xfId="0" applyFill="1" applyAlignment="1"/>
    <xf numFmtId="0" fontId="9" fillId="0" borderId="0" xfId="4" applyFont="1" applyFill="1" applyBorder="1" applyAlignment="1">
      <alignment horizontal="center"/>
    </xf>
    <xf numFmtId="0" fontId="0" fillId="0" borderId="0" xfId="4" applyFont="1" applyFill="1" applyAlignment="1">
      <alignment horizontal="center"/>
    </xf>
    <xf numFmtId="0" fontId="15" fillId="0" borderId="0" xfId="4" applyFont="1" applyFill="1" applyAlignment="1">
      <alignment horizontal="center"/>
    </xf>
    <xf numFmtId="0" fontId="9" fillId="0" borderId="0" xfId="4" applyFont="1" applyFill="1" applyAlignment="1">
      <alignment horizontal="center"/>
    </xf>
    <xf numFmtId="0" fontId="10" fillId="0" borderId="0" xfId="4" applyFont="1" applyFill="1" applyAlignment="1">
      <alignment horizontal="center"/>
    </xf>
    <xf numFmtId="3" fontId="9" fillId="0" borderId="0" xfId="5" applyNumberFormat="1" applyFont="1" applyFill="1" applyAlignment="1">
      <alignment horizontal="right"/>
    </xf>
    <xf numFmtId="0" fontId="10" fillId="0" borderId="0" xfId="2" applyFont="1" applyFill="1" applyAlignment="1">
      <alignment horizontal="center"/>
    </xf>
    <xf numFmtId="0" fontId="14" fillId="0" borderId="0" xfId="4" applyFont="1" applyFill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36" fillId="0" borderId="0" xfId="5" applyFont="1" applyFill="1" applyAlignment="1">
      <alignment horizontal="left"/>
    </xf>
    <xf numFmtId="0" fontId="15" fillId="0" borderId="0" xfId="5" applyFont="1" applyFill="1" applyAlignment="1">
      <alignment horizontal="center"/>
    </xf>
    <xf numFmtId="4" fontId="14" fillId="0" borderId="0" xfId="3" applyNumberFormat="1" applyFont="1" applyFill="1" applyBorder="1" applyAlignment="1" applyProtection="1"/>
    <xf numFmtId="0" fontId="32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horizontal="justify"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9" fillId="0" borderId="0" xfId="2" applyFont="1" applyFill="1" applyAlignment="1">
      <alignment horizontal="left"/>
    </xf>
    <xf numFmtId="0" fontId="9" fillId="0" borderId="0" xfId="2" applyFont="1" applyFill="1" applyBorder="1" applyAlignment="1">
      <alignment horizontal="right"/>
    </xf>
    <xf numFmtId="0" fontId="12" fillId="0" borderId="0" xfId="2" applyFont="1" applyFill="1"/>
    <xf numFmtId="0" fontId="11" fillId="0" borderId="0" xfId="4" applyNumberFormat="1" applyFont="1" applyFill="1" applyBorder="1" applyAlignment="1" applyProtection="1">
      <alignment horizontal="left"/>
      <protection locked="0"/>
    </xf>
    <xf numFmtId="0" fontId="9" fillId="0" borderId="0" xfId="2" applyFont="1" applyFill="1" applyAlignment="1">
      <alignment horizontal="left" wrapText="1"/>
    </xf>
    <xf numFmtId="0" fontId="23" fillId="0" borderId="0" xfId="2" applyFont="1" applyFill="1" applyAlignment="1">
      <alignment horizontal="center" wrapText="1"/>
    </xf>
    <xf numFmtId="0" fontId="10" fillId="0" borderId="1" xfId="2" applyFont="1" applyFill="1" applyBorder="1" applyAlignment="1">
      <alignment horizontal="center" wrapText="1"/>
    </xf>
    <xf numFmtId="168" fontId="14" fillId="0" borderId="0" xfId="4" applyNumberFormat="1" applyFont="1" applyFill="1" applyBorder="1" applyAlignment="1" applyProtection="1">
      <alignment horizontal="left" wrapText="1"/>
      <protection locked="0"/>
    </xf>
    <xf numFmtId="166" fontId="0" fillId="0" borderId="0" xfId="0" applyNumberFormat="1" applyFill="1"/>
    <xf numFmtId="0" fontId="22" fillId="0" borderId="0" xfId="0" applyFont="1" applyFill="1" applyAlignment="1">
      <alignment horizontal="justify" vertical="center"/>
    </xf>
    <xf numFmtId="0" fontId="31" fillId="0" borderId="0" xfId="0" applyFont="1" applyFill="1" applyAlignment="1">
      <alignment horizontal="justify" vertical="center"/>
    </xf>
    <xf numFmtId="0" fontId="30" fillId="0" borderId="0" xfId="0" applyFont="1" applyFill="1" applyAlignment="1">
      <alignment horizontal="justify"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172" fontId="20" fillId="0" borderId="0" xfId="1" applyNumberFormat="1" applyFont="1" applyFill="1"/>
    <xf numFmtId="0" fontId="6" fillId="0" borderId="0" xfId="0" applyFont="1" applyFill="1"/>
    <xf numFmtId="0" fontId="3" fillId="0" borderId="0" xfId="0" applyFont="1" applyFill="1"/>
    <xf numFmtId="0" fontId="34" fillId="0" borderId="0" xfId="0" applyFont="1" applyFill="1" applyAlignment="1">
      <alignment vertical="center"/>
    </xf>
    <xf numFmtId="0" fontId="31" fillId="0" borderId="0" xfId="0" applyFont="1" applyFill="1" applyAlignment="1">
      <alignment vertical="center" wrapText="1"/>
    </xf>
    <xf numFmtId="0" fontId="33" fillId="0" borderId="0" xfId="0" applyFont="1" applyFill="1" applyAlignment="1">
      <alignment vertical="center"/>
    </xf>
    <xf numFmtId="3" fontId="34" fillId="0" borderId="8" xfId="0" applyNumberFormat="1" applyFont="1" applyFill="1" applyBorder="1" applyAlignment="1">
      <alignment vertical="center"/>
    </xf>
    <xf numFmtId="3" fontId="20" fillId="0" borderId="0" xfId="0" applyNumberFormat="1" applyFont="1" applyFill="1" applyAlignment="1">
      <alignment horizontal="right" vertical="center"/>
    </xf>
    <xf numFmtId="0" fontId="19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3" fontId="20" fillId="0" borderId="8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center" vertical="center"/>
    </xf>
    <xf numFmtId="166" fontId="10" fillId="0" borderId="0" xfId="3" applyNumberFormat="1" applyFont="1" applyFill="1" applyBorder="1" applyAlignment="1" applyProtection="1"/>
    <xf numFmtId="166" fontId="9" fillId="0" borderId="9" xfId="3" applyNumberFormat="1" applyFont="1" applyFill="1" applyBorder="1" applyAlignment="1" applyProtection="1"/>
    <xf numFmtId="166" fontId="10" fillId="0" borderId="9" xfId="3" applyNumberFormat="1" applyFont="1" applyFill="1" applyBorder="1" applyAlignment="1" applyProtection="1"/>
    <xf numFmtId="3" fontId="19" fillId="0" borderId="8" xfId="0" applyNumberFormat="1" applyFont="1" applyFill="1" applyBorder="1" applyAlignment="1">
      <alignment horizontal="right" vertical="center"/>
    </xf>
    <xf numFmtId="3" fontId="20" fillId="0" borderId="9" xfId="0" applyNumberFormat="1" applyFont="1" applyFill="1" applyBorder="1" applyAlignment="1">
      <alignment horizontal="right" vertical="center"/>
    </xf>
    <xf numFmtId="3" fontId="19" fillId="0" borderId="5" xfId="0" applyNumberFormat="1" applyFont="1" applyFill="1" applyBorder="1" applyAlignment="1">
      <alignment horizontal="right" vertical="center"/>
    </xf>
    <xf numFmtId="3" fontId="19" fillId="0" borderId="9" xfId="0" applyNumberFormat="1" applyFont="1" applyFill="1" applyBorder="1" applyAlignment="1">
      <alignment horizontal="right" vertical="center"/>
    </xf>
    <xf numFmtId="3" fontId="20" fillId="0" borderId="5" xfId="0" applyNumberFormat="1" applyFont="1" applyFill="1" applyBorder="1" applyAlignment="1">
      <alignment horizontal="right" vertical="center"/>
    </xf>
    <xf numFmtId="166" fontId="9" fillId="0" borderId="0" xfId="3" applyNumberFormat="1" applyFont="1" applyFill="1" applyBorder="1" applyAlignment="1" applyProtection="1">
      <alignment horizontal="right" vertical="center"/>
    </xf>
    <xf numFmtId="3" fontId="6" fillId="0" borderId="9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9" fillId="0" borderId="0" xfId="0" applyNumberFormat="1" applyFont="1" applyFill="1" applyAlignment="1">
      <alignment horizontal="right" vertical="center"/>
    </xf>
    <xf numFmtId="0" fontId="37" fillId="0" borderId="0" xfId="0" applyFont="1" applyFill="1" applyBorder="1"/>
    <xf numFmtId="3" fontId="35" fillId="0" borderId="8" xfId="0" applyNumberFormat="1" applyFont="1" applyFill="1" applyBorder="1" applyAlignment="1">
      <alignment vertical="center"/>
    </xf>
    <xf numFmtId="166" fontId="10" fillId="0" borderId="5" xfId="3" applyNumberFormat="1" applyFont="1" applyFill="1" applyBorder="1" applyAlignment="1" applyProtection="1"/>
    <xf numFmtId="166" fontId="9" fillId="0" borderId="5" xfId="3" applyNumberFormat="1" applyFont="1" applyFill="1" applyBorder="1" applyAlignment="1" applyProtection="1"/>
    <xf numFmtId="3" fontId="10" fillId="0" borderId="0" xfId="5" applyNumberFormat="1" applyFont="1" applyFill="1" applyAlignment="1">
      <alignment horizontal="right"/>
    </xf>
    <xf numFmtId="166" fontId="9" fillId="0" borderId="2" xfId="3" applyNumberFormat="1" applyFont="1" applyFill="1" applyBorder="1" applyAlignment="1" applyProtection="1"/>
    <xf numFmtId="166" fontId="9" fillId="0" borderId="3" xfId="3" applyNumberFormat="1" applyFont="1" applyFill="1" applyBorder="1" applyAlignment="1" applyProtection="1"/>
    <xf numFmtId="166" fontId="9" fillId="0" borderId="4" xfId="3" applyNumberFormat="1" applyFont="1" applyFill="1" applyBorder="1" applyAlignment="1" applyProtection="1"/>
    <xf numFmtId="4" fontId="15" fillId="0" borderId="0" xfId="3" applyNumberFormat="1" applyFont="1" applyFill="1" applyBorder="1" applyAlignment="1" applyProtection="1"/>
    <xf numFmtId="3" fontId="30" fillId="0" borderId="9" xfId="0" applyNumberFormat="1" applyFont="1" applyBorder="1" applyAlignment="1">
      <alignment horizontal="right" vertical="center"/>
    </xf>
    <xf numFmtId="3" fontId="30" fillId="0" borderId="5" xfId="0" applyNumberFormat="1" applyFont="1" applyBorder="1" applyAlignment="1">
      <alignment horizontal="right" vertical="center"/>
    </xf>
    <xf numFmtId="3" fontId="30" fillId="0" borderId="8" xfId="0" applyNumberFormat="1" applyFont="1" applyBorder="1" applyAlignment="1">
      <alignment horizontal="right" vertical="center"/>
    </xf>
    <xf numFmtId="3" fontId="31" fillId="0" borderId="0" xfId="0" applyNumberFormat="1" applyFont="1" applyAlignment="1">
      <alignment horizontal="right" vertical="center"/>
    </xf>
    <xf numFmtId="0" fontId="37" fillId="0" borderId="0" xfId="0" applyFont="1" applyFill="1"/>
    <xf numFmtId="3" fontId="20" fillId="0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3" fontId="30" fillId="0" borderId="0" xfId="0" applyNumberFormat="1" applyFont="1" applyBorder="1" applyAlignment="1">
      <alignment horizontal="right" vertical="center"/>
    </xf>
    <xf numFmtId="3" fontId="30" fillId="0" borderId="2" xfId="0" applyNumberFormat="1" applyFont="1" applyBorder="1" applyAlignment="1">
      <alignment horizontal="right" vertical="center"/>
    </xf>
    <xf numFmtId="166" fontId="10" fillId="0" borderId="9" xfId="3" applyNumberFormat="1" applyFont="1" applyFill="1" applyBorder="1" applyAlignment="1" applyProtection="1">
      <alignment horizontal="center"/>
    </xf>
    <xf numFmtId="0" fontId="10" fillId="0" borderId="0" xfId="2" applyFont="1" applyFill="1" applyAlignment="1">
      <alignment horizontal="center"/>
    </xf>
    <xf numFmtId="0" fontId="14" fillId="0" borderId="0" xfId="2" applyNumberFormat="1" applyFont="1" applyFill="1" applyAlignment="1">
      <alignment horizontal="center"/>
    </xf>
    <xf numFmtId="14" fontId="27" fillId="0" borderId="0" xfId="2" applyNumberFormat="1" applyFont="1" applyFill="1" applyAlignment="1">
      <alignment horizontal="center"/>
    </xf>
    <xf numFmtId="3" fontId="20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Alignment="1">
      <alignment horizontal="center" vertical="center"/>
    </xf>
    <xf numFmtId="0" fontId="14" fillId="0" borderId="0" xfId="2" applyFont="1" applyFill="1" applyAlignment="1">
      <alignment horizontal="center"/>
    </xf>
    <xf numFmtId="169" fontId="28" fillId="0" borderId="0" xfId="2" applyNumberFormat="1" applyFont="1" applyFill="1" applyAlignment="1">
      <alignment horizontal="center"/>
    </xf>
    <xf numFmtId="0" fontId="21" fillId="0" borderId="0" xfId="0" applyFont="1" applyFill="1" applyAlignment="1">
      <alignment horizontal="justify" vertical="center"/>
    </xf>
    <xf numFmtId="0" fontId="32" fillId="0" borderId="6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9" fillId="0" borderId="0" xfId="2" applyFont="1" applyFill="1" applyAlignment="1">
      <alignment horizontal="center" wrapText="1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center"/>
    </xf>
    <xf numFmtId="0" fontId="30" fillId="0" borderId="0" xfId="0" applyFont="1" applyFill="1" applyAlignment="1">
      <alignment vertical="center"/>
    </xf>
    <xf numFmtId="0" fontId="32" fillId="0" borderId="7" xfId="0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right"/>
    </xf>
  </cellXfs>
  <cellStyles count="11">
    <cellStyle name="Comma 2" xfId="6"/>
    <cellStyle name="Comma 74" xfId="8"/>
    <cellStyle name="Comma 74 2" xfId="10"/>
    <cellStyle name="Excel Built-in Comma" xfId="3"/>
    <cellStyle name="Excel Built-in Normal" xfId="2"/>
    <cellStyle name="Normal 2" xfId="4"/>
    <cellStyle name="Normal 2 2" xfId="5"/>
    <cellStyle name="Normal_A4. TS IFRS KazPost'07 " xfId="7"/>
    <cellStyle name="Обычный" xfId="0" builtinId="0"/>
    <cellStyle name="Стиль 1" xfId="9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>
      <selection activeCell="I25" sqref="I25"/>
    </sheetView>
  </sheetViews>
  <sheetFormatPr defaultRowHeight="15" x14ac:dyDescent="0.25"/>
  <cols>
    <col min="1" max="1" width="6.85546875" style="38" customWidth="1"/>
    <col min="2" max="2" width="59.7109375" style="38" customWidth="1"/>
    <col min="3" max="3" width="9.85546875" style="38" customWidth="1"/>
    <col min="4" max="4" width="15.5703125" style="38" customWidth="1"/>
    <col min="5" max="5" width="16" style="38" customWidth="1"/>
    <col min="6" max="16384" width="9.140625" style="38"/>
  </cols>
  <sheetData>
    <row r="1" spans="1:5" x14ac:dyDescent="0.25">
      <c r="A1" s="17"/>
      <c r="B1" s="73"/>
      <c r="C1" s="73"/>
      <c r="E1" s="152" t="s">
        <v>115</v>
      </c>
    </row>
    <row r="2" spans="1:5" x14ac:dyDescent="0.25">
      <c r="A2" s="133" t="s">
        <v>84</v>
      </c>
      <c r="B2" s="133"/>
      <c r="C2" s="133"/>
      <c r="D2" s="133"/>
      <c r="E2" s="133"/>
    </row>
    <row r="3" spans="1:5" x14ac:dyDescent="0.25">
      <c r="A3" s="134" t="s">
        <v>94</v>
      </c>
      <c r="B3" s="134"/>
      <c r="C3" s="134"/>
      <c r="D3" s="134"/>
      <c r="E3" s="134"/>
    </row>
    <row r="4" spans="1:5" x14ac:dyDescent="0.25">
      <c r="A4" s="135" t="s">
        <v>25</v>
      </c>
      <c r="B4" s="135"/>
      <c r="C4" s="135"/>
      <c r="D4" s="135"/>
      <c r="E4" s="135"/>
    </row>
    <row r="5" spans="1:5" x14ac:dyDescent="0.25">
      <c r="A5" s="75"/>
      <c r="B5" s="73"/>
      <c r="C5" s="73"/>
      <c r="D5" s="74"/>
      <c r="E5" s="2"/>
    </row>
    <row r="6" spans="1:5" x14ac:dyDescent="0.25">
      <c r="A6" s="16"/>
      <c r="B6" s="73"/>
      <c r="C6" s="73"/>
      <c r="D6" s="16"/>
      <c r="E6" s="16"/>
    </row>
    <row r="7" spans="1:5" ht="26.25" x14ac:dyDescent="0.25">
      <c r="A7" s="76"/>
      <c r="B7" s="77"/>
      <c r="C7" s="78" t="s">
        <v>33</v>
      </c>
      <c r="D7" s="79" t="s">
        <v>95</v>
      </c>
      <c r="E7" s="79" t="s">
        <v>96</v>
      </c>
    </row>
    <row r="8" spans="1:5" x14ac:dyDescent="0.25">
      <c r="B8" s="80" t="s">
        <v>26</v>
      </c>
      <c r="C8" s="80"/>
      <c r="D8" s="16"/>
      <c r="E8" s="16"/>
    </row>
    <row r="9" spans="1:5" x14ac:dyDescent="0.25">
      <c r="A9" s="15"/>
      <c r="B9" s="1" t="s">
        <v>0</v>
      </c>
      <c r="C9" s="55">
        <v>4</v>
      </c>
      <c r="D9" s="101">
        <v>63672068</v>
      </c>
      <c r="E9" s="2">
        <v>30011182</v>
      </c>
    </row>
    <row r="10" spans="1:5" x14ac:dyDescent="0.25">
      <c r="A10" s="9"/>
      <c r="B10" s="3" t="s">
        <v>1</v>
      </c>
      <c r="C10" s="41">
        <v>5</v>
      </c>
      <c r="D10" s="101">
        <v>19071264</v>
      </c>
      <c r="E10" s="2">
        <v>35098466</v>
      </c>
    </row>
    <row r="11" spans="1:5" x14ac:dyDescent="0.25">
      <c r="A11" s="9"/>
      <c r="B11" s="3" t="s">
        <v>2</v>
      </c>
      <c r="C11" s="41">
        <v>6</v>
      </c>
      <c r="D11" s="101">
        <v>20781589</v>
      </c>
      <c r="E11" s="2">
        <v>21720408</v>
      </c>
    </row>
    <row r="12" spans="1:5" x14ac:dyDescent="0.25">
      <c r="A12" s="9"/>
      <c r="B12" s="3" t="s">
        <v>3</v>
      </c>
      <c r="C12" s="41">
        <v>7</v>
      </c>
      <c r="D12" s="101">
        <v>306932755</v>
      </c>
      <c r="E12" s="2">
        <v>314712495</v>
      </c>
    </row>
    <row r="13" spans="1:5" x14ac:dyDescent="0.25">
      <c r="A13" s="9"/>
      <c r="B13" s="4" t="s">
        <v>4</v>
      </c>
      <c r="C13" s="56">
        <v>8</v>
      </c>
      <c r="D13" s="101">
        <v>3808151</v>
      </c>
      <c r="E13" s="2">
        <v>3001248</v>
      </c>
    </row>
    <row r="14" spans="1:5" x14ac:dyDescent="0.25">
      <c r="A14" s="9"/>
      <c r="B14" s="6" t="s">
        <v>34</v>
      </c>
      <c r="C14" s="57"/>
      <c r="D14" s="101">
        <v>134115</v>
      </c>
      <c r="E14" s="2">
        <v>134115</v>
      </c>
    </row>
    <row r="15" spans="1:5" x14ac:dyDescent="0.25">
      <c r="A15" s="9"/>
      <c r="B15" s="4" t="s">
        <v>5</v>
      </c>
      <c r="C15" s="56">
        <v>9</v>
      </c>
      <c r="D15" s="101">
        <v>865876</v>
      </c>
      <c r="E15" s="2">
        <v>902719</v>
      </c>
    </row>
    <row r="16" spans="1:5" x14ac:dyDescent="0.25">
      <c r="A16" s="9"/>
      <c r="B16" s="4" t="s">
        <v>6</v>
      </c>
      <c r="C16" s="56">
        <v>10</v>
      </c>
      <c r="D16" s="101">
        <v>464497</v>
      </c>
      <c r="E16" s="2">
        <v>491984</v>
      </c>
    </row>
    <row r="17" spans="1:5" ht="15.75" customHeight="1" x14ac:dyDescent="0.25">
      <c r="A17" s="9"/>
      <c r="B17" s="32" t="s">
        <v>53</v>
      </c>
      <c r="C17" s="58">
        <v>11</v>
      </c>
      <c r="D17" s="101">
        <v>5994662</v>
      </c>
      <c r="E17" s="2">
        <v>6405180</v>
      </c>
    </row>
    <row r="18" spans="1:5" x14ac:dyDescent="0.25">
      <c r="A18" s="9"/>
      <c r="B18" s="5" t="s">
        <v>7</v>
      </c>
      <c r="C18" s="58">
        <v>12</v>
      </c>
      <c r="D18" s="101">
        <v>527887</v>
      </c>
      <c r="E18" s="2">
        <v>477865</v>
      </c>
    </row>
    <row r="19" spans="1:5" x14ac:dyDescent="0.25">
      <c r="A19" s="9"/>
      <c r="B19" s="5" t="s">
        <v>8</v>
      </c>
      <c r="C19" s="58">
        <v>13</v>
      </c>
      <c r="D19" s="101">
        <v>310673</v>
      </c>
      <c r="E19" s="2">
        <v>389959</v>
      </c>
    </row>
    <row r="20" spans="1:5" ht="15.75" thickBot="1" x14ac:dyDescent="0.3">
      <c r="A20" s="9"/>
      <c r="B20" s="7" t="s">
        <v>27</v>
      </c>
      <c r="C20" s="59"/>
      <c r="D20" s="8">
        <f>SUM(D9:D19)</f>
        <v>422563537</v>
      </c>
      <c r="E20" s="119">
        <f>SUM(E9:E19)</f>
        <v>413345621</v>
      </c>
    </row>
    <row r="21" spans="1:5" ht="15.75" thickTop="1" x14ac:dyDescent="0.25">
      <c r="A21" s="9"/>
      <c r="B21" s="7"/>
      <c r="C21" s="59"/>
      <c r="D21" s="101"/>
      <c r="E21" s="2"/>
    </row>
    <row r="22" spans="1:5" x14ac:dyDescent="0.25">
      <c r="A22" s="9"/>
      <c r="B22" s="7" t="s">
        <v>28</v>
      </c>
      <c r="C22" s="59"/>
      <c r="D22" s="101"/>
      <c r="E22" s="2"/>
    </row>
    <row r="23" spans="1:5" x14ac:dyDescent="0.25">
      <c r="A23" s="9"/>
      <c r="B23" s="5" t="s">
        <v>56</v>
      </c>
      <c r="C23" s="58">
        <v>14</v>
      </c>
      <c r="D23" s="101">
        <v>12057884</v>
      </c>
      <c r="E23" s="2">
        <v>12087335</v>
      </c>
    </row>
    <row r="24" spans="1:5" x14ac:dyDescent="0.25">
      <c r="A24" s="9"/>
      <c r="B24" s="5" t="s">
        <v>9</v>
      </c>
      <c r="C24" s="58">
        <v>15</v>
      </c>
      <c r="D24" s="101">
        <v>65607238</v>
      </c>
      <c r="E24" s="2">
        <v>66310724</v>
      </c>
    </row>
    <row r="25" spans="1:5" x14ac:dyDescent="0.25">
      <c r="A25" s="9"/>
      <c r="B25" s="5" t="s">
        <v>47</v>
      </c>
      <c r="C25" s="58">
        <v>16</v>
      </c>
      <c r="D25" s="101">
        <v>158548033</v>
      </c>
      <c r="E25" s="2">
        <v>157204186</v>
      </c>
    </row>
    <row r="26" spans="1:5" ht="26.25" x14ac:dyDescent="0.25">
      <c r="A26" s="9"/>
      <c r="B26" s="32" t="s">
        <v>55</v>
      </c>
      <c r="C26" s="58"/>
      <c r="D26" s="101">
        <v>7330714</v>
      </c>
      <c r="E26" s="2">
        <v>7359124</v>
      </c>
    </row>
    <row r="27" spans="1:5" x14ac:dyDescent="0.25">
      <c r="A27" s="9"/>
      <c r="B27" s="5" t="s">
        <v>10</v>
      </c>
      <c r="C27" s="58">
        <v>18</v>
      </c>
      <c r="D27" s="101">
        <v>7118010</v>
      </c>
      <c r="E27" s="2">
        <v>5471667</v>
      </c>
    </row>
    <row r="28" spans="1:5" x14ac:dyDescent="0.25">
      <c r="A28" s="9"/>
      <c r="B28" s="5" t="s">
        <v>72</v>
      </c>
      <c r="C28" s="58"/>
      <c r="D28" s="101">
        <v>8415161</v>
      </c>
      <c r="E28" s="2">
        <v>8817626</v>
      </c>
    </row>
    <row r="29" spans="1:5" s="3" customFormat="1" ht="12.75" x14ac:dyDescent="0.2">
      <c r="B29" s="3" t="s">
        <v>81</v>
      </c>
      <c r="C29" s="41">
        <v>19</v>
      </c>
      <c r="D29" s="118">
        <v>7592928</v>
      </c>
      <c r="E29" s="60">
        <v>5778126</v>
      </c>
    </row>
    <row r="30" spans="1:5" x14ac:dyDescent="0.25">
      <c r="A30" s="9"/>
      <c r="B30" s="5" t="s">
        <v>11</v>
      </c>
      <c r="C30" s="58">
        <v>20</v>
      </c>
      <c r="D30" s="101">
        <v>2123118</v>
      </c>
      <c r="E30" s="2">
        <v>2846819</v>
      </c>
    </row>
    <row r="31" spans="1:5" x14ac:dyDescent="0.25">
      <c r="B31" s="10" t="s">
        <v>29</v>
      </c>
      <c r="C31" s="61"/>
      <c r="D31" s="11">
        <f>SUM(D23:D30)</f>
        <v>268793086</v>
      </c>
      <c r="E31" s="120">
        <f>SUM(E23:E30)</f>
        <v>265875607</v>
      </c>
    </row>
    <row r="32" spans="1:5" x14ac:dyDescent="0.25">
      <c r="A32" s="16"/>
      <c r="B32" s="12"/>
      <c r="C32" s="62"/>
      <c r="D32" s="101"/>
      <c r="E32" s="2"/>
    </row>
    <row r="33" spans="1:5" x14ac:dyDescent="0.25">
      <c r="A33" s="16"/>
      <c r="B33" s="7" t="s">
        <v>30</v>
      </c>
      <c r="C33" s="59"/>
      <c r="D33" s="101"/>
      <c r="E33" s="2"/>
    </row>
    <row r="34" spans="1:5" x14ac:dyDescent="0.25">
      <c r="A34" s="16"/>
      <c r="B34" s="5" t="s">
        <v>12</v>
      </c>
      <c r="C34" s="58">
        <v>23</v>
      </c>
      <c r="D34" s="101">
        <v>82837204</v>
      </c>
      <c r="E34" s="2">
        <v>82837204</v>
      </c>
    </row>
    <row r="35" spans="1:5" x14ac:dyDescent="0.25">
      <c r="A35" s="16"/>
      <c r="B35" s="5" t="s">
        <v>54</v>
      </c>
      <c r="C35" s="58">
        <v>23</v>
      </c>
      <c r="D35" s="101">
        <v>56818898</v>
      </c>
      <c r="E35" s="2">
        <v>56818898</v>
      </c>
    </row>
    <row r="36" spans="1:5" x14ac:dyDescent="0.25">
      <c r="A36" s="16"/>
      <c r="B36" s="5" t="s">
        <v>13</v>
      </c>
      <c r="C36" s="58">
        <v>23</v>
      </c>
      <c r="D36" s="101">
        <v>1436184</v>
      </c>
      <c r="E36" s="2">
        <v>1436184</v>
      </c>
    </row>
    <row r="37" spans="1:5" x14ac:dyDescent="0.25">
      <c r="A37" s="16"/>
      <c r="B37" s="5" t="s">
        <v>14</v>
      </c>
      <c r="C37" s="58"/>
      <c r="D37" s="101">
        <v>12678165</v>
      </c>
      <c r="E37" s="2">
        <v>6377728</v>
      </c>
    </row>
    <row r="38" spans="1:5" x14ac:dyDescent="0.25">
      <c r="A38" s="15"/>
      <c r="B38" s="7" t="s">
        <v>31</v>
      </c>
      <c r="C38" s="59"/>
      <c r="D38" s="13">
        <f>SUM(D34:D37)</f>
        <v>153770451</v>
      </c>
      <c r="E38" s="121">
        <f>SUM(E34:E37)</f>
        <v>147470014</v>
      </c>
    </row>
    <row r="39" spans="1:5" ht="15.75" thickBot="1" x14ac:dyDescent="0.3">
      <c r="B39" s="14" t="s">
        <v>32</v>
      </c>
      <c r="C39" s="63"/>
      <c r="D39" s="8">
        <f>D38+D31</f>
        <v>422563537</v>
      </c>
      <c r="E39" s="119">
        <f>E38+E31</f>
        <v>413345621</v>
      </c>
    </row>
    <row r="40" spans="1:5" ht="15.75" thickTop="1" x14ac:dyDescent="0.25">
      <c r="B40" s="64" t="s">
        <v>82</v>
      </c>
      <c r="C40" s="65">
        <v>23</v>
      </c>
      <c r="D40" s="66">
        <f>(D20-D16-D31)/D34*1000</f>
        <v>1850.6896249178087</v>
      </c>
      <c r="E40" s="122">
        <f>(E20-E16-E31)/E34*1000</f>
        <v>1774.2997458002083</v>
      </c>
    </row>
    <row r="41" spans="1:5" x14ac:dyDescent="0.25">
      <c r="B41" s="16"/>
      <c r="C41" s="16"/>
      <c r="D41" s="28"/>
      <c r="E41" s="28"/>
    </row>
    <row r="42" spans="1:5" x14ac:dyDescent="0.25">
      <c r="D42" s="81"/>
      <c r="E42" s="81"/>
    </row>
    <row r="44" spans="1:5" x14ac:dyDescent="0.25">
      <c r="B44" s="38" t="s">
        <v>97</v>
      </c>
      <c r="C44" s="38" t="s">
        <v>92</v>
      </c>
    </row>
    <row r="46" spans="1:5" x14ac:dyDescent="0.25">
      <c r="B46" s="38" t="s">
        <v>98</v>
      </c>
      <c r="C46" s="38" t="s">
        <v>99</v>
      </c>
    </row>
  </sheetData>
  <mergeCells count="3">
    <mergeCell ref="A2:E2"/>
    <mergeCell ref="A3:E3"/>
    <mergeCell ref="A4:E4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>
      <selection activeCell="E1" sqref="E1"/>
    </sheetView>
  </sheetViews>
  <sheetFormatPr defaultRowHeight="15" x14ac:dyDescent="0.25"/>
  <cols>
    <col min="1" max="1" width="5.5703125" style="38" customWidth="1"/>
    <col min="2" max="2" width="66.5703125" style="38" customWidth="1"/>
    <col min="3" max="3" width="8.140625" style="88" customWidth="1"/>
    <col min="4" max="4" width="17.85546875" style="38" customWidth="1"/>
    <col min="5" max="5" width="16.5703125" style="38" customWidth="1"/>
    <col min="6" max="16384" width="9.140625" style="38"/>
  </cols>
  <sheetData>
    <row r="1" spans="1:5" x14ac:dyDescent="0.25">
      <c r="A1" s="17"/>
      <c r="B1" s="18"/>
      <c r="C1" s="42"/>
      <c r="D1" s="18"/>
      <c r="E1" s="152" t="s">
        <v>115</v>
      </c>
    </row>
    <row r="2" spans="1:5" x14ac:dyDescent="0.25">
      <c r="A2" s="138" t="s">
        <v>85</v>
      </c>
      <c r="B2" s="138"/>
      <c r="C2" s="138"/>
      <c r="D2" s="138"/>
      <c r="E2" s="138"/>
    </row>
    <row r="3" spans="1:5" x14ac:dyDescent="0.25">
      <c r="A3" s="134" t="s">
        <v>100</v>
      </c>
      <c r="B3" s="134"/>
      <c r="C3" s="134"/>
      <c r="D3" s="134"/>
      <c r="E3" s="134"/>
    </row>
    <row r="4" spans="1:5" x14ac:dyDescent="0.25">
      <c r="A4" s="139" t="s">
        <v>25</v>
      </c>
      <c r="B4" s="139"/>
      <c r="C4" s="139"/>
      <c r="D4" s="139"/>
      <c r="E4" s="139"/>
    </row>
    <row r="5" spans="1:5" x14ac:dyDescent="0.25">
      <c r="A5" s="21"/>
      <c r="B5" s="18"/>
      <c r="C5" s="42"/>
      <c r="D5" s="19"/>
      <c r="E5" s="19"/>
    </row>
    <row r="6" spans="1:5" x14ac:dyDescent="0.25">
      <c r="A6" s="18"/>
      <c r="B6" s="18"/>
      <c r="C6" s="42"/>
      <c r="D6" s="19"/>
      <c r="E6" s="19"/>
    </row>
    <row r="7" spans="1:5" x14ac:dyDescent="0.25">
      <c r="A7" s="18"/>
      <c r="B7" s="18"/>
      <c r="C7" s="42"/>
      <c r="D7" s="18"/>
      <c r="E7" s="18"/>
    </row>
    <row r="8" spans="1:5" x14ac:dyDescent="0.25">
      <c r="A8" s="18"/>
      <c r="B8" s="22"/>
      <c r="C8" s="43"/>
      <c r="D8" s="16"/>
      <c r="E8" s="23"/>
    </row>
    <row r="9" spans="1:5" ht="16.5" customHeight="1" x14ac:dyDescent="0.25">
      <c r="A9" s="18"/>
      <c r="B9" s="140"/>
      <c r="C9" s="137" t="s">
        <v>33</v>
      </c>
      <c r="D9" s="137" t="s">
        <v>101</v>
      </c>
      <c r="E9" s="137"/>
    </row>
    <row r="10" spans="1:5" ht="15.75" thickBot="1" x14ac:dyDescent="0.3">
      <c r="A10" s="22"/>
      <c r="B10" s="140"/>
      <c r="C10" s="137"/>
      <c r="D10" s="141" t="s">
        <v>102</v>
      </c>
      <c r="E10" s="141"/>
    </row>
    <row r="11" spans="1:5" ht="12.75" customHeight="1" thickBot="1" x14ac:dyDescent="0.3">
      <c r="A11" s="24"/>
      <c r="B11" s="82"/>
      <c r="C11" s="141"/>
      <c r="D11" s="67" t="s">
        <v>103</v>
      </c>
      <c r="E11" s="67" t="s">
        <v>83</v>
      </c>
    </row>
    <row r="12" spans="1:5" ht="31.5" customHeight="1" x14ac:dyDescent="0.25">
      <c r="A12" s="24"/>
      <c r="B12" s="83" t="s">
        <v>74</v>
      </c>
      <c r="C12" s="51"/>
      <c r="D12" s="97"/>
      <c r="E12" s="98"/>
    </row>
    <row r="13" spans="1:5" ht="12.75" customHeight="1" x14ac:dyDescent="0.25">
      <c r="A13" s="24"/>
      <c r="B13" s="84" t="s">
        <v>0</v>
      </c>
      <c r="C13" s="85"/>
      <c r="D13" s="113">
        <v>1043635</v>
      </c>
      <c r="E13" s="96">
        <v>340431</v>
      </c>
    </row>
    <row r="14" spans="1:5" ht="12.75" customHeight="1" x14ac:dyDescent="0.25">
      <c r="A14" s="24"/>
      <c r="B14" s="84" t="s">
        <v>1</v>
      </c>
      <c r="C14" s="85"/>
      <c r="D14" s="113">
        <v>414051</v>
      </c>
      <c r="E14" s="96">
        <v>540315</v>
      </c>
    </row>
    <row r="15" spans="1:5" ht="12.75" customHeight="1" x14ac:dyDescent="0.25">
      <c r="A15" s="24"/>
      <c r="B15" s="84" t="s">
        <v>2</v>
      </c>
      <c r="C15" s="85"/>
      <c r="D15" s="107">
        <v>81989</v>
      </c>
      <c r="E15" s="105">
        <v>1196247</v>
      </c>
    </row>
    <row r="16" spans="1:5" ht="12.75" customHeight="1" x14ac:dyDescent="0.25">
      <c r="A16" s="24"/>
      <c r="B16" s="84"/>
      <c r="C16" s="85"/>
      <c r="D16" s="106">
        <f>SUM(D13:D15)</f>
        <v>1539675</v>
      </c>
      <c r="E16" s="108">
        <f>SUM(E13:E15)</f>
        <v>2076993</v>
      </c>
    </row>
    <row r="17" spans="1:6" ht="12.75" customHeight="1" x14ac:dyDescent="0.25">
      <c r="A17" s="24"/>
      <c r="B17" s="83" t="s">
        <v>75</v>
      </c>
      <c r="C17" s="85"/>
      <c r="D17" s="113"/>
      <c r="E17" s="96"/>
    </row>
    <row r="18" spans="1:6" ht="12.75" customHeight="1" x14ac:dyDescent="0.25">
      <c r="A18" s="24"/>
      <c r="B18" s="84" t="s">
        <v>3</v>
      </c>
      <c r="C18" s="85"/>
      <c r="D18" s="107">
        <v>11253936</v>
      </c>
      <c r="E18" s="105">
        <v>10682584</v>
      </c>
    </row>
    <row r="19" spans="1:6" ht="12.75" customHeight="1" x14ac:dyDescent="0.25">
      <c r="A19" s="24"/>
      <c r="B19" s="84"/>
      <c r="C19" s="85"/>
      <c r="D19" s="106">
        <f>D18</f>
        <v>11253936</v>
      </c>
      <c r="E19" s="108">
        <f>E18</f>
        <v>10682584</v>
      </c>
    </row>
    <row r="20" spans="1:6" ht="12.75" customHeight="1" x14ac:dyDescent="0.25">
      <c r="A20" s="24"/>
      <c r="B20" s="83" t="s">
        <v>76</v>
      </c>
      <c r="C20" s="85"/>
      <c r="D20" s="107">
        <f>D16+D19</f>
        <v>12793611</v>
      </c>
      <c r="E20" s="105">
        <f>E16+E19</f>
        <v>12759577</v>
      </c>
    </row>
    <row r="21" spans="1:6" ht="12.75" customHeight="1" x14ac:dyDescent="0.25">
      <c r="A21" s="24"/>
      <c r="B21" s="83"/>
      <c r="C21" s="85"/>
      <c r="D21" s="114"/>
      <c r="E21" s="100"/>
      <c r="F21" s="85"/>
    </row>
    <row r="22" spans="1:6" ht="12.75" customHeight="1" x14ac:dyDescent="0.25">
      <c r="A22" s="24"/>
      <c r="B22" s="83" t="s">
        <v>15</v>
      </c>
      <c r="C22" s="85"/>
      <c r="D22" s="136"/>
      <c r="E22" s="136"/>
    </row>
    <row r="23" spans="1:6" x14ac:dyDescent="0.25">
      <c r="A23" s="24"/>
      <c r="B23" s="84" t="s">
        <v>47</v>
      </c>
      <c r="C23" s="85"/>
      <c r="D23" s="101">
        <v>-4401938</v>
      </c>
      <c r="E23" s="2">
        <v>-2786616</v>
      </c>
    </row>
    <row r="24" spans="1:6" x14ac:dyDescent="0.25">
      <c r="A24" s="24"/>
      <c r="B24" s="84" t="s">
        <v>9</v>
      </c>
      <c r="C24" s="85"/>
      <c r="D24" s="101">
        <v>-1852445</v>
      </c>
      <c r="E24" s="2">
        <v>-1717802</v>
      </c>
    </row>
    <row r="25" spans="1:6" ht="12.75" customHeight="1" x14ac:dyDescent="0.25">
      <c r="A25" s="24"/>
      <c r="B25" s="84" t="s">
        <v>56</v>
      </c>
      <c r="C25" s="85"/>
      <c r="D25" s="103">
        <v>-321234</v>
      </c>
      <c r="E25" s="102">
        <v>-1107738</v>
      </c>
    </row>
    <row r="26" spans="1:6" ht="12.75" customHeight="1" x14ac:dyDescent="0.25">
      <c r="A26" s="24"/>
      <c r="B26" s="84"/>
      <c r="C26" s="85"/>
      <c r="D26" s="103">
        <f>SUM(D23:D25)</f>
        <v>-6575617</v>
      </c>
      <c r="E26" s="102">
        <f>SUM(E23:E25)</f>
        <v>-5612156</v>
      </c>
    </row>
    <row r="27" spans="1:6" ht="12.75" customHeight="1" x14ac:dyDescent="0.25">
      <c r="A27" s="24"/>
      <c r="B27" s="83" t="s">
        <v>16</v>
      </c>
      <c r="C27" s="85"/>
      <c r="D27" s="113">
        <f>D20+D26</f>
        <v>6217994</v>
      </c>
      <c r="E27" s="96">
        <f>E20+E26</f>
        <v>7147421</v>
      </c>
    </row>
    <row r="28" spans="1:6" ht="12.75" customHeight="1" x14ac:dyDescent="0.25">
      <c r="A28" s="24"/>
      <c r="B28" s="84" t="s">
        <v>57</v>
      </c>
      <c r="C28" s="85">
        <v>21</v>
      </c>
      <c r="D28" s="103">
        <v>751412</v>
      </c>
      <c r="E28" s="102">
        <v>-917375</v>
      </c>
    </row>
    <row r="29" spans="1:6" ht="30.75" customHeight="1" x14ac:dyDescent="0.25">
      <c r="A29" s="24"/>
      <c r="B29" s="83" t="s">
        <v>17</v>
      </c>
      <c r="C29" s="86"/>
      <c r="D29" s="107">
        <f>SUM(D27:D28)</f>
        <v>6969406</v>
      </c>
      <c r="E29" s="105">
        <f>SUM(E27:E28)</f>
        <v>6230046</v>
      </c>
    </row>
    <row r="30" spans="1:6" ht="16.5" customHeight="1" x14ac:dyDescent="0.25">
      <c r="A30" s="24"/>
      <c r="B30" s="84"/>
      <c r="C30" s="85"/>
      <c r="D30" s="136"/>
      <c r="E30" s="136"/>
    </row>
    <row r="31" spans="1:6" ht="30.75" customHeight="1" x14ac:dyDescent="0.25">
      <c r="A31" s="24"/>
      <c r="B31" s="84" t="s">
        <v>46</v>
      </c>
      <c r="C31" s="85"/>
      <c r="D31" s="113"/>
      <c r="E31" s="109"/>
    </row>
    <row r="32" spans="1:6" ht="12.75" customHeight="1" x14ac:dyDescent="0.25">
      <c r="A32" s="24"/>
      <c r="B32" s="84" t="s">
        <v>35</v>
      </c>
      <c r="C32" s="85"/>
      <c r="D32" s="113">
        <v>363164</v>
      </c>
      <c r="E32" s="96">
        <v>137396</v>
      </c>
    </row>
    <row r="33" spans="1:5" ht="12.75" customHeight="1" x14ac:dyDescent="0.25">
      <c r="A33" s="24"/>
      <c r="B33" s="84" t="s">
        <v>18</v>
      </c>
      <c r="C33" s="85">
        <v>24</v>
      </c>
      <c r="D33" s="129">
        <v>14304</v>
      </c>
      <c r="E33" s="128">
        <v>181677</v>
      </c>
    </row>
    <row r="34" spans="1:5" ht="12.75" customHeight="1" x14ac:dyDescent="0.25">
      <c r="A34" s="24"/>
      <c r="B34" s="84" t="s">
        <v>104</v>
      </c>
      <c r="C34" s="85">
        <v>25</v>
      </c>
      <c r="D34" s="101">
        <v>-663324</v>
      </c>
      <c r="E34" s="2">
        <v>-811965</v>
      </c>
    </row>
    <row r="35" spans="1:5" ht="12.75" customHeight="1" x14ac:dyDescent="0.25">
      <c r="A35" s="24"/>
      <c r="B35" s="84" t="s">
        <v>105</v>
      </c>
      <c r="C35" s="85">
        <v>25</v>
      </c>
      <c r="D35" s="101">
        <v>-256012</v>
      </c>
      <c r="E35" s="2">
        <v>-263974</v>
      </c>
    </row>
    <row r="36" spans="1:5" ht="12.75" customHeight="1" x14ac:dyDescent="0.25">
      <c r="A36" s="24"/>
      <c r="B36" s="84" t="s">
        <v>106</v>
      </c>
      <c r="C36" s="85">
        <v>27</v>
      </c>
      <c r="D36" s="101">
        <v>-27109</v>
      </c>
      <c r="E36" s="2">
        <v>-92226</v>
      </c>
    </row>
    <row r="37" spans="1:5" ht="46.5" customHeight="1" x14ac:dyDescent="0.25">
      <c r="A37" s="18"/>
      <c r="B37" s="84" t="s">
        <v>77</v>
      </c>
      <c r="C37" s="85">
        <v>26</v>
      </c>
      <c r="D37" s="103">
        <v>-18589</v>
      </c>
      <c r="E37" s="102">
        <v>27630</v>
      </c>
    </row>
    <row r="38" spans="1:5" ht="18.75" customHeight="1" x14ac:dyDescent="0.25">
      <c r="A38" s="18"/>
      <c r="B38" s="83" t="s">
        <v>19</v>
      </c>
      <c r="C38" s="85"/>
      <c r="D38" s="103">
        <f>SUM(D32:D37)</f>
        <v>-587566</v>
      </c>
      <c r="E38" s="103">
        <f>SUM(E32:E37)</f>
        <v>-821462</v>
      </c>
    </row>
    <row r="39" spans="1:5" ht="18" customHeight="1" x14ac:dyDescent="0.25">
      <c r="A39" s="18"/>
      <c r="B39" s="83"/>
      <c r="C39" s="85"/>
      <c r="D39" s="96"/>
      <c r="E39" s="96"/>
    </row>
    <row r="40" spans="1:5" x14ac:dyDescent="0.25">
      <c r="A40" s="18"/>
      <c r="B40" s="83" t="s">
        <v>107</v>
      </c>
      <c r="C40" s="85"/>
      <c r="D40" s="113">
        <v>6381840</v>
      </c>
      <c r="E40" s="96">
        <v>5408584</v>
      </c>
    </row>
    <row r="41" spans="1:5" x14ac:dyDescent="0.25">
      <c r="A41" s="18"/>
      <c r="B41" s="84" t="s">
        <v>108</v>
      </c>
      <c r="C41" s="85">
        <v>17</v>
      </c>
      <c r="D41" s="103">
        <v>-81403</v>
      </c>
      <c r="E41" s="102">
        <v>-265</v>
      </c>
    </row>
    <row r="42" spans="1:5" ht="15.75" thickBot="1" x14ac:dyDescent="0.3">
      <c r="A42" s="18"/>
      <c r="B42" s="83" t="s">
        <v>20</v>
      </c>
      <c r="C42" s="85"/>
      <c r="D42" s="104">
        <f>SUM(D40:D41)</f>
        <v>6300437</v>
      </c>
      <c r="E42" s="99">
        <f>SUM(E40:E41)</f>
        <v>5408319</v>
      </c>
    </row>
    <row r="43" spans="1:5" ht="15.75" thickTop="1" x14ac:dyDescent="0.25">
      <c r="A43" s="18"/>
      <c r="B43" s="82"/>
      <c r="C43" s="87"/>
      <c r="D43" s="82"/>
      <c r="E43" s="68"/>
    </row>
    <row r="44" spans="1:5" x14ac:dyDescent="0.25">
      <c r="A44" s="18"/>
    </row>
    <row r="45" spans="1:5" x14ac:dyDescent="0.25">
      <c r="A45" s="18"/>
      <c r="B45" s="25"/>
      <c r="C45" s="31"/>
      <c r="D45" s="89"/>
      <c r="E45" s="20"/>
    </row>
    <row r="46" spans="1:5" x14ac:dyDescent="0.25">
      <c r="A46" s="18"/>
      <c r="B46" s="38" t="str">
        <f>ОФП!B44</f>
        <v>Оразбаев Ж.Ж.</v>
      </c>
      <c r="C46" s="38" t="str">
        <f>ОФП!C44</f>
        <v>Заместитель Председателя Правления</v>
      </c>
      <c r="E46" s="26"/>
    </row>
    <row r="47" spans="1:5" x14ac:dyDescent="0.25">
      <c r="A47" s="18"/>
      <c r="C47" s="38"/>
      <c r="E47" s="27"/>
    </row>
    <row r="48" spans="1:5" x14ac:dyDescent="0.25">
      <c r="A48" s="18"/>
      <c r="B48" s="38" t="str">
        <f>ОФП!B46</f>
        <v>Шоданова Г.Т.</v>
      </c>
      <c r="C48" s="38" t="str">
        <f>ОФП!C46</f>
        <v>Главный бухгалтер</v>
      </c>
      <c r="E48" s="27"/>
    </row>
    <row r="49" spans="1:5" x14ac:dyDescent="0.25">
      <c r="A49" s="18"/>
      <c r="B49" s="25"/>
      <c r="C49" s="31"/>
      <c r="D49" s="89"/>
      <c r="E49" s="20"/>
    </row>
  </sheetData>
  <mergeCells count="9">
    <mergeCell ref="D22:E22"/>
    <mergeCell ref="D30:E30"/>
    <mergeCell ref="D9:E9"/>
    <mergeCell ref="A2:E2"/>
    <mergeCell ref="A3:E3"/>
    <mergeCell ref="A4:E4"/>
    <mergeCell ref="B9:B10"/>
    <mergeCell ref="C9:C11"/>
    <mergeCell ref="D10:E10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G11" sqref="G11"/>
    </sheetView>
  </sheetViews>
  <sheetFormatPr defaultRowHeight="15" x14ac:dyDescent="0.25"/>
  <cols>
    <col min="1" max="1" width="6.140625" style="38" customWidth="1"/>
    <col min="2" max="2" width="45.28515625" style="38" customWidth="1"/>
    <col min="3" max="3" width="9.140625" style="38"/>
    <col min="4" max="5" width="15" style="38" customWidth="1"/>
    <col min="6" max="16384" width="9.140625" style="38"/>
  </cols>
  <sheetData>
    <row r="1" spans="1:6" x14ac:dyDescent="0.25">
      <c r="F1" s="152" t="s">
        <v>115</v>
      </c>
    </row>
    <row r="2" spans="1:6" ht="18.75" x14ac:dyDescent="0.3">
      <c r="A2" s="142" t="s">
        <v>50</v>
      </c>
      <c r="B2" s="142"/>
      <c r="C2" s="142"/>
      <c r="D2" s="142"/>
      <c r="E2" s="142"/>
    </row>
    <row r="3" spans="1:6" x14ac:dyDescent="0.25">
      <c r="A3" s="134" t="str">
        <f>ОПиУ!A3</f>
        <v>За три месяца, закончившихся 31 марта 2022 года</v>
      </c>
      <c r="B3" s="134"/>
      <c r="C3" s="134"/>
      <c r="D3" s="134"/>
      <c r="E3" s="134"/>
    </row>
    <row r="4" spans="1:6" x14ac:dyDescent="0.25">
      <c r="A4" s="143" t="s">
        <v>25</v>
      </c>
      <c r="B4" s="143"/>
      <c r="C4" s="143"/>
      <c r="D4" s="143"/>
      <c r="E4" s="143"/>
    </row>
    <row r="6" spans="1:6" ht="28.5" customHeight="1" x14ac:dyDescent="0.25">
      <c r="C6" s="144" t="s">
        <v>33</v>
      </c>
      <c r="D6" s="145" t="s">
        <v>109</v>
      </c>
      <c r="E6" s="145"/>
    </row>
    <row r="7" spans="1:6" x14ac:dyDescent="0.25">
      <c r="C7" s="144"/>
      <c r="D7" s="29" t="s">
        <v>103</v>
      </c>
      <c r="E7" s="29" t="s">
        <v>83</v>
      </c>
    </row>
    <row r="8" spans="1:6" x14ac:dyDescent="0.25">
      <c r="D8" s="30"/>
      <c r="E8" s="30"/>
    </row>
    <row r="9" spans="1:6" x14ac:dyDescent="0.25">
      <c r="B9" s="90" t="s">
        <v>36</v>
      </c>
      <c r="D9" s="110">
        <f>ОПиУ!D42</f>
        <v>6300437</v>
      </c>
      <c r="E9" s="111">
        <f>ОПиУ!E42</f>
        <v>5408319</v>
      </c>
    </row>
    <row r="10" spans="1:6" x14ac:dyDescent="0.25">
      <c r="B10" s="90" t="s">
        <v>48</v>
      </c>
      <c r="D10" s="40"/>
      <c r="E10" s="112"/>
    </row>
    <row r="11" spans="1:6" x14ac:dyDescent="0.25">
      <c r="B11" s="91" t="s">
        <v>49</v>
      </c>
      <c r="D11" s="110" t="s">
        <v>91</v>
      </c>
      <c r="E11" s="111" t="s">
        <v>91</v>
      </c>
    </row>
    <row r="12" spans="1:6" x14ac:dyDescent="0.25">
      <c r="B12" s="90" t="s">
        <v>37</v>
      </c>
      <c r="D12" s="110">
        <f>D9</f>
        <v>6300437</v>
      </c>
      <c r="E12" s="111">
        <f>E9</f>
        <v>5408319</v>
      </c>
    </row>
    <row r="17" spans="2:4" x14ac:dyDescent="0.25">
      <c r="B17" s="38" t="str">
        <f>ОФП!B44</f>
        <v>Оразбаев Ж.Ж.</v>
      </c>
      <c r="D17" s="38" t="str">
        <f>ОФП!C44</f>
        <v>Заместитель Председателя Правления</v>
      </c>
    </row>
    <row r="19" spans="2:4" x14ac:dyDescent="0.25">
      <c r="B19" s="38" t="str">
        <f>ОФП!B46</f>
        <v>Шоданова Г.Т.</v>
      </c>
      <c r="D19" s="38" t="str">
        <f>ОФП!C46</f>
        <v>Главный бухгалтер</v>
      </c>
    </row>
  </sheetData>
  <mergeCells count="5">
    <mergeCell ref="A2:E2"/>
    <mergeCell ref="A3:E3"/>
    <mergeCell ref="A4:E4"/>
    <mergeCell ref="C6:C7"/>
    <mergeCell ref="D6:E6"/>
  </mergeCell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zoomScaleNormal="100" workbookViewId="0">
      <selection activeCell="G1" sqref="G1"/>
    </sheetView>
  </sheetViews>
  <sheetFormatPr defaultRowHeight="15" x14ac:dyDescent="0.25"/>
  <cols>
    <col min="1" max="1" width="6.7109375" customWidth="1"/>
    <col min="2" max="2" width="62" customWidth="1"/>
    <col min="3" max="3" width="16.28515625" style="36" customWidth="1"/>
    <col min="4" max="4" width="17" style="36" customWidth="1"/>
    <col min="5" max="5" width="16.28515625" style="36" customWidth="1"/>
    <col min="6" max="6" width="25.140625" style="36" customWidth="1"/>
    <col min="7" max="7" width="19.85546875" style="36" customWidth="1"/>
    <col min="8" max="8" width="10.85546875" bestFit="1" customWidth="1"/>
    <col min="9" max="9" width="9.5703125" bestFit="1" customWidth="1"/>
  </cols>
  <sheetData>
    <row r="1" spans="2:8" x14ac:dyDescent="0.25">
      <c r="G1" s="152" t="s">
        <v>115</v>
      </c>
    </row>
    <row r="2" spans="2:8" ht="15.75" x14ac:dyDescent="0.25">
      <c r="B2" s="146" t="s">
        <v>86</v>
      </c>
      <c r="C2" s="146"/>
      <c r="D2" s="146"/>
      <c r="E2" s="146"/>
      <c r="F2" s="146"/>
      <c r="G2" s="146"/>
    </row>
    <row r="3" spans="2:8" ht="15.75" x14ac:dyDescent="0.25">
      <c r="B3" s="146" t="str">
        <f>ОПиУ!A3</f>
        <v>За три месяца, закончившихся 31 марта 2022 года</v>
      </c>
      <c r="C3" s="146"/>
      <c r="D3" s="146"/>
      <c r="E3" s="146"/>
      <c r="F3" s="146"/>
      <c r="G3" s="146"/>
    </row>
    <row r="4" spans="2:8" x14ac:dyDescent="0.25">
      <c r="B4" s="147" t="s">
        <v>25</v>
      </c>
      <c r="C4" s="147"/>
      <c r="D4" s="147"/>
      <c r="E4" s="147"/>
      <c r="F4" s="147"/>
      <c r="G4" s="147"/>
    </row>
    <row r="7" spans="2:8" ht="57.75" customHeight="1" x14ac:dyDescent="0.25">
      <c r="C7" s="33" t="s">
        <v>12</v>
      </c>
      <c r="D7" s="33" t="s">
        <v>44</v>
      </c>
      <c r="E7" s="33" t="s">
        <v>13</v>
      </c>
      <c r="F7" s="33" t="s">
        <v>87</v>
      </c>
      <c r="G7" s="33" t="s">
        <v>45</v>
      </c>
    </row>
    <row r="8" spans="2:8" ht="15.75" customHeight="1" x14ac:dyDescent="0.25">
      <c r="C8" s="33"/>
      <c r="D8" s="33"/>
      <c r="E8" s="33"/>
      <c r="F8" s="33"/>
      <c r="G8" s="33"/>
    </row>
    <row r="9" spans="2:8" x14ac:dyDescent="0.25">
      <c r="B9" s="44" t="s">
        <v>110</v>
      </c>
      <c r="C9" s="124">
        <v>82837204</v>
      </c>
      <c r="D9" s="124">
        <v>31607374</v>
      </c>
      <c r="E9" s="124">
        <v>1436184</v>
      </c>
      <c r="F9" s="117">
        <v>-4352634</v>
      </c>
      <c r="G9" s="124">
        <f>SUM(C9:F9)</f>
        <v>111528128</v>
      </c>
    </row>
    <row r="10" spans="2:8" x14ac:dyDescent="0.25">
      <c r="B10" s="45" t="s">
        <v>78</v>
      </c>
      <c r="C10" s="49" t="s">
        <v>79</v>
      </c>
      <c r="D10" s="49" t="s">
        <v>79</v>
      </c>
      <c r="E10" s="49" t="s">
        <v>79</v>
      </c>
      <c r="F10" s="2">
        <v>17301745</v>
      </c>
      <c r="G10" s="2">
        <f>SUM(F10)</f>
        <v>17301745</v>
      </c>
    </row>
    <row r="11" spans="2:8" s="37" customFormat="1" x14ac:dyDescent="0.25">
      <c r="B11" s="45" t="s">
        <v>89</v>
      </c>
      <c r="C11" s="49"/>
      <c r="D11" s="49"/>
      <c r="E11" s="49"/>
      <c r="F11" s="2">
        <v>-6718739</v>
      </c>
      <c r="G11" s="2">
        <f>SUM(F11)</f>
        <v>-6718739</v>
      </c>
    </row>
    <row r="12" spans="2:8" s="37" customFormat="1" ht="30" x14ac:dyDescent="0.25">
      <c r="B12" s="45" t="s">
        <v>90</v>
      </c>
      <c r="C12" s="130" t="s">
        <v>79</v>
      </c>
      <c r="D12" s="2">
        <v>25211524</v>
      </c>
      <c r="E12" s="130" t="s">
        <v>79</v>
      </c>
      <c r="F12" s="130" t="s">
        <v>79</v>
      </c>
      <c r="G12" s="2">
        <f>D12</f>
        <v>25211524</v>
      </c>
    </row>
    <row r="13" spans="2:8" s="37" customFormat="1" ht="30" x14ac:dyDescent="0.25">
      <c r="B13" s="45" t="s">
        <v>93</v>
      </c>
      <c r="C13" s="123"/>
      <c r="D13" s="102"/>
      <c r="E13" s="123"/>
      <c r="F13" s="123">
        <v>147356</v>
      </c>
      <c r="G13" s="2">
        <f>SUM(C13:F13)</f>
        <v>147356</v>
      </c>
    </row>
    <row r="14" spans="2:8" ht="18" customHeight="1" thickBot="1" x14ac:dyDescent="0.3">
      <c r="B14" s="44" t="s">
        <v>111</v>
      </c>
      <c r="C14" s="125">
        <v>82837204</v>
      </c>
      <c r="D14" s="125">
        <f>SUM(D9:D12)</f>
        <v>56818898</v>
      </c>
      <c r="E14" s="125">
        <v>1436184</v>
      </c>
      <c r="F14" s="125">
        <f>SUM(F9:F13)</f>
        <v>6377728</v>
      </c>
      <c r="G14" s="131">
        <f>SUM(G9:G13)</f>
        <v>147470014</v>
      </c>
    </row>
    <row r="15" spans="2:8" ht="18" customHeight="1" thickTop="1" x14ac:dyDescent="0.25">
      <c r="B15" s="46"/>
      <c r="C15" s="47"/>
      <c r="D15" s="47"/>
      <c r="E15" s="47"/>
      <c r="F15" s="47"/>
      <c r="G15" s="48"/>
    </row>
    <row r="16" spans="2:8" s="38" customFormat="1" x14ac:dyDescent="0.25">
      <c r="B16" s="45" t="s">
        <v>112</v>
      </c>
      <c r="C16" s="126"/>
      <c r="D16" s="101"/>
      <c r="E16" s="101"/>
      <c r="F16" s="101">
        <v>6300437</v>
      </c>
      <c r="G16" s="101">
        <f>SUM(F16)</f>
        <v>6300437</v>
      </c>
      <c r="H16" s="127"/>
    </row>
    <row r="17" spans="2:8" s="38" customFormat="1" x14ac:dyDescent="0.25">
      <c r="B17" s="45" t="s">
        <v>89</v>
      </c>
      <c r="C17" s="126"/>
      <c r="D17" s="101"/>
      <c r="E17" s="101"/>
      <c r="F17" s="101">
        <v>0</v>
      </c>
      <c r="G17" s="101">
        <f>SUM(F17)</f>
        <v>0</v>
      </c>
      <c r="H17" s="127"/>
    </row>
    <row r="18" spans="2:8" s="38" customFormat="1" ht="15" customHeight="1" thickBot="1" x14ac:dyDescent="0.3">
      <c r="B18" s="44" t="s">
        <v>113</v>
      </c>
      <c r="C18" s="8">
        <f>SUM(C14:C17)</f>
        <v>82837204</v>
      </c>
      <c r="D18" s="8">
        <f t="shared" ref="D18:F18" si="0">SUM(D14:D17)</f>
        <v>56818898</v>
      </c>
      <c r="E18" s="8">
        <f t="shared" si="0"/>
        <v>1436184</v>
      </c>
      <c r="F18" s="8">
        <f t="shared" si="0"/>
        <v>12678165</v>
      </c>
      <c r="G18" s="8">
        <f>SUM(G14:G17)</f>
        <v>153770451</v>
      </c>
      <c r="H18" s="127"/>
    </row>
    <row r="19" spans="2:8" s="38" customFormat="1" ht="15.75" thickTop="1" x14ac:dyDescent="0.25">
      <c r="C19" s="34"/>
      <c r="D19" s="34"/>
      <c r="E19" s="34"/>
      <c r="F19" s="34"/>
      <c r="G19" s="39"/>
    </row>
    <row r="20" spans="2:8" s="38" customFormat="1" ht="15" customHeight="1" x14ac:dyDescent="0.25">
      <c r="B20" s="148"/>
      <c r="C20" s="148"/>
      <c r="D20" s="148"/>
      <c r="E20" s="148"/>
      <c r="F20" s="148"/>
      <c r="G20" s="148"/>
    </row>
    <row r="21" spans="2:8" s="37" customFormat="1" x14ac:dyDescent="0.25">
      <c r="C21" s="36"/>
      <c r="D21" s="36"/>
      <c r="E21" s="36"/>
      <c r="F21" s="36"/>
      <c r="G21" s="35"/>
    </row>
    <row r="22" spans="2:8" x14ac:dyDescent="0.25">
      <c r="G22" s="35"/>
    </row>
    <row r="23" spans="2:8" x14ac:dyDescent="0.25">
      <c r="B23" t="str">
        <f>ОФП!B44</f>
        <v>Оразбаев Ж.Ж.</v>
      </c>
      <c r="C23" s="36" t="str">
        <f>ОФП!C44</f>
        <v>Заместитель Председателя Правления</v>
      </c>
      <c r="G23" s="35"/>
    </row>
    <row r="24" spans="2:8" x14ac:dyDescent="0.25">
      <c r="G24" s="35"/>
    </row>
    <row r="25" spans="2:8" x14ac:dyDescent="0.25">
      <c r="B25" s="38" t="str">
        <f>ОФП!B46</f>
        <v>Шоданова Г.Т.</v>
      </c>
      <c r="C25" s="36" t="str">
        <f>ОФП!C46</f>
        <v>Главный бухгалтер</v>
      </c>
      <c r="G25" s="35"/>
    </row>
    <row r="26" spans="2:8" x14ac:dyDescent="0.25">
      <c r="G26" s="35"/>
    </row>
  </sheetData>
  <mergeCells count="4">
    <mergeCell ref="B2:G2"/>
    <mergeCell ref="B3:G3"/>
    <mergeCell ref="B4:G4"/>
    <mergeCell ref="B20:G20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"/>
  <sheetViews>
    <sheetView zoomScaleNormal="100" workbookViewId="0">
      <selection activeCell="H5" sqref="H5"/>
    </sheetView>
  </sheetViews>
  <sheetFormatPr defaultRowHeight="15" x14ac:dyDescent="0.25"/>
  <cols>
    <col min="1" max="1" width="6.28515625" style="38" customWidth="1"/>
    <col min="2" max="2" width="77.5703125" style="54" customWidth="1"/>
    <col min="3" max="3" width="8.140625" style="38" customWidth="1"/>
    <col min="4" max="5" width="16.140625" style="54" customWidth="1"/>
    <col min="6" max="16384" width="9.140625" style="38"/>
  </cols>
  <sheetData>
    <row r="1" spans="2:5" x14ac:dyDescent="0.25">
      <c r="E1" s="152" t="s">
        <v>115</v>
      </c>
    </row>
    <row r="2" spans="2:5" ht="15.75" x14ac:dyDescent="0.25">
      <c r="B2" s="149" t="s">
        <v>51</v>
      </c>
      <c r="C2" s="149"/>
      <c r="D2" s="149"/>
      <c r="E2" s="149"/>
    </row>
    <row r="3" spans="2:5" x14ac:dyDescent="0.25">
      <c r="B3" s="144" t="str">
        <f>ОПиУ!A3</f>
        <v>За три месяца, закончившихся 31 марта 2022 года</v>
      </c>
      <c r="C3" s="144"/>
      <c r="D3" s="144"/>
      <c r="E3" s="144"/>
    </row>
    <row r="4" spans="2:5" x14ac:dyDescent="0.25">
      <c r="B4" s="143" t="s">
        <v>25</v>
      </c>
      <c r="C4" s="143"/>
      <c r="D4" s="143"/>
      <c r="E4" s="143"/>
    </row>
    <row r="5" spans="2:5" ht="15.75" thickBot="1" x14ac:dyDescent="0.3"/>
    <row r="6" spans="2:5" x14ac:dyDescent="0.25">
      <c r="B6" s="150"/>
      <c r="C6" s="137" t="s">
        <v>33</v>
      </c>
      <c r="D6" s="151" t="s">
        <v>114</v>
      </c>
      <c r="E6" s="151"/>
    </row>
    <row r="7" spans="2:5" ht="15.75" thickBot="1" x14ac:dyDescent="0.3">
      <c r="B7" s="150"/>
      <c r="C7" s="137"/>
      <c r="D7" s="141" t="s">
        <v>102</v>
      </c>
      <c r="E7" s="141"/>
    </row>
    <row r="8" spans="2:5" ht="15.75" thickBot="1" x14ac:dyDescent="0.3">
      <c r="B8" s="69"/>
      <c r="C8" s="141"/>
      <c r="D8" s="72" t="s">
        <v>83</v>
      </c>
      <c r="E8" s="72" t="s">
        <v>73</v>
      </c>
    </row>
    <row r="9" spans="2:5" x14ac:dyDescent="0.25">
      <c r="B9" s="69" t="s">
        <v>38</v>
      </c>
      <c r="C9" s="51"/>
      <c r="D9" s="52"/>
      <c r="E9" s="52"/>
    </row>
    <row r="10" spans="2:5" x14ac:dyDescent="0.25">
      <c r="B10" s="92" t="s">
        <v>21</v>
      </c>
      <c r="C10" s="85"/>
      <c r="D10" s="101">
        <v>12362685</v>
      </c>
      <c r="E10" s="2">
        <v>9385896</v>
      </c>
    </row>
    <row r="11" spans="2:5" x14ac:dyDescent="0.25">
      <c r="B11" s="92" t="s">
        <v>22</v>
      </c>
      <c r="C11" s="85"/>
      <c r="D11" s="101">
        <v>-4864438</v>
      </c>
      <c r="E11" s="2">
        <v>-2599821</v>
      </c>
    </row>
    <row r="12" spans="2:5" ht="15" customHeight="1" x14ac:dyDescent="0.25">
      <c r="B12" s="71" t="s">
        <v>58</v>
      </c>
      <c r="C12" s="85"/>
      <c r="D12" s="101">
        <v>-731687</v>
      </c>
      <c r="E12" s="2">
        <v>-769323</v>
      </c>
    </row>
    <row r="13" spans="2:5" x14ac:dyDescent="0.25">
      <c r="B13" s="71" t="s">
        <v>59</v>
      </c>
      <c r="C13" s="85"/>
      <c r="D13" s="101">
        <v>-361149</v>
      </c>
      <c r="E13" s="2">
        <v>-186306</v>
      </c>
    </row>
    <row r="14" spans="2:5" x14ac:dyDescent="0.25">
      <c r="B14" s="71" t="s">
        <v>60</v>
      </c>
      <c r="C14" s="85"/>
      <c r="D14" s="101">
        <v>7556</v>
      </c>
      <c r="E14" s="2">
        <v>36603</v>
      </c>
    </row>
    <row r="15" spans="2:5" x14ac:dyDescent="0.25">
      <c r="B15" s="71" t="s">
        <v>61</v>
      </c>
      <c r="C15" s="85"/>
      <c r="D15" s="103">
        <v>-6133</v>
      </c>
      <c r="E15" s="102">
        <v>-6618</v>
      </c>
    </row>
    <row r="16" spans="2:5" ht="30" x14ac:dyDescent="0.25">
      <c r="B16" s="93" t="s">
        <v>62</v>
      </c>
      <c r="C16" s="85"/>
      <c r="D16" s="101">
        <f>SUM(D10:D15)</f>
        <v>6406834</v>
      </c>
      <c r="E16" s="2">
        <f>SUM(E10:E15)</f>
        <v>5860431</v>
      </c>
    </row>
    <row r="17" spans="2:8" x14ac:dyDescent="0.25">
      <c r="B17" s="94" t="s">
        <v>63</v>
      </c>
      <c r="C17" s="85"/>
      <c r="D17" s="101"/>
      <c r="E17" s="2"/>
    </row>
    <row r="18" spans="2:8" x14ac:dyDescent="0.25">
      <c r="B18" s="71" t="s">
        <v>1</v>
      </c>
      <c r="C18" s="85"/>
      <c r="D18" s="101">
        <v>16375202</v>
      </c>
      <c r="E18" s="2">
        <v>31716081</v>
      </c>
    </row>
    <row r="19" spans="2:8" x14ac:dyDescent="0.25">
      <c r="B19" s="71" t="s">
        <v>2</v>
      </c>
      <c r="C19" s="85"/>
      <c r="D19" s="101">
        <v>866580</v>
      </c>
      <c r="E19" s="2">
        <v>887121</v>
      </c>
    </row>
    <row r="20" spans="2:8" x14ac:dyDescent="0.25">
      <c r="B20" s="71" t="s">
        <v>3</v>
      </c>
      <c r="C20" s="85"/>
      <c r="D20" s="101">
        <v>9646542</v>
      </c>
      <c r="E20" s="2">
        <v>4124295</v>
      </c>
    </row>
    <row r="21" spans="2:8" x14ac:dyDescent="0.25">
      <c r="B21" s="71" t="s">
        <v>64</v>
      </c>
      <c r="C21" s="85"/>
      <c r="D21" s="101">
        <v>-10283</v>
      </c>
      <c r="E21" s="2">
        <v>-531200</v>
      </c>
    </row>
    <row r="22" spans="2:8" x14ac:dyDescent="0.25">
      <c r="B22" s="71" t="s">
        <v>7</v>
      </c>
      <c r="C22" s="85"/>
      <c r="D22" s="101">
        <v>-667</v>
      </c>
      <c r="E22" s="2">
        <v>-10630</v>
      </c>
    </row>
    <row r="23" spans="2:8" x14ac:dyDescent="0.25">
      <c r="B23" s="71" t="s">
        <v>8</v>
      </c>
      <c r="C23" s="85"/>
      <c r="D23" s="101">
        <v>55788</v>
      </c>
      <c r="E23" s="2">
        <v>-141595</v>
      </c>
    </row>
    <row r="24" spans="2:8" x14ac:dyDescent="0.25">
      <c r="B24" s="94" t="s">
        <v>65</v>
      </c>
      <c r="C24" s="85"/>
      <c r="D24" s="101"/>
      <c r="E24" s="2"/>
    </row>
    <row r="25" spans="2:8" x14ac:dyDescent="0.25">
      <c r="B25" s="71" t="s">
        <v>10</v>
      </c>
      <c r="C25" s="85"/>
      <c r="D25" s="101">
        <v>2015959</v>
      </c>
      <c r="E25" s="2">
        <v>2964433</v>
      </c>
    </row>
    <row r="26" spans="2:8" x14ac:dyDescent="0.25">
      <c r="B26" s="71" t="s">
        <v>11</v>
      </c>
      <c r="C26" s="85"/>
      <c r="D26" s="103">
        <v>-545662</v>
      </c>
      <c r="E26" s="102">
        <v>435379</v>
      </c>
    </row>
    <row r="27" spans="2:8" x14ac:dyDescent="0.25">
      <c r="B27" s="69" t="s">
        <v>39</v>
      </c>
      <c r="C27" s="85"/>
      <c r="D27" s="101">
        <f>SUM(D16:D26)</f>
        <v>34810293</v>
      </c>
      <c r="E27" s="2">
        <f>SUM(E16:E26)</f>
        <v>45304315</v>
      </c>
    </row>
    <row r="28" spans="2:8" x14ac:dyDescent="0.25">
      <c r="B28" s="71" t="s">
        <v>40</v>
      </c>
      <c r="C28" s="85"/>
      <c r="D28" s="103">
        <v>-109812</v>
      </c>
      <c r="E28" s="102">
        <v>-103844.3</v>
      </c>
    </row>
    <row r="29" spans="2:8" ht="30" x14ac:dyDescent="0.25">
      <c r="B29" s="93" t="s">
        <v>52</v>
      </c>
      <c r="C29" s="85"/>
      <c r="D29" s="116">
        <f>SUM(D27:D28)</f>
        <v>34700481</v>
      </c>
      <c r="E29" s="117">
        <f>SUM(E27:E28)</f>
        <v>45200470.700000003</v>
      </c>
    </row>
    <row r="30" spans="2:8" x14ac:dyDescent="0.25">
      <c r="B30" s="69" t="s">
        <v>23</v>
      </c>
      <c r="C30" s="85"/>
      <c r="D30" s="101"/>
      <c r="E30" s="2"/>
      <c r="H30" s="34"/>
    </row>
    <row r="31" spans="2:8" x14ac:dyDescent="0.25">
      <c r="B31" s="71" t="s">
        <v>66</v>
      </c>
      <c r="C31" s="85"/>
      <c r="D31" s="101">
        <v>-6150</v>
      </c>
      <c r="E31" s="2">
        <v>-11181</v>
      </c>
    </row>
    <row r="32" spans="2:8" x14ac:dyDescent="0.25">
      <c r="B32" s="71" t="s">
        <v>80</v>
      </c>
      <c r="C32" s="85"/>
      <c r="D32" s="132" t="s">
        <v>91</v>
      </c>
      <c r="E32" s="102">
        <v>-19146087</v>
      </c>
    </row>
    <row r="33" spans="2:5" x14ac:dyDescent="0.25">
      <c r="B33" s="69" t="s">
        <v>41</v>
      </c>
      <c r="C33" s="85"/>
      <c r="D33" s="103">
        <f>SUM(D31:D32)</f>
        <v>-6150</v>
      </c>
      <c r="E33" s="102">
        <f>SUM(E31:E32)</f>
        <v>-19157268</v>
      </c>
    </row>
    <row r="34" spans="2:5" x14ac:dyDescent="0.25">
      <c r="B34" s="69" t="s">
        <v>24</v>
      </c>
      <c r="C34" s="85"/>
      <c r="D34" s="101"/>
      <c r="E34" s="2"/>
    </row>
    <row r="35" spans="2:5" x14ac:dyDescent="0.25">
      <c r="B35" s="70" t="s">
        <v>88</v>
      </c>
      <c r="C35" s="85"/>
      <c r="D35" s="101">
        <v>-38268</v>
      </c>
      <c r="E35" s="2">
        <v>-2110913</v>
      </c>
    </row>
    <row r="36" spans="2:5" x14ac:dyDescent="0.25">
      <c r="B36" s="70" t="s">
        <v>67</v>
      </c>
      <c r="C36" s="85"/>
      <c r="D36" s="103">
        <v>-1000000</v>
      </c>
      <c r="E36" s="102">
        <v>-2333333</v>
      </c>
    </row>
    <row r="37" spans="2:5" ht="30" x14ac:dyDescent="0.25">
      <c r="B37" s="93" t="s">
        <v>68</v>
      </c>
      <c r="C37" s="85"/>
      <c r="D37" s="103">
        <f>SUM(D35:D36)</f>
        <v>-1038268</v>
      </c>
      <c r="E37" s="102">
        <f>SUM(E35:E36)</f>
        <v>-4444246</v>
      </c>
    </row>
    <row r="38" spans="2:5" x14ac:dyDescent="0.25">
      <c r="B38" s="70" t="s">
        <v>42</v>
      </c>
      <c r="C38" s="85"/>
      <c r="D38" s="101">
        <v>6518</v>
      </c>
      <c r="E38" s="2">
        <v>36292</v>
      </c>
    </row>
    <row r="39" spans="2:5" ht="30" x14ac:dyDescent="0.25">
      <c r="B39" s="93" t="s">
        <v>69</v>
      </c>
      <c r="C39" s="85"/>
      <c r="D39" s="103">
        <v>-1695</v>
      </c>
      <c r="E39" s="102">
        <v>-47</v>
      </c>
    </row>
    <row r="40" spans="2:5" x14ac:dyDescent="0.25">
      <c r="B40" s="69" t="s">
        <v>43</v>
      </c>
      <c r="C40" s="85"/>
      <c r="D40" s="101">
        <f>D29+D33+D37+D38+D39</f>
        <v>33660886</v>
      </c>
      <c r="E40" s="2">
        <f>E29+E33+E37+E38+E39</f>
        <v>21635201.700000003</v>
      </c>
    </row>
    <row r="41" spans="2:5" x14ac:dyDescent="0.25">
      <c r="B41" s="69" t="s">
        <v>70</v>
      </c>
      <c r="C41" s="85">
        <v>4</v>
      </c>
      <c r="D41" s="103">
        <v>30011182</v>
      </c>
      <c r="E41" s="102">
        <v>12235576</v>
      </c>
    </row>
    <row r="42" spans="2:5" ht="15.75" thickBot="1" x14ac:dyDescent="0.3">
      <c r="B42" s="69" t="s">
        <v>71</v>
      </c>
      <c r="C42" s="85">
        <v>4</v>
      </c>
      <c r="D42" s="115">
        <f>D40+D41</f>
        <v>63672068</v>
      </c>
      <c r="E42" s="95">
        <f>E40+E41</f>
        <v>33870777.700000003</v>
      </c>
    </row>
    <row r="43" spans="2:5" ht="15.75" thickTop="1" x14ac:dyDescent="0.25">
      <c r="B43" s="53"/>
      <c r="C43" s="50"/>
      <c r="D43" s="53"/>
      <c r="E43" s="53"/>
    </row>
    <row r="44" spans="2:5" x14ac:dyDescent="0.25">
      <c r="D44" s="2"/>
      <c r="E44" s="2"/>
    </row>
    <row r="46" spans="2:5" x14ac:dyDescent="0.25">
      <c r="B46" s="54" t="str">
        <f>ОФП!B44</f>
        <v>Оразбаев Ж.Ж.</v>
      </c>
      <c r="C46" s="38" t="str">
        <f>ОФП!C44</f>
        <v>Заместитель Председателя Правления</v>
      </c>
    </row>
    <row r="47" spans="2:5" x14ac:dyDescent="0.25">
      <c r="C47" s="54"/>
    </row>
    <row r="48" spans="2:5" x14ac:dyDescent="0.25">
      <c r="B48" s="38" t="str">
        <f>ОФП!B46</f>
        <v>Шоданова Г.Т.</v>
      </c>
      <c r="C48" s="38" t="str">
        <f>ОФП!C46</f>
        <v>Главный бухгалтер</v>
      </c>
    </row>
  </sheetData>
  <mergeCells count="7">
    <mergeCell ref="B2:E2"/>
    <mergeCell ref="B4:E4"/>
    <mergeCell ref="B3:E3"/>
    <mergeCell ref="B6:B7"/>
    <mergeCell ref="C6:C8"/>
    <mergeCell ref="D6:E6"/>
    <mergeCell ref="D7:E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ОФП</vt:lpstr>
      <vt:lpstr>ОПиУ</vt:lpstr>
      <vt:lpstr>ОСД</vt:lpstr>
      <vt:lpstr>ОИК</vt:lpstr>
      <vt:lpstr>ДДС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2022-05-06T03:08:57Z</dcterms:modified>
</cp:coreProperties>
</file>