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ОФП" sheetId="1" r:id="rId1"/>
    <sheet name="ОПиУ" sheetId="2" r:id="rId2"/>
    <sheet name="ОИК" sheetId="4" r:id="rId3"/>
    <sheet name="ДДС" sheetId="3" r:id="rId4"/>
  </sheets>
  <definedNames>
    <definedName name="_Hlk78385158" localSheetId="0">ОФП!$B$9</definedName>
    <definedName name="_Hlk78385217" localSheetId="0">ОФП!$B$10</definedName>
    <definedName name="_Hlk78385741" localSheetId="0">ОФП!$B$11</definedName>
    <definedName name="_Hlk78385768" localSheetId="0">ОФП!$B$12</definedName>
    <definedName name="_Hlk78390223" localSheetId="0">ОФП!$B$15</definedName>
    <definedName name="_Hlk78390337" localSheetId="0">ОФП!$B$16</definedName>
    <definedName name="_Hlk78390356" localSheetId="0">ОФП!$B$17</definedName>
    <definedName name="_Hlk78390364" localSheetId="0">ОФП!$B$18</definedName>
    <definedName name="_Hlk78390385" localSheetId="0">ОФП!$B$19</definedName>
    <definedName name="_Hlk78390506" localSheetId="0">ОФП!$B$26</definedName>
    <definedName name="_Hlk78390606" localSheetId="0">ОФП!$B$30</definedName>
    <definedName name="_Hlk78390671" localSheetId="0">ОФП!$B$32</definedName>
  </definedNames>
  <calcPr calcId="162913"/>
</workbook>
</file>

<file path=xl/calcChain.xml><?xml version="1.0" encoding="utf-8"?>
<calcChain xmlns="http://schemas.openxmlformats.org/spreadsheetml/2006/main">
  <c r="G14" i="4" l="1"/>
  <c r="D15" i="4"/>
  <c r="E15" i="4"/>
  <c r="F15" i="4"/>
  <c r="C15" i="4"/>
  <c r="G13" i="4"/>
  <c r="F11" i="4"/>
  <c r="G15" i="4" l="1"/>
  <c r="E46" i="2"/>
  <c r="D46" i="2"/>
  <c r="D38" i="3" l="1"/>
  <c r="D11" i="4"/>
  <c r="D27" i="2"/>
  <c r="E27" i="2"/>
  <c r="E41" i="1"/>
  <c r="D41" i="1"/>
  <c r="E40" i="1"/>
  <c r="D40" i="1"/>
  <c r="E33" i="1"/>
  <c r="D33" i="1"/>
  <c r="E20" i="1"/>
  <c r="D20" i="1"/>
  <c r="C49" i="3" l="1"/>
  <c r="C47" i="3"/>
  <c r="B49" i="3"/>
  <c r="B47" i="3"/>
  <c r="D33" i="3"/>
  <c r="B3" i="3"/>
  <c r="C22" i="4"/>
  <c r="C20" i="4"/>
  <c r="B22" i="4"/>
  <c r="B20" i="4"/>
  <c r="G9" i="4"/>
  <c r="B3" i="4"/>
  <c r="C52" i="2"/>
  <c r="C50" i="2"/>
  <c r="B52" i="2"/>
  <c r="B50" i="2"/>
  <c r="E40" i="2"/>
  <c r="D40" i="2"/>
  <c r="E19" i="2"/>
  <c r="D19" i="2"/>
  <c r="E33" i="3" l="1"/>
  <c r="E38" i="3" l="1"/>
  <c r="G10" i="4"/>
  <c r="G11" i="4" s="1"/>
  <c r="E16" i="3" l="1"/>
  <c r="E27" i="3" s="1"/>
  <c r="E29" i="3" s="1"/>
  <c r="D16" i="3"/>
  <c r="D27" i="3" s="1"/>
  <c r="D29" i="3" s="1"/>
  <c r="D41" i="3" s="1"/>
  <c r="D43" i="3" s="1"/>
  <c r="E16" i="2"/>
  <c r="E20" i="2" s="1"/>
  <c r="D16" i="2"/>
  <c r="D20" i="2" s="1"/>
  <c r="E41" i="3" l="1"/>
  <c r="E43" i="3" s="1"/>
  <c r="D28" i="2"/>
  <c r="D31" i="2" s="1"/>
  <c r="E28" i="2"/>
  <c r="E31" i="2" s="1"/>
  <c r="E44" i="2" s="1"/>
  <c r="D44" i="2" l="1"/>
</calcChain>
</file>

<file path=xl/sharedStrings.xml><?xml version="1.0" encoding="utf-8"?>
<sst xmlns="http://schemas.openxmlformats.org/spreadsheetml/2006/main" count="150" uniqueCount="113">
  <si>
    <t>Денежные средства и их эквиваленты</t>
  </si>
  <si>
    <t>Средства в кредитных организациях</t>
  </si>
  <si>
    <t>Кредиты клиентам</t>
  </si>
  <si>
    <t>Дебиторская задолженность по финансовой аренде</t>
  </si>
  <si>
    <t>Имущество, предназначенное для финансовой аренды</t>
  </si>
  <si>
    <t>Основные средства</t>
  </si>
  <si>
    <t>Нематериальные активы</t>
  </si>
  <si>
    <t>Авансы выданные</t>
  </si>
  <si>
    <t>Прочие активы</t>
  </si>
  <si>
    <t>Средства кредитных организаций</t>
  </si>
  <si>
    <t>Авансы полученные</t>
  </si>
  <si>
    <t>Прочие обязательства</t>
  </si>
  <si>
    <t>Уставный капитал</t>
  </si>
  <si>
    <t>Резервный капитал</t>
  </si>
  <si>
    <t>Нераспределенная прибыль</t>
  </si>
  <si>
    <t>Процентные расходы</t>
  </si>
  <si>
    <t>Чистый процентный доход</t>
  </si>
  <si>
    <t>Чистый процентный доход за вычетом резерва под обесценение кредитов и дебиторской задолженности по финансовой аренде</t>
  </si>
  <si>
    <t>Прочие доходы</t>
  </si>
  <si>
    <t>Непроцентные расходы</t>
  </si>
  <si>
    <t>Прибыль за отчетный период</t>
  </si>
  <si>
    <t>Проценты полученные</t>
  </si>
  <si>
    <t>Проценты выплаченные</t>
  </si>
  <si>
    <t>Денежные потоки от инвестиционной деятельности</t>
  </si>
  <si>
    <t>Денежные потоки от финансовой деятельности</t>
  </si>
  <si>
    <t>(в тысячах тенге)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</si>
  <si>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</si>
  <si>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</si>
  <si>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</si>
  <si>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</si>
  <si>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</si>
  <si>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</si>
  <si>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обязательства и капитал</t>
  </si>
  <si>
    <t>Прим.</t>
  </si>
  <si>
    <t>Текущие активы по корпоративному подоходному налогу</t>
  </si>
  <si>
    <t>Чистые доходы/(расходы) по операциям в иностранной валюте</t>
  </si>
  <si>
    <t>Денежные потоки от операционной деятельности:</t>
  </si>
  <si>
    <t>Чистые денежные потоки от операционной деятельности до налога на прибыль</t>
  </si>
  <si>
    <t>Уплаченный налог на прибыль</t>
  </si>
  <si>
    <t>Чистое расходование денежных средств от инвестиционной деятельности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</si>
  <si>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</si>
  <si>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</si>
  <si>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Дополнительный капитал</t>
  </si>
  <si>
    <t>Итого</t>
  </si>
  <si>
    <t>Чистые доходы/(расходы) по операциям с производными финансовыми активами</t>
  </si>
  <si>
    <t>Выпущенные долговые ценные бумаги</t>
  </si>
  <si>
    <t>Прочий совокупный доход</t>
  </si>
  <si>
    <t>ПРОМЕЖУТОЧНЫЙ СОКРАЩЕННЫЙ ОТЧЕТ О ДВИЖЕНИИ ДЕНЕЖНЫХ СРЕДСТВ</t>
  </si>
  <si>
    <t>Чистое (расходование)/поступление денежных средств от операционной деятельности</t>
  </si>
  <si>
    <t>Дополнительный оплаченный капитал</t>
  </si>
  <si>
    <t>Отложенные обязательства по корпоративному подоходному налогу</t>
  </si>
  <si>
    <t>Задолженность перед Акционером</t>
  </si>
  <si>
    <t>Расходы по кредитным убыткам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</si>
  <si>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</si>
  <si>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</si>
  <si>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</si>
  <si>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Реализованные расходы за вычетом доходов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</si>
  <si>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</si>
  <si>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</si>
  <si>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НДС и прочие налоги к возмещению</t>
  </si>
  <si>
    <t>Чистое увеличение/(уменьшение) операционных обязательств</t>
  </si>
  <si>
    <t>Приобретение основных средств и нематериальных активов</t>
  </si>
  <si>
    <t>Погашения займов, полученных от кредитных организаций</t>
  </si>
  <si>
    <t>Чистое поступление/(расходование) денежных средств от финансовой деятельности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</si>
  <si>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</si>
  <si>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</si>
  <si>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</si>
  <si>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Обязательства по отложенному налогу на добавленную стоимость</t>
  </si>
  <si>
    <t>Процентные доходы, рассчитанные с использованием эффективной ставки</t>
  </si>
  <si>
    <t>Прочие процентные доходы</t>
  </si>
  <si>
    <t>Итого процентные доходы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</si>
  <si>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</si>
  <si>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Итого совокупный доход за отчётный год</t>
  </si>
  <si>
    <t>–</t>
  </si>
  <si>
    <t>Кредиторская задолженность перед поставщиками</t>
  </si>
  <si>
    <t>ПРОМЕЖУТОЧНЫЙ СОКРАЩЕННЫЙ ОТЧЕТ О ФИНАНСОВОМ ПОЛОЖЕНИИ</t>
  </si>
  <si>
    <t>ПРОМЕЖУТОЧНЫЙ СОКРАЩЕННЫЙ ОТЧЕТ О ПРИБЫЛЯХ И УБЫТКАХ</t>
  </si>
  <si>
    <t>ПРОМЕЖУТОЧНЫЙ СОКРАЩЕННЫЙ ОТЧЕТ ОБ ИЗМЕНЕНИЯХ В КАПИТАЛЕ</t>
  </si>
  <si>
    <t>Накопленный дефицит/нераспределенная прибыль</t>
  </si>
  <si>
    <t>Погашение задолженности перед Акционером</t>
  </si>
  <si>
    <t>-</t>
  </si>
  <si>
    <t>Заместитель Председателя Правления</t>
  </si>
  <si>
    <t>Главный бухгалтер</t>
  </si>
  <si>
    <t>За три месяца,</t>
  </si>
  <si>
    <t>закончившихся 31 марта</t>
  </si>
  <si>
    <t>2022 года</t>
  </si>
  <si>
    <t>Расходы на персонал</t>
  </si>
  <si>
    <t>Прочие операционные расходы</t>
  </si>
  <si>
    <t>Прочие расходы от обесценения и создания резервов</t>
  </si>
  <si>
    <t>Прибыль до экономии по корпоративному подоходному налогу</t>
  </si>
  <si>
    <t>Экономия/(расход) по корпоративному подоходному налогу</t>
  </si>
  <si>
    <t>На 31 декабря 2021 года</t>
  </si>
  <si>
    <t xml:space="preserve">За три месяца, </t>
  </si>
  <si>
    <t>АО "КазАгроФинанс"</t>
  </si>
  <si>
    <t>на 31 марта 2023 года</t>
  </si>
  <si>
    <t>Дебиторская задолженность по финансовой аренде*</t>
  </si>
  <si>
    <t>Налог на добавленную стоимость и прочие налоги к возмещению</t>
  </si>
  <si>
    <t>Задолженность перед АО «НУХ «Байтерек»</t>
  </si>
  <si>
    <t>Государственные субсидии</t>
  </si>
  <si>
    <t>Балансовая стоимость одной простой акции (в тенге)</t>
  </si>
  <si>
    <t>За три месяца, закончившихся 31 марта 2023 года</t>
  </si>
  <si>
    <t>31 марта 2023 года</t>
  </si>
  <si>
    <t>31 декабря 2022 года</t>
  </si>
  <si>
    <t>2023 года</t>
  </si>
  <si>
    <t>Спивак О.А.</t>
  </si>
  <si>
    <t>На 31 декабря 2022 года</t>
  </si>
  <si>
    <t xml:space="preserve">На 31 марта 2023 года </t>
  </si>
  <si>
    <t>Дивиденды объявленные</t>
  </si>
  <si>
    <t>Поступления от реализации основных средств</t>
  </si>
  <si>
    <t>Погашение по выпущенным долговым ценным бумагам</t>
  </si>
  <si>
    <t>Итого совокупный доход за период</t>
  </si>
  <si>
    <t>Сейтжанов А.Б.</t>
  </si>
  <si>
    <t>На 31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</si>
</sst>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,##0;\(#,##0\)"/>
    <numFmt numFmtId="169" formatCode="d\-mmm\-yy;@"/>
    <numFmt numFmtId="170" formatCode="_-* #,##0.00_-;\-* #,##0.00_-;_-* &quot;-&quot;??_-;_-@_-"/>
    <numFmt numFmtId="171" formatCode="_(* #,##0.00_);_(* \(#,##0.00\);_(* &quot;-&quot;??_);_(@_)"/>
    <numFmt numFmtId="172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5" fontId="6" fillId="0" borderId="0"/>
    <xf numFmtId="0" fontId="12" fillId="0" borderId="0"/>
    <xf numFmtId="0" fontId="6" fillId="0" borderId="0"/>
    <xf numFmtId="170" fontId="14" fillId="0" borderId="0" applyFont="0" applyFill="0" applyBorder="0" applyAlignment="0" applyProtection="0"/>
    <xf numFmtId="0" fontId="14" fillId="0" borderId="0"/>
    <xf numFmtId="171" fontId="3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</cellStyleXfs>
  <cellXfs count="135">
    <xf numFmtId="0" fontId="0" fillId="0" borderId="0" xfId="0"/>
    <xf numFmtId="0" fontId="8" fillId="0" borderId="0" xfId="4" applyFont="1" applyFill="1" applyBorder="1" applyAlignment="1">
      <alignment horizontal="left"/>
    </xf>
    <xf numFmtId="166" fontId="8" fillId="0" borderId="0" xfId="3" applyNumberFormat="1" applyFont="1" applyFill="1" applyBorder="1" applyAlignment="1" applyProtection="1"/>
    <xf numFmtId="0" fontId="8" fillId="0" borderId="0" xfId="5" applyFont="1" applyFill="1" applyAlignment="1">
      <alignment horizontal="left"/>
    </xf>
    <xf numFmtId="0" fontId="0" fillId="0" borderId="0" xfId="4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166" fontId="9" fillId="0" borderId="2" xfId="3" applyNumberFormat="1" applyFont="1" applyFill="1" applyBorder="1" applyAlignment="1" applyProtection="1"/>
    <xf numFmtId="0" fontId="10" fillId="0" borderId="0" xfId="2" applyNumberFormat="1" applyFont="1" applyFill="1" applyAlignment="1"/>
    <xf numFmtId="166" fontId="9" fillId="0" borderId="3" xfId="3" applyNumberFormat="1" applyFont="1" applyFill="1" applyBorder="1" applyAlignment="1" applyProtection="1"/>
    <xf numFmtId="166" fontId="9" fillId="0" borderId="4" xfId="3" applyNumberFormat="1" applyFont="1" applyFill="1" applyBorder="1" applyAlignment="1" applyProtection="1"/>
    <xf numFmtId="0" fontId="10" fillId="0" borderId="0" xfId="2" applyNumberFormat="1" applyFont="1" applyFill="1" applyAlignment="1">
      <alignment horizontal="right"/>
    </xf>
    <xf numFmtId="0" fontId="8" fillId="0" borderId="0" xfId="2" applyFont="1" applyFill="1"/>
    <xf numFmtId="0" fontId="7" fillId="0" borderId="0" xfId="2" applyNumberFormat="1" applyFont="1" applyFill="1" applyAlignment="1">
      <alignment horizontal="left"/>
    </xf>
    <xf numFmtId="0" fontId="0" fillId="0" borderId="0" xfId="2" applyFont="1" applyFill="1"/>
    <xf numFmtId="166" fontId="0" fillId="0" borderId="0" xfId="3" applyNumberFormat="1" applyFont="1" applyFill="1" applyBorder="1" applyAlignment="1" applyProtection="1"/>
    <xf numFmtId="0" fontId="10" fillId="0" borderId="0" xfId="2" applyNumberFormat="1" applyFont="1" applyFill="1" applyAlignment="1">
      <alignment horizontal="left"/>
    </xf>
    <xf numFmtId="0" fontId="15" fillId="0" borderId="0" xfId="2" applyFont="1" applyFill="1"/>
    <xf numFmtId="0" fontId="16" fillId="0" borderId="0" xfId="2" applyNumberFormat="1" applyFont="1" applyFill="1" applyAlignment="1">
      <alignment horizontal="right"/>
    </xf>
    <xf numFmtId="167" fontId="8" fillId="0" borderId="0" xfId="2" applyNumberFormat="1" applyFont="1" applyFill="1"/>
    <xf numFmtId="0" fontId="16" fillId="0" borderId="0" xfId="2" applyNumberFormat="1" applyFont="1" applyFill="1" applyAlignment="1"/>
    <xf numFmtId="0" fontId="14" fillId="0" borderId="0" xfId="2" applyFont="1" applyFill="1" applyAlignment="1">
      <alignment horizontal="right"/>
    </xf>
    <xf numFmtId="166" fontId="19" fillId="0" borderId="0" xfId="0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0" fontId="14" fillId="0" borderId="0" xfId="2" applyFont="1" applyFill="1" applyAlignment="1">
      <alignment horizontal="center"/>
    </xf>
    <xf numFmtId="0" fontId="8" fillId="0" borderId="0" xfId="4" applyFont="1" applyFill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3" fontId="0" fillId="0" borderId="0" xfId="0" applyNumberFormat="1" applyFill="1"/>
    <xf numFmtId="3" fontId="3" fillId="0" borderId="0" xfId="0" applyNumberFormat="1" applyFont="1"/>
    <xf numFmtId="3" fontId="0" fillId="0" borderId="0" xfId="0" applyNumberFormat="1"/>
    <xf numFmtId="0" fontId="0" fillId="0" borderId="0" xfId="0"/>
    <xf numFmtId="0" fontId="0" fillId="0" borderId="0" xfId="0" applyFill="1"/>
    <xf numFmtId="3" fontId="3" fillId="0" borderId="0" xfId="0" applyNumberFormat="1" applyFont="1" applyFill="1"/>
    <xf numFmtId="0" fontId="8" fillId="0" borderId="0" xfId="5" applyFont="1" applyFill="1" applyAlignment="1">
      <alignment horizontal="center"/>
    </xf>
    <xf numFmtId="0" fontId="0" fillId="0" borderId="0" xfId="2" applyFont="1" applyFill="1" applyAlignment="1">
      <alignment horizontal="center"/>
    </xf>
    <xf numFmtId="0" fontId="16" fillId="0" borderId="0" xfId="2" applyNumberFormat="1" applyFont="1" applyFill="1" applyAlignment="1">
      <alignment horizont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7" fillId="0" borderId="0" xfId="0" applyFont="1" applyAlignment="1">
      <alignment wrapText="1"/>
    </xf>
    <xf numFmtId="3" fontId="27" fillId="0" borderId="0" xfId="0" applyNumberFormat="1" applyFont="1" applyFill="1"/>
    <xf numFmtId="3" fontId="27" fillId="0" borderId="0" xfId="0" applyNumberFormat="1" applyFont="1"/>
    <xf numFmtId="0" fontId="27" fillId="0" borderId="0" xfId="0" applyFont="1" applyFill="1"/>
    <xf numFmtId="0" fontId="27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/>
    </xf>
    <xf numFmtId="0" fontId="27" fillId="0" borderId="0" xfId="0" applyFont="1" applyFill="1" applyAlignment="1"/>
    <xf numFmtId="0" fontId="0" fillId="0" borderId="0" xfId="0" applyFill="1" applyAlignment="1"/>
    <xf numFmtId="0" fontId="8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14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9" fillId="0" borderId="0" xfId="4" applyFont="1" applyFill="1" applyAlignment="1">
      <alignment horizontal="center"/>
    </xf>
    <xf numFmtId="0" fontId="13" fillId="0" borderId="0" xfId="4" applyFont="1" applyFill="1" applyAlignment="1">
      <alignment horizontal="center"/>
    </xf>
    <xf numFmtId="0" fontId="14" fillId="0" borderId="0" xfId="5" applyFont="1" applyFill="1" applyAlignment="1">
      <alignment horizontal="center"/>
    </xf>
    <xf numFmtId="4" fontId="13" fillId="0" borderId="0" xfId="3" applyNumberFormat="1" applyFont="1" applyFill="1" applyBorder="1" applyAlignment="1" applyProtection="1"/>
    <xf numFmtId="0" fontId="2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8" fillId="0" borderId="0" xfId="2" applyFont="1" applyFill="1" applyAlignment="1">
      <alignment horizontal="left"/>
    </xf>
    <xf numFmtId="0" fontId="8" fillId="0" borderId="0" xfId="2" applyFont="1" applyFill="1" applyBorder="1" applyAlignment="1">
      <alignment horizontal="right"/>
    </xf>
    <xf numFmtId="0" fontId="11" fillId="0" borderId="0" xfId="2" applyFont="1" applyFill="1"/>
    <xf numFmtId="0" fontId="10" fillId="0" borderId="0" xfId="4" applyNumberFormat="1" applyFont="1" applyFill="1" applyBorder="1" applyAlignment="1" applyProtection="1">
      <alignment horizontal="left"/>
      <protection locked="0"/>
    </xf>
    <xf numFmtId="0" fontId="8" fillId="0" borderId="0" xfId="2" applyFont="1" applyFill="1" applyAlignment="1">
      <alignment horizontal="left" wrapText="1"/>
    </xf>
    <xf numFmtId="0" fontId="21" fillId="0" borderId="0" xfId="2" applyFont="1" applyFill="1" applyAlignment="1">
      <alignment horizontal="center" wrapText="1"/>
    </xf>
    <xf numFmtId="0" fontId="9" fillId="0" borderId="1" xfId="2" applyFont="1" applyFill="1" applyBorder="1" applyAlignment="1">
      <alignment horizontal="center" wrapText="1"/>
    </xf>
    <xf numFmtId="168" fontId="13" fillId="0" borderId="0" xfId="4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72" fontId="18" fillId="0" borderId="0" xfId="1" applyNumberFormat="1" applyFont="1" applyFill="1"/>
    <xf numFmtId="0" fontId="31" fillId="0" borderId="0" xfId="0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3" fontId="31" fillId="0" borderId="8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3" fontId="18" fillId="0" borderId="8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166" fontId="9" fillId="0" borderId="0" xfId="3" applyNumberFormat="1" applyFont="1" applyFill="1" applyBorder="1" applyAlignment="1" applyProtection="1"/>
    <xf numFmtId="166" fontId="8" fillId="0" borderId="9" xfId="3" applyNumberFormat="1" applyFont="1" applyFill="1" applyBorder="1" applyAlignment="1" applyProtection="1"/>
    <xf numFmtId="166" fontId="9" fillId="0" borderId="9" xfId="3" applyNumberFormat="1" applyFont="1" applyFill="1" applyBorder="1" applyAlignment="1" applyProtection="1"/>
    <xf numFmtId="3" fontId="17" fillId="0" borderId="8" xfId="0" applyNumberFormat="1" applyFont="1" applyFill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7" fillId="0" borderId="5" xfId="0" applyNumberFormat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3" fontId="18" fillId="0" borderId="5" xfId="0" applyNumberFormat="1" applyFont="1" applyFill="1" applyBorder="1" applyAlignment="1">
      <alignment horizontal="right" vertical="center"/>
    </xf>
    <xf numFmtId="166" fontId="8" fillId="0" borderId="0" xfId="3" applyNumberFormat="1" applyFont="1" applyFill="1" applyBorder="1" applyAlignment="1" applyProtection="1">
      <alignment horizontal="right" vertical="center"/>
    </xf>
    <xf numFmtId="3" fontId="5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7" fillId="0" borderId="0" xfId="0" applyNumberFormat="1" applyFont="1" applyFill="1" applyAlignment="1">
      <alignment horizontal="right" vertical="center"/>
    </xf>
    <xf numFmtId="0" fontId="33" fillId="0" borderId="0" xfId="0" applyFont="1" applyFill="1" applyBorder="1"/>
    <xf numFmtId="3" fontId="32" fillId="0" borderId="8" xfId="0" applyNumberFormat="1" applyFont="1" applyFill="1" applyBorder="1" applyAlignment="1">
      <alignment vertical="center"/>
    </xf>
    <xf numFmtId="166" fontId="9" fillId="0" borderId="5" xfId="3" applyNumberFormat="1" applyFont="1" applyFill="1" applyBorder="1" applyAlignment="1" applyProtection="1"/>
    <xf numFmtId="166" fontId="8" fillId="0" borderId="5" xfId="3" applyNumberFormat="1" applyFont="1" applyFill="1" applyBorder="1" applyAlignment="1" applyProtection="1"/>
    <xf numFmtId="166" fontId="8" fillId="0" borderId="2" xfId="3" applyNumberFormat="1" applyFont="1" applyFill="1" applyBorder="1" applyAlignment="1" applyProtection="1"/>
    <xf numFmtId="166" fontId="8" fillId="0" borderId="3" xfId="3" applyNumberFormat="1" applyFont="1" applyFill="1" applyBorder="1" applyAlignment="1" applyProtection="1"/>
    <xf numFmtId="166" fontId="8" fillId="0" borderId="4" xfId="3" applyNumberFormat="1" applyFont="1" applyFill="1" applyBorder="1" applyAlignment="1" applyProtection="1"/>
    <xf numFmtId="4" fontId="14" fillId="0" borderId="0" xfId="3" applyNumberFormat="1" applyFont="1" applyFill="1" applyBorder="1" applyAlignment="1" applyProtection="1"/>
    <xf numFmtId="3" fontId="27" fillId="0" borderId="5" xfId="0" applyNumberFormat="1" applyFont="1" applyBorder="1" applyAlignment="1">
      <alignment horizontal="right" vertical="center"/>
    </xf>
    <xf numFmtId="3" fontId="27" fillId="0" borderId="8" xfId="0" applyNumberFormat="1" applyFont="1" applyBorder="1" applyAlignment="1">
      <alignment horizontal="right" vertical="center"/>
    </xf>
    <xf numFmtId="0" fontId="33" fillId="0" borderId="0" xfId="0" applyFont="1" applyFill="1"/>
    <xf numFmtId="3" fontId="18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166" fontId="9" fillId="0" borderId="9" xfId="3" applyNumberFormat="1" applyFont="1" applyFill="1" applyBorder="1" applyAlignment="1" applyProtection="1">
      <alignment horizontal="center"/>
    </xf>
    <xf numFmtId="0" fontId="9" fillId="0" borderId="0" xfId="2" applyFont="1" applyFill="1" applyAlignment="1">
      <alignment horizontal="center"/>
    </xf>
    <xf numFmtId="0" fontId="27" fillId="0" borderId="0" xfId="0" applyFont="1" applyFill="1" applyAlignment="1">
      <alignment vertical="center"/>
    </xf>
    <xf numFmtId="0" fontId="9" fillId="0" borderId="0" xfId="2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0" fontId="9" fillId="0" borderId="0" xfId="2" applyFont="1" applyFill="1" applyAlignment="1">
      <alignment horizontal="center"/>
    </xf>
    <xf numFmtId="0" fontId="13" fillId="0" borderId="0" xfId="2" applyNumberFormat="1" applyFont="1" applyFill="1" applyAlignment="1">
      <alignment horizontal="center"/>
    </xf>
    <xf numFmtId="14" fontId="24" fillId="0" borderId="0" xfId="2" applyNumberFormat="1" applyFont="1" applyFill="1" applyAlignment="1">
      <alignment horizontal="center"/>
    </xf>
    <xf numFmtId="3" fontId="18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13" fillId="0" borderId="0" xfId="2" applyFont="1" applyFill="1" applyAlignment="1">
      <alignment horizontal="center"/>
    </xf>
    <xf numFmtId="169" fontId="25" fillId="0" borderId="0" xfId="2" applyNumberFormat="1" applyFont="1" applyFill="1" applyAlignment="1">
      <alignment horizontal="center"/>
    </xf>
    <xf numFmtId="0" fontId="19" fillId="0" borderId="0" xfId="0" applyFont="1" applyFill="1" applyAlignment="1">
      <alignment horizontal="justify" vertical="center"/>
    </xf>
    <xf numFmtId="0" fontId="29" fillId="0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7" fillId="0" borderId="0" xfId="0" applyFont="1" applyFill="1" applyAlignment="1">
      <alignment vertical="center"/>
    </xf>
    <xf numFmtId="0" fontId="29" fillId="0" borderId="7" xfId="0" applyFont="1" applyFill="1" applyBorder="1" applyAlignment="1">
      <alignment horizontal="center" vertical="center"/>
    </xf>
    <xf numFmtId="3" fontId="28" fillId="0" borderId="5" xfId="0" applyNumberFormat="1" applyFont="1" applyBorder="1" applyAlignment="1">
      <alignment horizontal="right" vertical="center"/>
    </xf>
    <xf numFmtId="3" fontId="28" fillId="0" borderId="8" xfId="0" applyNumberFormat="1" applyFont="1" applyBorder="1" applyAlignment="1">
      <alignment horizontal="right" vertical="center"/>
    </xf>
  </cellXfs>
  <cellStyles count="11">
    <cellStyle name="Comma 2" xfId="6"/>
    <cellStyle name="Comma 74" xfId="8"/>
    <cellStyle name="Comma 74 2" xfId="10"/>
    <cellStyle name="Excel Built-in Comma" xfId="3"/>
    <cellStyle name="Excel Built-in Normal" xfId="2"/>
    <cellStyle name="Normal 2" xfId="4"/>
    <cellStyle name="Normal 2 2" xfId="5"/>
    <cellStyle name="Normal_A4. TS IFRS KazPost'07 " xfId="7"/>
    <cellStyle name="Обычный" xfId="0" builtinId="0"/>
    <cellStyle name="Стиль 1" xfId="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activeCell="B1" sqref="B1"/>
    </sheetView>
  </sheetViews>
  <sheetFormatPr defaultRowHeight="15" x14ac:dyDescent="0.25"/>
  <cols>
    <col min="1" max="1" width="6.85546875" style="32" customWidth="1"/>
    <col min="2" max="2" width="59.7109375" style="32" customWidth="1"/>
    <col min="3" max="3" width="9.85546875" style="32" customWidth="1"/>
    <col min="4" max="4" width="15.5703125" style="32" customWidth="1"/>
    <col min="5" max="5" width="16" style="32" customWidth="1"/>
    <col min="6" max="16384" width="9.140625" style="32"/>
  </cols>
  <sheetData>
    <row r="1" spans="1:5" x14ac:dyDescent="0.25">
      <c r="A1" s="14"/>
      <c r="B1" s="61"/>
      <c r="C1" s="61"/>
      <c r="E1" s="114" t="s">
        <v>93</v>
      </c>
    </row>
    <row r="2" spans="1:5" x14ac:dyDescent="0.25">
      <c r="A2" s="116" t="s">
        <v>75</v>
      </c>
      <c r="B2" s="116"/>
      <c r="C2" s="116"/>
      <c r="D2" s="116"/>
      <c r="E2" s="116"/>
    </row>
    <row r="3" spans="1:5" x14ac:dyDescent="0.25">
      <c r="A3" s="117" t="s">
        <v>94</v>
      </c>
      <c r="B3" s="117"/>
      <c r="C3" s="117"/>
      <c r="D3" s="117"/>
      <c r="E3" s="117"/>
    </row>
    <row r="4" spans="1:5" x14ac:dyDescent="0.25">
      <c r="A4" s="118" t="s">
        <v>25</v>
      </c>
      <c r="B4" s="118"/>
      <c r="C4" s="118"/>
      <c r="D4" s="118"/>
      <c r="E4" s="118"/>
    </row>
    <row r="5" spans="1:5" x14ac:dyDescent="0.25">
      <c r="A5" s="63"/>
      <c r="B5" s="61"/>
      <c r="C5" s="61"/>
      <c r="D5" s="62"/>
      <c r="E5" s="2"/>
    </row>
    <row r="6" spans="1:5" x14ac:dyDescent="0.25">
      <c r="A6" s="13"/>
      <c r="B6" s="61"/>
      <c r="C6" s="61"/>
      <c r="D6" s="13"/>
      <c r="E6" s="13"/>
    </row>
    <row r="7" spans="1:5" ht="26.25" x14ac:dyDescent="0.25">
      <c r="A7" s="64"/>
      <c r="B7" s="65"/>
      <c r="C7" s="66" t="s">
        <v>33</v>
      </c>
      <c r="D7" s="67" t="s">
        <v>101</v>
      </c>
      <c r="E7" s="67" t="s">
        <v>102</v>
      </c>
    </row>
    <row r="8" spans="1:5" x14ac:dyDescent="0.25">
      <c r="B8" s="68" t="s">
        <v>26</v>
      </c>
      <c r="C8" s="68"/>
      <c r="D8" s="13"/>
      <c r="E8" s="13"/>
    </row>
    <row r="9" spans="1:5" x14ac:dyDescent="0.25">
      <c r="A9" s="12"/>
      <c r="B9" s="1" t="s">
        <v>0</v>
      </c>
      <c r="C9" s="47">
        <v>4</v>
      </c>
      <c r="D9" s="86">
        <v>63064724</v>
      </c>
      <c r="E9" s="2">
        <v>64764023</v>
      </c>
    </row>
    <row r="10" spans="1:5" x14ac:dyDescent="0.25">
      <c r="A10" s="9"/>
      <c r="B10" s="3" t="s">
        <v>1</v>
      </c>
      <c r="C10" s="34">
        <v>5</v>
      </c>
      <c r="D10" s="86">
        <v>4916</v>
      </c>
      <c r="E10" s="2">
        <v>61833</v>
      </c>
    </row>
    <row r="11" spans="1:5" x14ac:dyDescent="0.25">
      <c r="A11" s="9"/>
      <c r="B11" s="3" t="s">
        <v>2</v>
      </c>
      <c r="C11" s="34">
        <v>6</v>
      </c>
      <c r="D11" s="86">
        <v>12261182</v>
      </c>
      <c r="E11" s="2">
        <v>13287308</v>
      </c>
    </row>
    <row r="12" spans="1:5" x14ac:dyDescent="0.25">
      <c r="A12" s="9"/>
      <c r="B12" s="3" t="s">
        <v>95</v>
      </c>
      <c r="C12" s="34">
        <v>7</v>
      </c>
      <c r="D12" s="86">
        <v>386763183</v>
      </c>
      <c r="E12" s="2">
        <v>393664193</v>
      </c>
    </row>
    <row r="13" spans="1:5" x14ac:dyDescent="0.25">
      <c r="A13" s="9"/>
      <c r="B13" s="4" t="s">
        <v>4</v>
      </c>
      <c r="C13" s="48">
        <v>8</v>
      </c>
      <c r="D13" s="86">
        <v>4629395</v>
      </c>
      <c r="E13" s="2">
        <v>2869777</v>
      </c>
    </row>
    <row r="14" spans="1:5" x14ac:dyDescent="0.25">
      <c r="A14" s="9"/>
      <c r="B14" s="6" t="s">
        <v>34</v>
      </c>
      <c r="C14" s="49"/>
      <c r="D14" s="86">
        <v>134115</v>
      </c>
      <c r="E14" s="2">
        <v>134115</v>
      </c>
    </row>
    <row r="15" spans="1:5" x14ac:dyDescent="0.25">
      <c r="A15" s="9"/>
      <c r="B15" s="4" t="s">
        <v>5</v>
      </c>
      <c r="C15" s="48"/>
      <c r="D15" s="86">
        <v>933980</v>
      </c>
      <c r="E15" s="2">
        <v>972822</v>
      </c>
    </row>
    <row r="16" spans="1:5" x14ac:dyDescent="0.25">
      <c r="A16" s="9"/>
      <c r="B16" s="4" t="s">
        <v>6</v>
      </c>
      <c r="C16" s="48"/>
      <c r="D16" s="86">
        <v>428467</v>
      </c>
      <c r="E16" s="2">
        <v>447612</v>
      </c>
    </row>
    <row r="17" spans="1:5" ht="15.75" customHeight="1" x14ac:dyDescent="0.25">
      <c r="A17" s="9"/>
      <c r="B17" s="26" t="s">
        <v>96</v>
      </c>
      <c r="C17" s="50"/>
      <c r="D17" s="86">
        <v>8056917</v>
      </c>
      <c r="E17" s="2">
        <v>8196088</v>
      </c>
    </row>
    <row r="18" spans="1:5" x14ac:dyDescent="0.25">
      <c r="A18" s="9"/>
      <c r="B18" s="5" t="s">
        <v>7</v>
      </c>
      <c r="C18" s="50"/>
      <c r="D18" s="86">
        <v>6788628</v>
      </c>
      <c r="E18" s="2">
        <v>554302</v>
      </c>
    </row>
    <row r="19" spans="1:5" x14ac:dyDescent="0.25">
      <c r="A19" s="9"/>
      <c r="B19" s="5" t="s">
        <v>8</v>
      </c>
      <c r="C19" s="50"/>
      <c r="D19" s="86">
        <v>280777</v>
      </c>
      <c r="E19" s="2">
        <v>307421</v>
      </c>
    </row>
    <row r="20" spans="1:5" ht="15.75" thickBot="1" x14ac:dyDescent="0.3">
      <c r="A20" s="9"/>
      <c r="B20" s="7" t="s">
        <v>27</v>
      </c>
      <c r="C20" s="51"/>
      <c r="D20" s="8">
        <f>SUM(D9:D19)</f>
        <v>483346284</v>
      </c>
      <c r="E20" s="102">
        <f>SUM(E9:E19)</f>
        <v>485259494</v>
      </c>
    </row>
    <row r="21" spans="1:5" ht="15.75" thickTop="1" x14ac:dyDescent="0.25">
      <c r="A21" s="9"/>
      <c r="B21" s="7"/>
      <c r="C21" s="51"/>
      <c r="D21" s="86"/>
      <c r="E21" s="2"/>
    </row>
    <row r="22" spans="1:5" x14ac:dyDescent="0.25">
      <c r="A22" s="9"/>
      <c r="B22" s="7" t="s">
        <v>28</v>
      </c>
      <c r="C22" s="51"/>
      <c r="D22" s="86"/>
      <c r="E22" s="2"/>
    </row>
    <row r="23" spans="1:5" x14ac:dyDescent="0.25">
      <c r="A23" s="9"/>
      <c r="B23" s="5" t="s">
        <v>51</v>
      </c>
      <c r="C23" s="50">
        <v>9</v>
      </c>
      <c r="D23" s="86">
        <v>21498478</v>
      </c>
      <c r="E23" s="2">
        <v>22062088</v>
      </c>
    </row>
    <row r="24" spans="1:5" x14ac:dyDescent="0.25">
      <c r="A24" s="9"/>
      <c r="B24" s="5" t="s">
        <v>97</v>
      </c>
      <c r="C24" s="50">
        <v>10</v>
      </c>
      <c r="D24" s="86">
        <v>11653088</v>
      </c>
      <c r="E24" s="2">
        <v>11584240</v>
      </c>
    </row>
    <row r="25" spans="1:5" x14ac:dyDescent="0.25">
      <c r="A25" s="9"/>
      <c r="B25" s="5" t="s">
        <v>9</v>
      </c>
      <c r="C25" s="50">
        <v>11</v>
      </c>
      <c r="D25" s="86">
        <v>30748698</v>
      </c>
      <c r="E25" s="2">
        <v>30638480</v>
      </c>
    </row>
    <row r="26" spans="1:5" x14ac:dyDescent="0.25">
      <c r="A26" s="9"/>
      <c r="B26" s="26" t="s">
        <v>45</v>
      </c>
      <c r="C26" s="50">
        <v>12</v>
      </c>
      <c r="D26" s="86">
        <v>189666187</v>
      </c>
      <c r="E26" s="2">
        <v>206717109</v>
      </c>
    </row>
    <row r="27" spans="1:5" x14ac:dyDescent="0.25">
      <c r="A27" s="9"/>
      <c r="B27" s="5" t="s">
        <v>74</v>
      </c>
      <c r="C27" s="50">
        <v>13</v>
      </c>
      <c r="D27" s="86">
        <v>11096363</v>
      </c>
      <c r="E27" s="2">
        <v>2713514</v>
      </c>
    </row>
    <row r="28" spans="1:5" x14ac:dyDescent="0.25">
      <c r="A28" s="9"/>
      <c r="B28" s="5" t="s">
        <v>98</v>
      </c>
      <c r="C28" s="50">
        <v>14</v>
      </c>
      <c r="D28" s="86">
        <v>26953115</v>
      </c>
      <c r="E28" s="2">
        <v>27025951</v>
      </c>
    </row>
    <row r="29" spans="1:5" s="3" customFormat="1" ht="12.75" x14ac:dyDescent="0.2">
      <c r="B29" s="3" t="s">
        <v>50</v>
      </c>
      <c r="C29" s="34"/>
      <c r="D29" s="86">
        <v>7541691</v>
      </c>
      <c r="E29" s="2">
        <v>7584525</v>
      </c>
    </row>
    <row r="30" spans="1:5" x14ac:dyDescent="0.25">
      <c r="A30" s="9"/>
      <c r="B30" s="5" t="s">
        <v>10</v>
      </c>
      <c r="C30" s="50"/>
      <c r="D30" s="86">
        <v>8767982</v>
      </c>
      <c r="E30" s="2">
        <v>6900816</v>
      </c>
    </row>
    <row r="31" spans="1:5" x14ac:dyDescent="0.25">
      <c r="B31" s="13" t="s">
        <v>67</v>
      </c>
      <c r="C31" s="112"/>
      <c r="D31" s="86">
        <v>10715531</v>
      </c>
      <c r="E31" s="2">
        <v>10917373</v>
      </c>
    </row>
    <row r="32" spans="1:5" x14ac:dyDescent="0.25">
      <c r="A32" s="13"/>
      <c r="B32" s="6" t="s">
        <v>11</v>
      </c>
      <c r="C32" s="52"/>
      <c r="D32" s="86">
        <v>2335347</v>
      </c>
      <c r="E32" s="2">
        <v>2164986</v>
      </c>
    </row>
    <row r="33" spans="1:5" x14ac:dyDescent="0.25">
      <c r="A33" s="13"/>
      <c r="B33" s="7" t="s">
        <v>29</v>
      </c>
      <c r="C33" s="51"/>
      <c r="D33" s="10">
        <f>SUM(D23:D32)</f>
        <v>320976480</v>
      </c>
      <c r="E33" s="103">
        <f>SUM(E23:E32)</f>
        <v>328309082</v>
      </c>
    </row>
    <row r="34" spans="1:5" x14ac:dyDescent="0.25">
      <c r="A34" s="13"/>
      <c r="B34" s="5"/>
      <c r="C34" s="50"/>
      <c r="D34" s="86"/>
      <c r="E34" s="2"/>
    </row>
    <row r="35" spans="1:5" x14ac:dyDescent="0.25">
      <c r="A35" s="13"/>
      <c r="B35" s="7" t="s">
        <v>30</v>
      </c>
      <c r="C35" s="50"/>
      <c r="D35" s="86"/>
      <c r="E35" s="2"/>
    </row>
    <row r="36" spans="1:5" x14ac:dyDescent="0.25">
      <c r="A36" s="13"/>
      <c r="B36" s="5" t="s">
        <v>12</v>
      </c>
      <c r="C36" s="50">
        <v>17</v>
      </c>
      <c r="D36" s="86">
        <v>82837204</v>
      </c>
      <c r="E36" s="2">
        <v>82837204</v>
      </c>
    </row>
    <row r="37" spans="1:5" x14ac:dyDescent="0.25">
      <c r="A37" s="13"/>
      <c r="B37" s="5" t="s">
        <v>49</v>
      </c>
      <c r="C37" s="50">
        <v>17</v>
      </c>
      <c r="D37" s="86">
        <v>57791144</v>
      </c>
      <c r="E37" s="2">
        <v>57791144</v>
      </c>
    </row>
    <row r="38" spans="1:5" x14ac:dyDescent="0.25">
      <c r="A38" s="12"/>
      <c r="B38" s="5" t="s">
        <v>13</v>
      </c>
      <c r="C38" s="50">
        <v>17</v>
      </c>
      <c r="D38" s="86">
        <v>1436184</v>
      </c>
      <c r="E38" s="2">
        <v>1436184</v>
      </c>
    </row>
    <row r="39" spans="1:5" x14ac:dyDescent="0.25">
      <c r="B39" s="1" t="s">
        <v>14</v>
      </c>
      <c r="C39" s="47">
        <v>17</v>
      </c>
      <c r="D39" s="86">
        <v>20305272</v>
      </c>
      <c r="E39" s="2">
        <v>14885880</v>
      </c>
    </row>
    <row r="40" spans="1:5" x14ac:dyDescent="0.25">
      <c r="B40" s="7" t="s">
        <v>31</v>
      </c>
      <c r="C40" s="53"/>
      <c r="D40" s="11">
        <f>SUM(D36:D39)</f>
        <v>162369804</v>
      </c>
      <c r="E40" s="104">
        <f>SUM(E36:E39)</f>
        <v>156950412</v>
      </c>
    </row>
    <row r="41" spans="1:5" ht="15.75" thickBot="1" x14ac:dyDescent="0.3">
      <c r="B41" s="7" t="s">
        <v>32</v>
      </c>
      <c r="C41" s="13"/>
      <c r="D41" s="8">
        <f>D33+D40</f>
        <v>483346284</v>
      </c>
      <c r="E41" s="102">
        <f>E33+E40</f>
        <v>485259494</v>
      </c>
    </row>
    <row r="42" spans="1:5" ht="15.75" thickTop="1" x14ac:dyDescent="0.25">
      <c r="B42" s="7" t="s">
        <v>99</v>
      </c>
      <c r="C42" s="47">
        <v>17</v>
      </c>
      <c r="D42" s="54">
        <v>1954.93</v>
      </c>
      <c r="E42" s="105">
        <v>1889.28</v>
      </c>
    </row>
    <row r="46" spans="1:5" x14ac:dyDescent="0.25">
      <c r="B46" s="32" t="s">
        <v>111</v>
      </c>
      <c r="C46" s="32" t="s">
        <v>81</v>
      </c>
    </row>
    <row r="48" spans="1:5" x14ac:dyDescent="0.25">
      <c r="B48" s="32" t="s">
        <v>104</v>
      </c>
      <c r="C48" s="32" t="s">
        <v>82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zoomScaleNormal="100" workbookViewId="0">
      <selection activeCell="B50" sqref="B50"/>
    </sheetView>
  </sheetViews>
  <sheetFormatPr defaultRowHeight="15" x14ac:dyDescent="0.25"/>
  <cols>
    <col min="1" max="1" width="5.5703125" style="32" customWidth="1"/>
    <col min="2" max="2" width="66.5703125" style="32" customWidth="1"/>
    <col min="3" max="3" width="8.140625" style="75" customWidth="1"/>
    <col min="4" max="4" width="17.85546875" style="32" customWidth="1"/>
    <col min="5" max="5" width="16.5703125" style="32" customWidth="1"/>
    <col min="6" max="16384" width="9.140625" style="32"/>
  </cols>
  <sheetData>
    <row r="1" spans="1:5" x14ac:dyDescent="0.25">
      <c r="A1" s="14"/>
      <c r="B1" s="15"/>
      <c r="C1" s="35"/>
      <c r="D1" s="15"/>
      <c r="E1" s="114" t="s">
        <v>93</v>
      </c>
    </row>
    <row r="2" spans="1:5" x14ac:dyDescent="0.25">
      <c r="A2" s="121" t="s">
        <v>76</v>
      </c>
      <c r="B2" s="121"/>
      <c r="C2" s="121"/>
      <c r="D2" s="121"/>
      <c r="E2" s="121"/>
    </row>
    <row r="3" spans="1:5" x14ac:dyDescent="0.25">
      <c r="A3" s="117" t="s">
        <v>100</v>
      </c>
      <c r="B3" s="117"/>
      <c r="C3" s="117"/>
      <c r="D3" s="117"/>
      <c r="E3" s="117"/>
    </row>
    <row r="4" spans="1:5" x14ac:dyDescent="0.25">
      <c r="A4" s="122" t="s">
        <v>25</v>
      </c>
      <c r="B4" s="122"/>
      <c r="C4" s="122"/>
      <c r="D4" s="122"/>
      <c r="E4" s="122"/>
    </row>
    <row r="5" spans="1:5" x14ac:dyDescent="0.25">
      <c r="A5" s="18"/>
      <c r="B5" s="15"/>
      <c r="C5" s="35"/>
      <c r="D5" s="16"/>
      <c r="E5" s="16"/>
    </row>
    <row r="6" spans="1:5" x14ac:dyDescent="0.25">
      <c r="A6" s="15"/>
      <c r="B6" s="15"/>
      <c r="C6" s="35"/>
      <c r="D6" s="16"/>
      <c r="E6" s="16"/>
    </row>
    <row r="7" spans="1:5" x14ac:dyDescent="0.25">
      <c r="A7" s="15"/>
      <c r="B7" s="15"/>
      <c r="C7" s="35"/>
      <c r="D7" s="15"/>
      <c r="E7" s="15"/>
    </row>
    <row r="8" spans="1:5" x14ac:dyDescent="0.25">
      <c r="A8" s="15"/>
      <c r="B8" s="19"/>
      <c r="C8" s="36"/>
      <c r="D8" s="13"/>
      <c r="E8" s="20"/>
    </row>
    <row r="9" spans="1:5" ht="16.5" customHeight="1" x14ac:dyDescent="0.25">
      <c r="A9" s="15"/>
      <c r="B9" s="123"/>
      <c r="C9" s="120" t="s">
        <v>33</v>
      </c>
      <c r="D9" s="120" t="s">
        <v>83</v>
      </c>
      <c r="E9" s="120"/>
    </row>
    <row r="10" spans="1:5" ht="15.75" thickBot="1" x14ac:dyDescent="0.3">
      <c r="A10" s="19"/>
      <c r="B10" s="123"/>
      <c r="C10" s="120"/>
      <c r="D10" s="124" t="s">
        <v>84</v>
      </c>
      <c r="E10" s="124"/>
    </row>
    <row r="11" spans="1:5" ht="12.75" customHeight="1" thickBot="1" x14ac:dyDescent="0.3">
      <c r="A11" s="21"/>
      <c r="B11" s="69"/>
      <c r="C11" s="124"/>
      <c r="D11" s="55" t="s">
        <v>103</v>
      </c>
      <c r="E11" s="55" t="s">
        <v>85</v>
      </c>
    </row>
    <row r="12" spans="1:5" ht="31.5" customHeight="1" x14ac:dyDescent="0.25">
      <c r="A12" s="21"/>
      <c r="B12" s="70" t="s">
        <v>68</v>
      </c>
      <c r="C12" s="43"/>
      <c r="D12" s="82"/>
      <c r="E12" s="83"/>
    </row>
    <row r="13" spans="1:5" ht="12.75" customHeight="1" x14ac:dyDescent="0.25">
      <c r="A13" s="21"/>
      <c r="B13" s="71" t="s">
        <v>0</v>
      </c>
      <c r="C13" s="72"/>
      <c r="D13" s="97">
        <v>1988026</v>
      </c>
      <c r="E13" s="81">
        <v>1043635</v>
      </c>
    </row>
    <row r="14" spans="1:5" ht="12.75" customHeight="1" x14ac:dyDescent="0.25">
      <c r="A14" s="21"/>
      <c r="B14" s="71" t="s">
        <v>1</v>
      </c>
      <c r="C14" s="72"/>
      <c r="D14" s="97">
        <v>102005</v>
      </c>
      <c r="E14" s="81">
        <v>414051</v>
      </c>
    </row>
    <row r="15" spans="1:5" ht="12.75" customHeight="1" x14ac:dyDescent="0.25">
      <c r="A15" s="21"/>
      <c r="B15" s="71" t="s">
        <v>2</v>
      </c>
      <c r="C15" s="72"/>
      <c r="D15" s="92">
        <v>126282</v>
      </c>
      <c r="E15" s="90">
        <v>81989</v>
      </c>
    </row>
    <row r="16" spans="1:5" ht="12.75" customHeight="1" x14ac:dyDescent="0.25">
      <c r="A16" s="21"/>
      <c r="B16" s="71"/>
      <c r="C16" s="72"/>
      <c r="D16" s="91">
        <f>SUM(D13:D15)</f>
        <v>2216313</v>
      </c>
      <c r="E16" s="93">
        <f>SUM(E13:E15)</f>
        <v>1539675</v>
      </c>
    </row>
    <row r="17" spans="1:6" ht="12.75" customHeight="1" x14ac:dyDescent="0.25">
      <c r="A17" s="21"/>
      <c r="B17" s="70" t="s">
        <v>69</v>
      </c>
      <c r="C17" s="72"/>
      <c r="D17" s="97"/>
      <c r="E17" s="81"/>
    </row>
    <row r="18" spans="1:6" ht="12.75" customHeight="1" x14ac:dyDescent="0.25">
      <c r="A18" s="21"/>
      <c r="B18" s="71" t="s">
        <v>3</v>
      </c>
      <c r="C18" s="72"/>
      <c r="D18" s="92">
        <v>14028192</v>
      </c>
      <c r="E18" s="90">
        <v>11253936</v>
      </c>
    </row>
    <row r="19" spans="1:6" ht="12.75" customHeight="1" x14ac:dyDescent="0.25">
      <c r="A19" s="21"/>
      <c r="B19" s="71"/>
      <c r="C19" s="72"/>
      <c r="D19" s="91">
        <f>D18</f>
        <v>14028192</v>
      </c>
      <c r="E19" s="93">
        <f>E18</f>
        <v>11253936</v>
      </c>
    </row>
    <row r="20" spans="1:6" ht="12.75" customHeight="1" x14ac:dyDescent="0.25">
      <c r="A20" s="21"/>
      <c r="B20" s="70" t="s">
        <v>70</v>
      </c>
      <c r="C20" s="72"/>
      <c r="D20" s="92">
        <f>D16+D19</f>
        <v>16244505</v>
      </c>
      <c r="E20" s="90">
        <f>E16+E19</f>
        <v>12793611</v>
      </c>
    </row>
    <row r="21" spans="1:6" ht="12.75" customHeight="1" x14ac:dyDescent="0.25">
      <c r="A21" s="21"/>
      <c r="B21" s="70"/>
      <c r="C21" s="72"/>
      <c r="D21" s="98"/>
      <c r="E21" s="85"/>
      <c r="F21" s="72"/>
    </row>
    <row r="22" spans="1:6" ht="12.75" customHeight="1" x14ac:dyDescent="0.25">
      <c r="A22" s="21"/>
      <c r="B22" s="70" t="s">
        <v>15</v>
      </c>
      <c r="C22" s="72"/>
      <c r="D22" s="119"/>
      <c r="E22" s="119"/>
    </row>
    <row r="23" spans="1:6" x14ac:dyDescent="0.25">
      <c r="A23" s="21"/>
      <c r="B23" s="71" t="s">
        <v>45</v>
      </c>
      <c r="C23" s="72"/>
      <c r="D23" s="86">
        <v>-6343508</v>
      </c>
      <c r="E23" s="2">
        <v>-4401938</v>
      </c>
    </row>
    <row r="24" spans="1:6" x14ac:dyDescent="0.25">
      <c r="A24" s="21"/>
      <c r="B24" s="71" t="s">
        <v>9</v>
      </c>
      <c r="C24" s="72"/>
      <c r="D24" s="86">
        <v>-872825</v>
      </c>
      <c r="E24" s="2">
        <v>-1852445</v>
      </c>
    </row>
    <row r="25" spans="1:6" ht="12.75" customHeight="1" x14ac:dyDescent="0.25">
      <c r="A25" s="21"/>
      <c r="B25" s="71" t="s">
        <v>51</v>
      </c>
      <c r="C25" s="72"/>
      <c r="D25" s="86">
        <v>-576954</v>
      </c>
      <c r="E25" s="2">
        <v>-321234</v>
      </c>
    </row>
    <row r="26" spans="1:6" ht="14.25" customHeight="1" x14ac:dyDescent="0.25">
      <c r="A26" s="21"/>
      <c r="B26" s="71" t="s">
        <v>97</v>
      </c>
      <c r="C26" s="72"/>
      <c r="D26" s="88">
        <v>-323849</v>
      </c>
      <c r="E26" s="87"/>
    </row>
    <row r="27" spans="1:6" ht="12.75" customHeight="1" x14ac:dyDescent="0.25">
      <c r="A27" s="21"/>
      <c r="B27" s="71"/>
      <c r="C27" s="72"/>
      <c r="D27" s="88">
        <f>SUM(D23:D26)</f>
        <v>-8117136</v>
      </c>
      <c r="E27" s="87">
        <f>SUM(E23:E25)</f>
        <v>-6575617</v>
      </c>
    </row>
    <row r="28" spans="1:6" ht="12.75" customHeight="1" x14ac:dyDescent="0.25">
      <c r="A28" s="21"/>
      <c r="B28" s="70" t="s">
        <v>16</v>
      </c>
      <c r="C28" s="72"/>
      <c r="D28" s="97">
        <f>D20+D27</f>
        <v>8127369</v>
      </c>
      <c r="E28" s="81">
        <f>E20+E27</f>
        <v>6217994</v>
      </c>
    </row>
    <row r="29" spans="1:6" ht="12.75" customHeight="1" x14ac:dyDescent="0.25">
      <c r="A29" s="21"/>
      <c r="B29" s="70"/>
      <c r="C29" s="72"/>
      <c r="D29" s="97"/>
      <c r="E29" s="81"/>
    </row>
    <row r="30" spans="1:6" ht="12.75" customHeight="1" x14ac:dyDescent="0.25">
      <c r="A30" s="21"/>
      <c r="B30" s="71" t="s">
        <v>52</v>
      </c>
      <c r="C30" s="72">
        <v>15</v>
      </c>
      <c r="D30" s="88">
        <v>-1536910</v>
      </c>
      <c r="E30" s="87">
        <v>751412</v>
      </c>
    </row>
    <row r="31" spans="1:6" ht="30.75" customHeight="1" x14ac:dyDescent="0.25">
      <c r="A31" s="21"/>
      <c r="B31" s="70" t="s">
        <v>17</v>
      </c>
      <c r="C31" s="73"/>
      <c r="D31" s="92">
        <f>SUM(D28:D30)</f>
        <v>6590459</v>
      </c>
      <c r="E31" s="90">
        <f>SUM(E28:E30)</f>
        <v>6969406</v>
      </c>
    </row>
    <row r="32" spans="1:6" ht="16.5" customHeight="1" x14ac:dyDescent="0.25">
      <c r="A32" s="21"/>
      <c r="B32" s="71"/>
      <c r="C32" s="72"/>
      <c r="D32" s="119"/>
      <c r="E32" s="119"/>
    </row>
    <row r="33" spans="1:5" ht="30.75" customHeight="1" x14ac:dyDescent="0.25">
      <c r="A33" s="21"/>
      <c r="B33" s="71" t="s">
        <v>44</v>
      </c>
      <c r="C33" s="72"/>
      <c r="D33" s="97"/>
      <c r="E33" s="94"/>
    </row>
    <row r="34" spans="1:5" ht="12.75" customHeight="1" x14ac:dyDescent="0.25">
      <c r="A34" s="21"/>
      <c r="B34" s="71" t="s">
        <v>35</v>
      </c>
      <c r="C34" s="72"/>
      <c r="D34" s="86">
        <v>-194715</v>
      </c>
      <c r="E34" s="81">
        <v>363164</v>
      </c>
    </row>
    <row r="35" spans="1:5" ht="12.75" customHeight="1" x14ac:dyDescent="0.25">
      <c r="A35" s="21"/>
      <c r="B35" s="71" t="s">
        <v>18</v>
      </c>
      <c r="C35" s="72"/>
      <c r="D35" s="110">
        <v>93618</v>
      </c>
      <c r="E35" s="109">
        <v>14304</v>
      </c>
    </row>
    <row r="36" spans="1:5" ht="12.75" customHeight="1" x14ac:dyDescent="0.25">
      <c r="A36" s="21"/>
      <c r="B36" s="71" t="s">
        <v>86</v>
      </c>
      <c r="C36" s="72"/>
      <c r="D36" s="86">
        <v>-768202</v>
      </c>
      <c r="E36" s="2">
        <v>-663324</v>
      </c>
    </row>
    <row r="37" spans="1:5" ht="12.75" customHeight="1" x14ac:dyDescent="0.25">
      <c r="A37" s="21"/>
      <c r="B37" s="71" t="s">
        <v>87</v>
      </c>
      <c r="C37" s="72"/>
      <c r="D37" s="86">
        <v>-261676</v>
      </c>
      <c r="E37" s="2">
        <v>-256012</v>
      </c>
    </row>
    <row r="38" spans="1:5" ht="12.75" customHeight="1" x14ac:dyDescent="0.25">
      <c r="A38" s="21"/>
      <c r="B38" s="71" t="s">
        <v>88</v>
      </c>
      <c r="C38" s="72"/>
      <c r="D38" s="115" t="s">
        <v>80</v>
      </c>
      <c r="E38" s="2">
        <v>-27109</v>
      </c>
    </row>
    <row r="39" spans="1:5" ht="46.5" customHeight="1" x14ac:dyDescent="0.25">
      <c r="A39" s="15"/>
      <c r="B39" s="71" t="s">
        <v>71</v>
      </c>
      <c r="C39" s="72"/>
      <c r="D39" s="88">
        <v>701</v>
      </c>
      <c r="E39" s="87">
        <v>-18589</v>
      </c>
    </row>
    <row r="40" spans="1:5" ht="18.75" customHeight="1" x14ac:dyDescent="0.25">
      <c r="A40" s="15"/>
      <c r="B40" s="70" t="s">
        <v>19</v>
      </c>
      <c r="C40" s="72"/>
      <c r="D40" s="88">
        <f>SUM(D34:D39)</f>
        <v>-1130274</v>
      </c>
      <c r="E40" s="87">
        <f>SUM(E34:E39)</f>
        <v>-587566</v>
      </c>
    </row>
    <row r="41" spans="1:5" ht="18" customHeight="1" x14ac:dyDescent="0.25">
      <c r="A41" s="15"/>
      <c r="B41" s="70"/>
      <c r="C41" s="72"/>
      <c r="D41" s="81"/>
      <c r="E41" s="81"/>
    </row>
    <row r="42" spans="1:5" x14ac:dyDescent="0.25">
      <c r="A42" s="15"/>
      <c r="B42" s="70" t="s">
        <v>89</v>
      </c>
      <c r="C42" s="72"/>
      <c r="D42" s="97">
        <v>5460185</v>
      </c>
      <c r="E42" s="81">
        <v>6381840</v>
      </c>
    </row>
    <row r="43" spans="1:5" x14ac:dyDescent="0.25">
      <c r="A43" s="15"/>
      <c r="B43" s="71" t="s">
        <v>90</v>
      </c>
      <c r="C43" s="72">
        <v>16</v>
      </c>
      <c r="D43" s="88">
        <v>-40793</v>
      </c>
      <c r="E43" s="87">
        <v>-81403</v>
      </c>
    </row>
    <row r="44" spans="1:5" ht="15.75" thickBot="1" x14ac:dyDescent="0.3">
      <c r="A44" s="15"/>
      <c r="B44" s="70" t="s">
        <v>20</v>
      </c>
      <c r="C44" s="72"/>
      <c r="D44" s="89">
        <f>SUM(D42:D43)</f>
        <v>5419392</v>
      </c>
      <c r="E44" s="84">
        <f>SUM(E42:E43)</f>
        <v>6300437</v>
      </c>
    </row>
    <row r="45" spans="1:5" ht="15.75" thickTop="1" x14ac:dyDescent="0.25">
      <c r="A45" s="15"/>
      <c r="B45" s="71" t="s">
        <v>46</v>
      </c>
      <c r="C45" s="72"/>
      <c r="D45" s="95" t="s">
        <v>80</v>
      </c>
      <c r="E45" s="96" t="s">
        <v>80</v>
      </c>
    </row>
    <row r="46" spans="1:5" ht="15.75" thickBot="1" x14ac:dyDescent="0.3">
      <c r="A46" s="15"/>
      <c r="B46" s="70" t="s">
        <v>110</v>
      </c>
      <c r="C46" s="72"/>
      <c r="D46" s="89">
        <f>D44</f>
        <v>5419392</v>
      </c>
      <c r="E46" s="84">
        <f>E44</f>
        <v>6300437</v>
      </c>
    </row>
    <row r="47" spans="1:5" ht="15.75" thickTop="1" x14ac:dyDescent="0.25">
      <c r="A47" s="15"/>
      <c r="B47" s="69"/>
      <c r="C47" s="74"/>
      <c r="D47" s="69"/>
      <c r="E47" s="56"/>
    </row>
    <row r="48" spans="1:5" x14ac:dyDescent="0.25">
      <c r="A48" s="15"/>
    </row>
    <row r="49" spans="1:5" x14ac:dyDescent="0.25">
      <c r="A49" s="15"/>
      <c r="B49" s="22"/>
      <c r="C49" s="25"/>
      <c r="D49" s="76"/>
      <c r="E49" s="17"/>
    </row>
    <row r="50" spans="1:5" x14ac:dyDescent="0.25">
      <c r="A50" s="15"/>
      <c r="B50" s="32" t="str">
        <f>ОФП!B46</f>
        <v>Сейтжанов А.Б.</v>
      </c>
      <c r="C50" s="32" t="str">
        <f>ОФП!C46</f>
        <v>Заместитель Председателя Правления</v>
      </c>
      <c r="E50" s="23"/>
    </row>
    <row r="51" spans="1:5" x14ac:dyDescent="0.25">
      <c r="A51" s="15"/>
      <c r="C51" s="32"/>
      <c r="E51" s="24"/>
    </row>
    <row r="52" spans="1:5" x14ac:dyDescent="0.25">
      <c r="A52" s="15"/>
      <c r="B52" s="32" t="str">
        <f>ОФП!B48</f>
        <v>Спивак О.А.</v>
      </c>
      <c r="C52" s="32" t="str">
        <f>ОФП!C48</f>
        <v>Главный бухгалтер</v>
      </c>
      <c r="E52" s="24"/>
    </row>
    <row r="53" spans="1:5" x14ac:dyDescent="0.25">
      <c r="A53" s="15"/>
      <c r="B53" s="22"/>
      <c r="C53" s="25"/>
      <c r="D53" s="76"/>
      <c r="E53" s="17"/>
    </row>
  </sheetData>
  <mergeCells count="9">
    <mergeCell ref="D22:E22"/>
    <mergeCell ref="D32:E32"/>
    <mergeCell ref="D9:E9"/>
    <mergeCell ref="A2:E2"/>
    <mergeCell ref="A3:E3"/>
    <mergeCell ref="A4:E4"/>
    <mergeCell ref="B9:B10"/>
    <mergeCell ref="C9:C11"/>
    <mergeCell ref="D10:E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tabSelected="1" zoomScaleNormal="100" workbookViewId="0"/>
  </sheetViews>
  <sheetFormatPr defaultRowHeight="15" x14ac:dyDescent="0.25"/>
  <cols>
    <col min="1" max="1" width="6.7109375" customWidth="1"/>
    <col min="2" max="2" width="62" customWidth="1"/>
    <col min="3" max="3" width="16.28515625" style="30" customWidth="1"/>
    <col min="4" max="4" width="17" style="30" customWidth="1"/>
    <col min="5" max="5" width="16.28515625" style="30" customWidth="1"/>
    <col min="6" max="6" width="25.140625" style="30" customWidth="1"/>
    <col min="7" max="7" width="19.85546875" style="30" customWidth="1"/>
    <col min="8" max="8" width="10.85546875" bestFit="1" customWidth="1"/>
    <col min="9" max="9" width="9.5703125" bestFit="1" customWidth="1"/>
  </cols>
  <sheetData>
    <row r="1" spans="2:8" x14ac:dyDescent="0.25">
      <c r="G1" s="114" t="s">
        <v>93</v>
      </c>
    </row>
    <row r="2" spans="2:8" ht="15.75" x14ac:dyDescent="0.25">
      <c r="B2" s="125" t="s">
        <v>77</v>
      </c>
      <c r="C2" s="125"/>
      <c r="D2" s="125"/>
      <c r="E2" s="125"/>
      <c r="F2" s="125"/>
      <c r="G2" s="125"/>
    </row>
    <row r="3" spans="2:8" ht="15.75" x14ac:dyDescent="0.25">
      <c r="B3" s="125" t="str">
        <f>ОПиУ!A3</f>
        <v>За три месяца, закончившихся 31 марта 2023 года</v>
      </c>
      <c r="C3" s="125"/>
      <c r="D3" s="125"/>
      <c r="E3" s="125"/>
      <c r="F3" s="125"/>
      <c r="G3" s="125"/>
    </row>
    <row r="4" spans="2:8" x14ac:dyDescent="0.25">
      <c r="B4" s="126" t="s">
        <v>25</v>
      </c>
      <c r="C4" s="126"/>
      <c r="D4" s="126"/>
      <c r="E4" s="126"/>
      <c r="F4" s="126"/>
      <c r="G4" s="126"/>
    </row>
    <row r="7" spans="2:8" ht="57.75" customHeight="1" x14ac:dyDescent="0.25">
      <c r="C7" s="27" t="s">
        <v>12</v>
      </c>
      <c r="D7" s="27" t="s">
        <v>42</v>
      </c>
      <c r="E7" s="27" t="s">
        <v>13</v>
      </c>
      <c r="F7" s="27" t="s">
        <v>78</v>
      </c>
      <c r="G7" s="27" t="s">
        <v>43</v>
      </c>
    </row>
    <row r="8" spans="2:8" ht="15.75" customHeight="1" x14ac:dyDescent="0.25">
      <c r="C8" s="27"/>
      <c r="D8" s="27"/>
      <c r="E8" s="27"/>
      <c r="F8" s="27"/>
      <c r="G8" s="27"/>
    </row>
    <row r="9" spans="2:8" x14ac:dyDescent="0.25">
      <c r="B9" s="37" t="s">
        <v>91</v>
      </c>
      <c r="C9" s="106">
        <v>82837204</v>
      </c>
      <c r="D9" s="106">
        <v>56818898</v>
      </c>
      <c r="E9" s="106">
        <v>1436184</v>
      </c>
      <c r="F9" s="106">
        <v>6377728</v>
      </c>
      <c r="G9" s="106">
        <f>SUM(C9:F9)</f>
        <v>147470014</v>
      </c>
    </row>
    <row r="10" spans="2:8" x14ac:dyDescent="0.25">
      <c r="B10" s="38" t="s">
        <v>72</v>
      </c>
      <c r="C10" s="106" t="s">
        <v>73</v>
      </c>
      <c r="D10" s="106" t="s">
        <v>73</v>
      </c>
      <c r="E10" s="106" t="s">
        <v>73</v>
      </c>
      <c r="F10" s="106">
        <v>6300437</v>
      </c>
      <c r="G10" s="106">
        <f>SUM(F10)</f>
        <v>6300437</v>
      </c>
    </row>
    <row r="11" spans="2:8" ht="18" customHeight="1" thickBot="1" x14ac:dyDescent="0.3">
      <c r="B11" s="37" t="s">
        <v>112</v>
      </c>
      <c r="C11" s="107">
        <v>82837204</v>
      </c>
      <c r="D11" s="107">
        <f>SUM(D9:D10)</f>
        <v>56818898</v>
      </c>
      <c r="E11" s="107">
        <v>1436184</v>
      </c>
      <c r="F11" s="107">
        <f>SUM(F9:F10)</f>
        <v>12678165</v>
      </c>
      <c r="G11" s="107">
        <f>SUM(G9:G10)</f>
        <v>153770451</v>
      </c>
    </row>
    <row r="12" spans="2:8" ht="18" customHeight="1" thickTop="1" x14ac:dyDescent="0.25">
      <c r="B12" s="39"/>
      <c r="C12" s="40"/>
      <c r="D12" s="40"/>
      <c r="E12" s="40"/>
      <c r="F12" s="40"/>
      <c r="G12" s="41"/>
    </row>
    <row r="13" spans="2:8" s="32" customFormat="1" x14ac:dyDescent="0.25">
      <c r="B13" s="37" t="s">
        <v>105</v>
      </c>
      <c r="C13" s="133">
        <v>82837204</v>
      </c>
      <c r="D13" s="133">
        <v>57791144</v>
      </c>
      <c r="E13" s="133">
        <v>1436184</v>
      </c>
      <c r="F13" s="133">
        <v>14885880</v>
      </c>
      <c r="G13" s="133">
        <f>SUM(C13:F13)</f>
        <v>156950412</v>
      </c>
      <c r="H13" s="108"/>
    </row>
    <row r="14" spans="2:8" s="32" customFormat="1" x14ac:dyDescent="0.25">
      <c r="B14" s="38" t="s">
        <v>107</v>
      </c>
      <c r="C14" s="106" t="s">
        <v>73</v>
      </c>
      <c r="D14" s="106" t="s">
        <v>73</v>
      </c>
      <c r="E14" s="106" t="s">
        <v>73</v>
      </c>
      <c r="F14" s="133">
        <v>5419392</v>
      </c>
      <c r="G14" s="133">
        <f>SUM(C14:F14)</f>
        <v>5419392</v>
      </c>
      <c r="H14" s="108"/>
    </row>
    <row r="15" spans="2:8" s="32" customFormat="1" ht="15" customHeight="1" thickBot="1" x14ac:dyDescent="0.3">
      <c r="B15" s="37" t="s">
        <v>106</v>
      </c>
      <c r="C15" s="134">
        <f>SUM(C13:C14)</f>
        <v>82837204</v>
      </c>
      <c r="D15" s="134">
        <f t="shared" ref="D15:G15" si="0">SUM(D13:D14)</f>
        <v>57791144</v>
      </c>
      <c r="E15" s="134">
        <f t="shared" si="0"/>
        <v>1436184</v>
      </c>
      <c r="F15" s="134">
        <f t="shared" si="0"/>
        <v>20305272</v>
      </c>
      <c r="G15" s="134">
        <f t="shared" si="0"/>
        <v>162369804</v>
      </c>
      <c r="H15" s="108"/>
    </row>
    <row r="16" spans="2:8" s="32" customFormat="1" ht="15.75" thickTop="1" x14ac:dyDescent="0.25">
      <c r="C16" s="28"/>
      <c r="D16" s="28"/>
      <c r="E16" s="28"/>
      <c r="F16" s="28"/>
      <c r="G16" s="33"/>
    </row>
    <row r="17" spans="2:7" s="32" customFormat="1" ht="15" customHeight="1" x14ac:dyDescent="0.25">
      <c r="B17" s="127"/>
      <c r="C17" s="127"/>
      <c r="D17" s="127"/>
      <c r="E17" s="127"/>
      <c r="F17" s="127"/>
      <c r="G17" s="127"/>
    </row>
    <row r="18" spans="2:7" s="31" customFormat="1" x14ac:dyDescent="0.25">
      <c r="C18" s="30"/>
      <c r="D18" s="30"/>
      <c r="E18" s="30"/>
      <c r="F18" s="30"/>
      <c r="G18" s="29"/>
    </row>
    <row r="19" spans="2:7" x14ac:dyDescent="0.25">
      <c r="G19" s="29"/>
    </row>
    <row r="20" spans="2:7" x14ac:dyDescent="0.25">
      <c r="B20" t="str">
        <f>ОФП!B46</f>
        <v>Сейтжанов А.Б.</v>
      </c>
      <c r="C20" s="30" t="str">
        <f>ОФП!C46</f>
        <v>Заместитель Председателя Правления</v>
      </c>
      <c r="G20" s="29"/>
    </row>
    <row r="21" spans="2:7" x14ac:dyDescent="0.25">
      <c r="G21" s="29"/>
    </row>
    <row r="22" spans="2:7" x14ac:dyDescent="0.25">
      <c r="B22" s="32" t="str">
        <f>ОФП!B48</f>
        <v>Спивак О.А.</v>
      </c>
      <c r="C22" s="30" t="str">
        <f>ОФП!C48</f>
        <v>Главный бухгалтер</v>
      </c>
      <c r="G22" s="29"/>
    </row>
    <row r="23" spans="2:7" x14ac:dyDescent="0.25">
      <c r="G23" s="29"/>
    </row>
  </sheetData>
  <mergeCells count="4">
    <mergeCell ref="B2:G2"/>
    <mergeCell ref="B3:G3"/>
    <mergeCell ref="B4:G4"/>
    <mergeCell ref="B17:G17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topLeftCell="A28" zoomScaleNormal="100" workbookViewId="0"/>
  </sheetViews>
  <sheetFormatPr defaultRowHeight="15" x14ac:dyDescent="0.25"/>
  <cols>
    <col min="1" max="1" width="6.28515625" style="32" customWidth="1"/>
    <col min="2" max="2" width="77.5703125" style="46" customWidth="1"/>
    <col min="3" max="3" width="8.140625" style="32" customWidth="1"/>
    <col min="4" max="5" width="16.140625" style="46" customWidth="1"/>
    <col min="6" max="16384" width="9.140625" style="32"/>
  </cols>
  <sheetData>
    <row r="1" spans="2:5" x14ac:dyDescent="0.25">
      <c r="E1" s="114" t="s">
        <v>93</v>
      </c>
    </row>
    <row r="2" spans="2:5" ht="15.75" x14ac:dyDescent="0.25">
      <c r="B2" s="128" t="s">
        <v>47</v>
      </c>
      <c r="C2" s="128"/>
      <c r="D2" s="128"/>
      <c r="E2" s="128"/>
    </row>
    <row r="3" spans="2:5" x14ac:dyDescent="0.25">
      <c r="B3" s="130" t="str">
        <f>ОПиУ!A3</f>
        <v>За три месяца, закончившихся 31 марта 2023 года</v>
      </c>
      <c r="C3" s="130"/>
      <c r="D3" s="130"/>
      <c r="E3" s="130"/>
    </row>
    <row r="4" spans="2:5" x14ac:dyDescent="0.25">
      <c r="B4" s="129" t="s">
        <v>25</v>
      </c>
      <c r="C4" s="129"/>
      <c r="D4" s="129"/>
      <c r="E4" s="129"/>
    </row>
    <row r="5" spans="2:5" ht="15.75" thickBot="1" x14ac:dyDescent="0.3"/>
    <row r="6" spans="2:5" x14ac:dyDescent="0.25">
      <c r="B6" s="131"/>
      <c r="C6" s="120" t="s">
        <v>33</v>
      </c>
      <c r="D6" s="132" t="s">
        <v>92</v>
      </c>
      <c r="E6" s="132"/>
    </row>
    <row r="7" spans="2:5" ht="15.75" thickBot="1" x14ac:dyDescent="0.3">
      <c r="B7" s="131"/>
      <c r="C7" s="120"/>
      <c r="D7" s="124" t="s">
        <v>84</v>
      </c>
      <c r="E7" s="124"/>
    </row>
    <row r="8" spans="2:5" ht="15.75" thickBot="1" x14ac:dyDescent="0.3">
      <c r="B8" s="57"/>
      <c r="C8" s="124"/>
      <c r="D8" s="60" t="s">
        <v>103</v>
      </c>
      <c r="E8" s="60" t="s">
        <v>85</v>
      </c>
    </row>
    <row r="9" spans="2:5" x14ac:dyDescent="0.25">
      <c r="B9" s="57" t="s">
        <v>36</v>
      </c>
      <c r="C9" s="43"/>
      <c r="D9" s="44"/>
      <c r="E9" s="44"/>
    </row>
    <row r="10" spans="2:5" x14ac:dyDescent="0.25">
      <c r="B10" s="77" t="s">
        <v>21</v>
      </c>
      <c r="C10" s="72"/>
      <c r="D10" s="86">
        <v>15492000</v>
      </c>
      <c r="E10" s="2">
        <v>12362685</v>
      </c>
    </row>
    <row r="11" spans="2:5" x14ac:dyDescent="0.25">
      <c r="B11" s="77" t="s">
        <v>22</v>
      </c>
      <c r="C11" s="72"/>
      <c r="D11" s="86">
        <v>-7960976</v>
      </c>
      <c r="E11" s="2">
        <v>-4864438</v>
      </c>
    </row>
    <row r="12" spans="2:5" ht="15" customHeight="1" x14ac:dyDescent="0.25">
      <c r="B12" s="59" t="s">
        <v>53</v>
      </c>
      <c r="C12" s="72"/>
      <c r="D12" s="86">
        <v>-991161</v>
      </c>
      <c r="E12" s="2">
        <v>-731687</v>
      </c>
    </row>
    <row r="13" spans="2:5" x14ac:dyDescent="0.25">
      <c r="B13" s="59" t="s">
        <v>54</v>
      </c>
      <c r="C13" s="72"/>
      <c r="D13" s="86">
        <v>-322627</v>
      </c>
      <c r="E13" s="2">
        <v>-361149</v>
      </c>
    </row>
    <row r="14" spans="2:5" x14ac:dyDescent="0.25">
      <c r="B14" s="59" t="s">
        <v>55</v>
      </c>
      <c r="C14" s="72"/>
      <c r="D14" s="86">
        <v>83234</v>
      </c>
      <c r="E14" s="2">
        <v>7556</v>
      </c>
    </row>
    <row r="15" spans="2:5" x14ac:dyDescent="0.25">
      <c r="B15" s="59" t="s">
        <v>56</v>
      </c>
      <c r="C15" s="72"/>
      <c r="D15" s="88">
        <v>23789</v>
      </c>
      <c r="E15" s="87">
        <v>-6133</v>
      </c>
    </row>
    <row r="16" spans="2:5" ht="30" x14ac:dyDescent="0.25">
      <c r="B16" s="78" t="s">
        <v>57</v>
      </c>
      <c r="C16" s="72"/>
      <c r="D16" s="86">
        <f>SUM(D10:D15)</f>
        <v>6324259</v>
      </c>
      <c r="E16" s="2">
        <f>SUM(E10:E15)</f>
        <v>6406834</v>
      </c>
    </row>
    <row r="17" spans="2:8" x14ac:dyDescent="0.25">
      <c r="B17" s="79" t="s">
        <v>58</v>
      </c>
      <c r="C17" s="72"/>
      <c r="D17" s="86"/>
      <c r="E17" s="2"/>
    </row>
    <row r="18" spans="2:8" x14ac:dyDescent="0.25">
      <c r="B18" s="59" t="s">
        <v>1</v>
      </c>
      <c r="C18" s="72"/>
      <c r="D18" s="86" t="s">
        <v>73</v>
      </c>
      <c r="E18" s="2">
        <v>16375202</v>
      </c>
    </row>
    <row r="19" spans="2:8" x14ac:dyDescent="0.25">
      <c r="B19" s="59" t="s">
        <v>2</v>
      </c>
      <c r="C19" s="72"/>
      <c r="D19" s="86">
        <v>320669</v>
      </c>
      <c r="E19" s="2">
        <v>866580</v>
      </c>
    </row>
    <row r="20" spans="2:8" x14ac:dyDescent="0.25">
      <c r="B20" s="59" t="s">
        <v>3</v>
      </c>
      <c r="C20" s="72"/>
      <c r="D20" s="86">
        <v>12490227</v>
      </c>
      <c r="E20" s="2">
        <v>9646542</v>
      </c>
    </row>
    <row r="21" spans="2:8" x14ac:dyDescent="0.25">
      <c r="B21" s="59" t="s">
        <v>59</v>
      </c>
      <c r="C21" s="72"/>
      <c r="D21" s="86">
        <v>-223599</v>
      </c>
      <c r="E21" s="2">
        <v>-10283</v>
      </c>
    </row>
    <row r="22" spans="2:8" x14ac:dyDescent="0.25">
      <c r="B22" s="59" t="s">
        <v>7</v>
      </c>
      <c r="C22" s="72"/>
      <c r="D22" s="86">
        <v>-6445646</v>
      </c>
      <c r="E22" s="2">
        <v>-667</v>
      </c>
    </row>
    <row r="23" spans="2:8" x14ac:dyDescent="0.25">
      <c r="B23" s="59" t="s">
        <v>8</v>
      </c>
      <c r="C23" s="72"/>
      <c r="D23" s="86">
        <v>-67199</v>
      </c>
      <c r="E23" s="2">
        <v>55788</v>
      </c>
    </row>
    <row r="24" spans="2:8" x14ac:dyDescent="0.25">
      <c r="B24" s="79" t="s">
        <v>60</v>
      </c>
      <c r="C24" s="72"/>
      <c r="D24" s="86"/>
      <c r="E24" s="2"/>
    </row>
    <row r="25" spans="2:8" x14ac:dyDescent="0.25">
      <c r="B25" s="59" t="s">
        <v>10</v>
      </c>
      <c r="C25" s="72"/>
      <c r="D25" s="86">
        <v>3350858</v>
      </c>
      <c r="E25" s="2">
        <v>2015959</v>
      </c>
    </row>
    <row r="26" spans="2:8" x14ac:dyDescent="0.25">
      <c r="B26" s="59" t="s">
        <v>11</v>
      </c>
      <c r="C26" s="72"/>
      <c r="D26" s="88">
        <v>406734</v>
      </c>
      <c r="E26" s="87">
        <v>-545662</v>
      </c>
    </row>
    <row r="27" spans="2:8" x14ac:dyDescent="0.25">
      <c r="B27" s="57" t="s">
        <v>37</v>
      </c>
      <c r="C27" s="72"/>
      <c r="D27" s="86">
        <f>SUM(D16:D26)</f>
        <v>16156303</v>
      </c>
      <c r="E27" s="2">
        <f>SUM(E16:E26)</f>
        <v>34810293</v>
      </c>
    </row>
    <row r="28" spans="2:8" x14ac:dyDescent="0.25">
      <c r="B28" s="59" t="s">
        <v>38</v>
      </c>
      <c r="C28" s="72"/>
      <c r="D28" s="88">
        <v>-83626</v>
      </c>
      <c r="E28" s="87">
        <v>-109812</v>
      </c>
    </row>
    <row r="29" spans="2:8" ht="30" x14ac:dyDescent="0.25">
      <c r="B29" s="78" t="s">
        <v>48</v>
      </c>
      <c r="C29" s="72"/>
      <c r="D29" s="100">
        <f>SUM(D27:D28)</f>
        <v>16072677</v>
      </c>
      <c r="E29" s="101">
        <f>SUM(E27:E28)</f>
        <v>34700481</v>
      </c>
    </row>
    <row r="30" spans="2:8" x14ac:dyDescent="0.25">
      <c r="B30" s="57" t="s">
        <v>23</v>
      </c>
      <c r="C30" s="72"/>
      <c r="D30" s="86"/>
      <c r="E30" s="2"/>
      <c r="H30" s="28"/>
    </row>
    <row r="31" spans="2:8" x14ac:dyDescent="0.25">
      <c r="B31" s="59" t="s">
        <v>61</v>
      </c>
      <c r="C31" s="72"/>
      <c r="D31" s="86">
        <v>-11161</v>
      </c>
      <c r="E31" s="2">
        <v>-6150</v>
      </c>
    </row>
    <row r="32" spans="2:8" x14ac:dyDescent="0.25">
      <c r="B32" s="113" t="s">
        <v>108</v>
      </c>
      <c r="C32" s="72"/>
      <c r="D32" s="111">
        <v>9597</v>
      </c>
      <c r="E32" s="87" t="s">
        <v>80</v>
      </c>
    </row>
    <row r="33" spans="2:5" x14ac:dyDescent="0.25">
      <c r="B33" s="57" t="s">
        <v>39</v>
      </c>
      <c r="C33" s="72"/>
      <c r="D33" s="88">
        <f>SUM(D31:D32)</f>
        <v>-1564</v>
      </c>
      <c r="E33" s="87">
        <f>SUM(E31:E32)</f>
        <v>-6150</v>
      </c>
    </row>
    <row r="34" spans="2:5" x14ac:dyDescent="0.25">
      <c r="B34" s="57" t="s">
        <v>24</v>
      </c>
      <c r="C34" s="72"/>
      <c r="D34" s="86"/>
      <c r="E34" s="2"/>
    </row>
    <row r="35" spans="2:5" x14ac:dyDescent="0.25">
      <c r="B35" s="58" t="s">
        <v>79</v>
      </c>
      <c r="C35" s="72"/>
      <c r="D35" s="86">
        <v>-673962</v>
      </c>
      <c r="E35" s="2">
        <v>-38268</v>
      </c>
    </row>
    <row r="36" spans="2:5" x14ac:dyDescent="0.25">
      <c r="B36" s="58" t="s">
        <v>62</v>
      </c>
      <c r="C36" s="72"/>
      <c r="D36" s="86" t="s">
        <v>73</v>
      </c>
      <c r="E36" s="2">
        <v>-1000000</v>
      </c>
    </row>
    <row r="37" spans="2:5" x14ac:dyDescent="0.25">
      <c r="B37" s="58" t="s">
        <v>109</v>
      </c>
      <c r="C37" s="72"/>
      <c r="D37" s="88">
        <v>-16952250</v>
      </c>
      <c r="E37" s="87"/>
    </row>
    <row r="38" spans="2:5" ht="30" x14ac:dyDescent="0.25">
      <c r="B38" s="78" t="s">
        <v>63</v>
      </c>
      <c r="C38" s="72"/>
      <c r="D38" s="88">
        <f>SUM(D35:D37)</f>
        <v>-17626212</v>
      </c>
      <c r="E38" s="87">
        <f>SUM(E35:E36)</f>
        <v>-1038268</v>
      </c>
    </row>
    <row r="39" spans="2:5" x14ac:dyDescent="0.25">
      <c r="B39" s="58" t="s">
        <v>40</v>
      </c>
      <c r="C39" s="72"/>
      <c r="D39" s="86">
        <v>-145094</v>
      </c>
      <c r="E39" s="2">
        <v>6518</v>
      </c>
    </row>
    <row r="40" spans="2:5" ht="30" x14ac:dyDescent="0.25">
      <c r="B40" s="78" t="s">
        <v>64</v>
      </c>
      <c r="C40" s="72"/>
      <c r="D40" s="88">
        <v>894</v>
      </c>
      <c r="E40" s="87">
        <v>-1695</v>
      </c>
    </row>
    <row r="41" spans="2:5" x14ac:dyDescent="0.25">
      <c r="B41" s="57" t="s">
        <v>41</v>
      </c>
      <c r="C41" s="72"/>
      <c r="D41" s="86">
        <f>D29+D33+D38+D39+D40</f>
        <v>-1699299</v>
      </c>
      <c r="E41" s="2">
        <f>E29+E33+E38+E39+E40</f>
        <v>33660886</v>
      </c>
    </row>
    <row r="42" spans="2:5" x14ac:dyDescent="0.25">
      <c r="B42" s="57" t="s">
        <v>65</v>
      </c>
      <c r="C42" s="72">
        <v>4</v>
      </c>
      <c r="D42" s="88">
        <v>64764023</v>
      </c>
      <c r="E42" s="87">
        <v>30011182</v>
      </c>
    </row>
    <row r="43" spans="2:5" ht="15.75" thickBot="1" x14ac:dyDescent="0.3">
      <c r="B43" s="57" t="s">
        <v>66</v>
      </c>
      <c r="C43" s="72">
        <v>4</v>
      </c>
      <c r="D43" s="99">
        <f>D41+D42</f>
        <v>63064724</v>
      </c>
      <c r="E43" s="80">
        <f>E41+E42</f>
        <v>63672068</v>
      </c>
    </row>
    <row r="44" spans="2:5" ht="15.75" thickTop="1" x14ac:dyDescent="0.25">
      <c r="B44" s="45"/>
      <c r="C44" s="42"/>
      <c r="D44" s="45"/>
      <c r="E44" s="45"/>
    </row>
    <row r="45" spans="2:5" x14ac:dyDescent="0.25">
      <c r="D45" s="2"/>
      <c r="E45" s="2"/>
    </row>
    <row r="47" spans="2:5" x14ac:dyDescent="0.25">
      <c r="B47" s="46" t="str">
        <f>ОФП!B46</f>
        <v>Сейтжанов А.Б.</v>
      </c>
      <c r="C47" s="32" t="str">
        <f>ОФП!C46</f>
        <v>Заместитель Председателя Правления</v>
      </c>
    </row>
    <row r="48" spans="2:5" x14ac:dyDescent="0.25">
      <c r="C48" s="46"/>
    </row>
    <row r="49" spans="2:3" x14ac:dyDescent="0.25">
      <c r="B49" s="32" t="str">
        <f>ОФП!B48</f>
        <v>Спивак О.А.</v>
      </c>
      <c r="C49" s="32" t="str">
        <f>ОФП!C48</f>
        <v>Главный бухгалтер</v>
      </c>
    </row>
  </sheetData>
  <mergeCells count="7">
    <mergeCell ref="B2:E2"/>
    <mergeCell ref="B4:E4"/>
    <mergeCell ref="B3:E3"/>
    <mergeCell ref="B6:B7"/>
    <mergeCell ref="C6:C8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ОФП</vt:lpstr>
      <vt:lpstr>ОПиУ</vt:lpstr>
      <vt:lpstr>ОИК</vt:lpstr>
      <vt:lpstr>ДДС</vt:lpstr>
      <vt:lpstr>ОФП!_Hlk78385158</vt:lpstr>
      <vt:lpstr>ОФП!_Hlk78385217</vt:lpstr>
      <vt:lpstr>ОФП!_Hlk78385741</vt:lpstr>
      <vt:lpstr>ОФП!_Hlk78385768</vt:lpstr>
      <vt:lpstr>ОФП!_Hlk78390223</vt:lpstr>
      <vt:lpstr>ОФП!_Hlk78390337</vt:lpstr>
      <vt:lpstr>ОФП!_Hlk78390356</vt:lpstr>
      <vt:lpstr>ОФП!_Hlk78390364</vt:lpstr>
      <vt:lpstr>ОФП!_Hlk78390385</vt:lpstr>
      <vt:lpstr>ОФП!_Hlk78390506</vt:lpstr>
      <vt:lpstr>ОФП!_Hlk78390606</vt:lpstr>
      <vt:lpstr>ОФП!_Hlk78390671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2023-04-28T10:23:17Z</dcterms:modified>
</cp:coreProperties>
</file>