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F-ALA-VS-1016\ShareCA\Департамент бухгалтерского учета и отчетности\ОФО\anara\ФО\КФБ\"/>
    </mc:Choice>
  </mc:AlternateContent>
  <bookViews>
    <workbookView xWindow="0" yWindow="0" windowWidth="28800" windowHeight="11730" tabRatio="719"/>
  </bookViews>
  <sheets>
    <sheet name="ОФП МСФО" sheetId="1" r:id="rId1"/>
    <sheet name="ОПИУ" sheetId="2" r:id="rId2"/>
    <sheet name="ДДС" sheetId="4" r:id="rId3"/>
    <sheet name="ОИК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3" l="1"/>
  <c r="C15" i="13"/>
  <c r="E15" i="13"/>
  <c r="F15" i="13"/>
  <c r="G13" i="13"/>
  <c r="F11" i="13"/>
  <c r="G10" i="13"/>
  <c r="G11" i="13" s="1"/>
  <c r="G9" i="13"/>
  <c r="G14" i="13"/>
  <c r="D11" i="13"/>
  <c r="G15" i="13" l="1"/>
  <c r="E38" i="4"/>
  <c r="E15" i="2" l="1"/>
  <c r="D15" i="2"/>
  <c r="E18" i="2"/>
  <c r="E26" i="2"/>
  <c r="E38" i="2"/>
  <c r="E17" i="4"/>
  <c r="E27" i="4" s="1"/>
  <c r="E29" i="4" s="1"/>
  <c r="E33" i="4"/>
  <c r="E41" i="1"/>
  <c r="E34" i="1"/>
  <c r="E22" i="1"/>
  <c r="E41" i="4" l="1"/>
  <c r="E43" i="4" s="1"/>
  <c r="E19" i="2"/>
  <c r="E27" i="2" s="1"/>
  <c r="E30" i="2" s="1"/>
  <c r="E40" i="2" s="1"/>
  <c r="E42" i="2" s="1"/>
  <c r="E44" i="2" s="1"/>
  <c r="E42" i="1"/>
  <c r="D38" i="4" l="1"/>
  <c r="D33" i="4"/>
  <c r="D17" i="4"/>
  <c r="D27" i="4" s="1"/>
  <c r="D29" i="4" s="1"/>
  <c r="D38" i="2"/>
  <c r="D26" i="2"/>
  <c r="D18" i="2"/>
  <c r="D19" i="2" s="1"/>
  <c r="D22" i="1"/>
  <c r="D41" i="4" l="1"/>
  <c r="D43" i="4" s="1"/>
  <c r="D27" i="2"/>
  <c r="D30" i="2" s="1"/>
  <c r="D40" i="2" s="1"/>
  <c r="D42" i="2" s="1"/>
  <c r="D44" i="2" s="1"/>
  <c r="D41" i="1" l="1"/>
  <c r="D34" i="1"/>
  <c r="D42" i="1" l="1"/>
</calcChain>
</file>

<file path=xl/sharedStrings.xml><?xml version="1.0" encoding="utf-8"?>
<sst xmlns="http://schemas.openxmlformats.org/spreadsheetml/2006/main" count="163" uniqueCount="111">
  <si>
    <t>Прим.</t>
  </si>
  <si>
    <t>Активы</t>
  </si>
  <si>
    <t>Денежные средства и их эквиваленты</t>
  </si>
  <si>
    <t>Средства в кредитных организациях</t>
  </si>
  <si>
    <t>Кредиты клиентам</t>
  </si>
  <si>
    <t>Текущие активы по корпоративному подоходному налогу</t>
  </si>
  <si>
    <t>Основные средства</t>
  </si>
  <si>
    <t>Нематериальные активы</t>
  </si>
  <si>
    <t>Налог на добавленную стоимость и прочие налоги к возмещению</t>
  </si>
  <si>
    <t>Авансы выданные</t>
  </si>
  <si>
    <t>Прочие активы</t>
  </si>
  <si>
    <t>Итого активы</t>
  </si>
  <si>
    <t>Обязательства</t>
  </si>
  <si>
    <t>Задолженность перед Акционером</t>
  </si>
  <si>
    <t>Задолженность перед АО «НУХ «Байтерек»</t>
  </si>
  <si>
    <t>Средства кредитных организаций</t>
  </si>
  <si>
    <t>Выпущенные долговые ценные бумаги</t>
  </si>
  <si>
    <t>Кредиторская задолженность перед поставщиками</t>
  </si>
  <si>
    <t>Государственные субсидии</t>
  </si>
  <si>
    <t>Отложенные обязательства по корпоративному подоходному налогу</t>
  </si>
  <si>
    <t>Авансы полученные</t>
  </si>
  <si>
    <t>Прочие обязательства</t>
  </si>
  <si>
    <t>Итого обязательства</t>
  </si>
  <si>
    <t>Уставный капитал</t>
  </si>
  <si>
    <t>Дополнительный оплаченный капитал</t>
  </si>
  <si>
    <t>Резервный капитал</t>
  </si>
  <si>
    <t>Итого капитал</t>
  </si>
  <si>
    <t>Итого обязательства и капитал</t>
  </si>
  <si>
    <t>Балансовая стоимость одной простой акции (в тенге)</t>
  </si>
  <si>
    <t>Прочие процентные доходы</t>
  </si>
  <si>
    <t>Дебиторская задолженность по финансовой аренде</t>
  </si>
  <si>
    <t>Итого процентные доходы</t>
  </si>
  <si>
    <t>Процентные расходы</t>
  </si>
  <si>
    <t>Чистый процентный доход</t>
  </si>
  <si>
    <t>Прочие доходы</t>
  </si>
  <si>
    <t>Расходы на персонал</t>
  </si>
  <si>
    <t>Прочие операционные расходы</t>
  </si>
  <si>
    <t>Непроцентные расходы</t>
  </si>
  <si>
    <t>Прочий совокупный доход</t>
  </si>
  <si>
    <t>Итого</t>
  </si>
  <si>
    <t>Проценты полученные</t>
  </si>
  <si>
    <t>Проценты выплаченные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</si>
  <si>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</si>
  <si>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</si>
  <si>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</si>
  <si>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Налог на добавленную стоимость и прочие налоги к возмещению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</si>
  <si>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</si>
  <si>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</si>
  <si>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</si>
  <si>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Погашения займов, полученных от кредитных организаций</t>
  </si>
  <si>
    <t>Поступления по выпущенным долговым ценным бумагам</t>
  </si>
  <si>
    <t>Влияние изменений обменных курсов на денежные средства и их эквиваленты</t>
  </si>
  <si>
    <t>Влияние изменений ожидаемых кредитных убытков на денежные средства и их эквиваленты</t>
  </si>
  <si>
    <t>Нераспределенная прибыль</t>
  </si>
  <si>
    <t>Чистые расходы по операциям в иностранной валюте</t>
  </si>
  <si>
    <t>Прибыль за отчетный период</t>
  </si>
  <si>
    <t>-</t>
  </si>
  <si>
    <t>Итого совокупный доход за период</t>
  </si>
  <si>
    <t>Денежные потоки от операционной деятельности:</t>
  </si>
  <si>
    <t>Чистое (увеличение)/уменьшение операционных активов</t>
  </si>
  <si>
    <t>–</t>
  </si>
  <si>
    <t>Чистое увеличение/(уменьшение) операционных обязательств</t>
  </si>
  <si>
    <t>Уплаченный налог на прибыль</t>
  </si>
  <si>
    <t>Поступления от реализации основных средств</t>
  </si>
  <si>
    <t>Погашение задолженности перед Акционером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</si>
  <si>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</si>
  <si>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</si>
  <si>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Нераспределённая прибыль</t>
  </si>
  <si>
    <t>Запасы</t>
  </si>
  <si>
    <t>2024 года</t>
  </si>
  <si>
    <t>АО "КазАгроФинанс"</t>
  </si>
  <si>
    <t>(в тысячах тенге)</t>
  </si>
  <si>
    <t>Оразбаев Ж.Ж.</t>
  </si>
  <si>
    <t>Заместитель Председателя Правления</t>
  </si>
  <si>
    <t>Спивак О.А.</t>
  </si>
  <si>
    <t>Главный бухгалтер</t>
  </si>
  <si>
    <t>За три месяца,</t>
  </si>
  <si>
    <t>закончившихся 31 марта</t>
  </si>
  <si>
    <t xml:space="preserve">За три месяца, </t>
  </si>
  <si>
    <t>Итого совокупный доход за отчётный период</t>
  </si>
  <si>
    <t>На 1 января 2024 года</t>
  </si>
  <si>
    <t>Процентные доходы, рассчитанные с
использованием эффективной ставки</t>
  </si>
  <si>
    <t>Итого процентные расходы</t>
  </si>
  <si>
    <t>Чистый процентный доход после расходов по
кредитным убыткам</t>
  </si>
  <si>
    <t>Прибыль до налогообложения</t>
  </si>
  <si>
    <t>Денежные потоки от операционной деятельности до изменений
в операционных активах и обязательствах</t>
  </si>
  <si>
    <t>Чистые денежные потоки от операционной деятельности до 
налога на прибыль</t>
  </si>
  <si>
    <t>ПРОЧЕМ СОВОКУПНОМ ДОХОДЕ</t>
  </si>
  <si>
    <t>Чистое использование денежных средств в инвестиционной
деятельности</t>
  </si>
  <si>
    <t>на 31 марта 2025 года</t>
  </si>
  <si>
    <t>31 марта 2025 года</t>
  </si>
  <si>
    <t>31 декабря 2024 года</t>
  </si>
  <si>
    <t>Предоплата купонного вознаграждения по выпущенным долговым ценным бумагам</t>
  </si>
  <si>
    <t>За три месяца, закончившихся 31 марта 2025 года</t>
  </si>
  <si>
    <t>2025 года</t>
  </si>
  <si>
    <t>На 31 марта 2024 года</t>
  </si>
  <si>
    <t>На 1 января 2025 года</t>
  </si>
  <si>
    <t xml:space="preserve">На 31 марта 2025 года </t>
  </si>
  <si>
    <t>СОКРАЩЕННЫЙ ОТЧЕТ О ФИНАНСОВОМ ПОЛОЖЕНИИ</t>
  </si>
  <si>
    <t>СОКРАЩЕННЫЙ ОТЧЕТ О ПРИБЫЛИ ИЛИ УБЫТКЕ И</t>
  </si>
  <si>
    <t>СОКРАЩЕННЫЙ ОТЧЕТ О ДВИЖЕНИИ ДЕНЕЖНЫХ СРЕДСТВ</t>
  </si>
  <si>
    <t>СОКРАЩЕННЫЙ ОТЧЕТ ОБ ИЗМЕНЕНИЯХ В СОБСТВЕННОМ КАПИТАЛЕ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</si>
  <si>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</si>
  <si>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Прочие доходы/(расходы) от обесценения и создания резервов</t>
  </si>
  <si>
    <t>Экономия по корпоративному подоходному налогу</t>
  </si>
  <si>
    <t>Доходы / (расходы по кредитным убыткам)</t>
  </si>
  <si>
    <t>Реализованные доходы за вычетом расходов по операциям
в иностранной валюте</t>
  </si>
  <si>
    <t>Чистое использование денежных средств в операционной деятельности</t>
  </si>
  <si>
    <t>Чистое поступления /(использование) денежных средств от/ (в) финансовой деятельности</t>
  </si>
  <si>
    <t>Чистое увеличение / (уменьшение) денежных средств и их
эквивалентов</t>
  </si>
  <si>
    <t>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</si>
</sst>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\-??_);_(@_)"/>
    <numFmt numFmtId="165" formatCode="_(* #,##0_);_(* \(#,##0\);_(* \-??_);_(@_)"/>
    <numFmt numFmtId="166" formatCode="#,##0;\(#,##0\)"/>
    <numFmt numFmtId="167" formatCode="_-* #,##0.00_р_._-;\-* #,##0.00_р_._-;_-* &quot;-&quot;??_р_._-;_-@_-"/>
    <numFmt numFmtId="168" formatCode="_(* #,##0.00_);_(* \(#,##0.00\);_(* &quot;-&quot;??_);_(@_)"/>
    <numFmt numFmtId="169" formatCode="d\-mmm\-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Garamond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0"/>
      <name val="Arial Cyr"/>
      <charset val="204"/>
    </font>
    <font>
      <b/>
      <sz val="10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0" fontId="6" fillId="0" borderId="0"/>
    <xf numFmtId="0" fontId="11" fillId="0" borderId="0"/>
    <xf numFmtId="0" fontId="6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7" fillId="0" borderId="0"/>
    <xf numFmtId="168" fontId="3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165" fontId="7" fillId="0" borderId="0" xfId="1" applyNumberFormat="1" applyFont="1" applyFill="1" applyBorder="1" applyAlignment="1" applyProtection="1"/>
    <xf numFmtId="0" fontId="9" fillId="0" borderId="0" xfId="2" applyFont="1" applyFill="1" applyAlignment="1">
      <alignment horizontal="left" wrapText="1"/>
    </xf>
    <xf numFmtId="0" fontId="10" fillId="0" borderId="0" xfId="2" applyFont="1" applyFill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  <xf numFmtId="166" fontId="8" fillId="0" borderId="0" xfId="3" applyNumberFormat="1" applyFont="1" applyFill="1" applyBorder="1" applyAlignment="1" applyProtection="1">
      <alignment horizontal="left" wrapText="1"/>
      <protection locked="0"/>
    </xf>
    <xf numFmtId="0" fontId="9" fillId="0" borderId="0" xfId="2" applyFont="1" applyFill="1"/>
    <xf numFmtId="0" fontId="9" fillId="0" borderId="0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center"/>
    </xf>
    <xf numFmtId="165" fontId="9" fillId="0" borderId="0" xfId="1" applyNumberFormat="1" applyFont="1" applyFill="1" applyBorder="1" applyAlignment="1" applyProtection="1"/>
    <xf numFmtId="0" fontId="9" fillId="0" borderId="0" xfId="4" applyFont="1" applyFill="1" applyAlignment="1">
      <alignment horizontal="center"/>
    </xf>
    <xf numFmtId="0" fontId="0" fillId="0" borderId="0" xfId="3" applyFont="1" applyFill="1" applyAlignment="1">
      <alignment horizontal="center"/>
    </xf>
    <xf numFmtId="0" fontId="12" fillId="0" borderId="0" xfId="3" applyFont="1" applyFill="1" applyAlignment="1">
      <alignment horizontal="center"/>
    </xf>
    <xf numFmtId="0" fontId="9" fillId="0" borderId="0" xfId="3" applyFont="1" applyFill="1" applyAlignment="1">
      <alignment horizontal="center"/>
    </xf>
    <xf numFmtId="0" fontId="9" fillId="0" borderId="0" xfId="3" applyFont="1" applyFill="1" applyAlignment="1">
      <alignment horizontal="left"/>
    </xf>
    <xf numFmtId="0" fontId="7" fillId="0" borderId="0" xfId="3" applyFont="1" applyFill="1" applyAlignment="1">
      <alignment horizontal="left"/>
    </xf>
    <xf numFmtId="0" fontId="7" fillId="0" borderId="0" xfId="3" applyFont="1" applyFill="1" applyAlignment="1">
      <alignment horizontal="center"/>
    </xf>
    <xf numFmtId="165" fontId="7" fillId="0" borderId="5" xfId="1" applyNumberFormat="1" applyFont="1" applyFill="1" applyBorder="1" applyAlignment="1" applyProtection="1"/>
    <xf numFmtId="165" fontId="9" fillId="0" borderId="5" xfId="1" applyNumberFormat="1" applyFont="1" applyFill="1" applyBorder="1" applyAlignment="1" applyProtection="1"/>
    <xf numFmtId="165" fontId="7" fillId="0" borderId="6" xfId="1" applyNumberFormat="1" applyFont="1" applyFill="1" applyBorder="1" applyAlignment="1" applyProtection="1"/>
    <xf numFmtId="165" fontId="9" fillId="0" borderId="6" xfId="1" applyNumberFormat="1" applyFont="1" applyFill="1" applyBorder="1" applyAlignment="1" applyProtection="1"/>
    <xf numFmtId="0" fontId="12" fillId="0" borderId="0" xfId="4" applyFont="1" applyFill="1" applyAlignment="1">
      <alignment horizontal="center"/>
    </xf>
    <xf numFmtId="165" fontId="7" fillId="0" borderId="7" xfId="1" applyNumberFormat="1" applyFont="1" applyFill="1" applyBorder="1" applyAlignment="1" applyProtection="1"/>
    <xf numFmtId="165" fontId="9" fillId="0" borderId="7" xfId="1" applyNumberFormat="1" applyFont="1" applyFill="1" applyBorder="1" applyAlignment="1" applyProtection="1"/>
    <xf numFmtId="4" fontId="8" fillId="0" borderId="0" xfId="1" applyNumberFormat="1" applyFont="1" applyFill="1" applyBorder="1" applyAlignment="1" applyProtection="1"/>
    <xf numFmtId="4" fontId="12" fillId="0" borderId="0" xfId="1" applyNumberFormat="1" applyFont="1" applyFill="1" applyBorder="1" applyAlignment="1" applyProtection="1"/>
    <xf numFmtId="0" fontId="1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justify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3" fontId="16" fillId="0" borderId="8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right" vertical="center"/>
    </xf>
    <xf numFmtId="3" fontId="16" fillId="0" borderId="9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0" fontId="18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 applyProtection="1"/>
    <xf numFmtId="165" fontId="9" fillId="0" borderId="8" xfId="1" applyNumberFormat="1" applyFont="1" applyFill="1" applyBorder="1" applyAlignment="1" applyProtection="1"/>
    <xf numFmtId="0" fontId="14" fillId="0" borderId="0" xfId="0" applyFont="1" applyFill="1" applyAlignment="1">
      <alignment horizontal="center" vertical="center"/>
    </xf>
    <xf numFmtId="3" fontId="16" fillId="0" borderId="2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165" fontId="7" fillId="0" borderId="9" xfId="1" applyNumberFormat="1" applyFont="1" applyFill="1" applyBorder="1" applyAlignment="1" applyProtection="1"/>
    <xf numFmtId="165" fontId="9" fillId="0" borderId="9" xfId="1" applyNumberFormat="1" applyFont="1" applyFill="1" applyBorder="1" applyAlignment="1" applyProtection="1"/>
    <xf numFmtId="165" fontId="7" fillId="0" borderId="8" xfId="1" applyNumberFormat="1" applyFont="1" applyFill="1" applyBorder="1" applyAlignment="1" applyProtection="1">
      <alignment horizont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165" fontId="9" fillId="0" borderId="8" xfId="1" applyNumberFormat="1" applyFont="1" applyFill="1" applyBorder="1" applyAlignment="1" applyProtection="1">
      <alignment horizontal="center"/>
    </xf>
    <xf numFmtId="0" fontId="22" fillId="0" borderId="0" xfId="2" applyNumberFormat="1" applyFont="1" applyFill="1" applyAlignment="1">
      <alignment horizontal="left"/>
    </xf>
    <xf numFmtId="0" fontId="9" fillId="0" borderId="0" xfId="2" applyFont="1" applyFill="1" applyAlignment="1">
      <alignment horizontal="left"/>
    </xf>
    <xf numFmtId="0" fontId="0" fillId="0" borderId="0" xfId="0" applyFill="1"/>
    <xf numFmtId="0" fontId="7" fillId="0" borderId="0" xfId="2" applyFont="1" applyFill="1" applyBorder="1" applyAlignment="1">
      <alignment horizontal="right"/>
    </xf>
    <xf numFmtId="0" fontId="0" fillId="0" borderId="0" xfId="2" applyFont="1" applyFill="1"/>
    <xf numFmtId="0" fontId="0" fillId="0" borderId="0" xfId="2" applyFont="1" applyFill="1" applyAlignment="1">
      <alignment horizontal="center"/>
    </xf>
    <xf numFmtId="0" fontId="0" fillId="0" borderId="0" xfId="0" applyFill="1" applyAlignment="1"/>
    <xf numFmtId="0" fontId="27" fillId="0" borderId="0" xfId="7"/>
    <xf numFmtId="3" fontId="27" fillId="0" borderId="0" xfId="7" applyNumberFormat="1"/>
    <xf numFmtId="3" fontId="5" fillId="0" borderId="0" xfId="7" applyNumberFormat="1" applyFont="1" applyAlignment="1">
      <alignment horizontal="center" wrapText="1"/>
    </xf>
    <xf numFmtId="0" fontId="14" fillId="0" borderId="0" xfId="7" applyFont="1" applyAlignment="1">
      <alignment horizontal="justify" vertical="center"/>
    </xf>
    <xf numFmtId="3" fontId="15" fillId="0" borderId="9" xfId="7" applyNumberFormat="1" applyFont="1" applyBorder="1" applyAlignment="1">
      <alignment horizontal="right" vertical="center"/>
    </xf>
    <xf numFmtId="3" fontId="15" fillId="0" borderId="2" xfId="7" applyNumberFormat="1" applyFont="1" applyBorder="1" applyAlignment="1">
      <alignment horizontal="right" vertical="center"/>
    </xf>
    <xf numFmtId="0" fontId="15" fillId="0" borderId="0" xfId="7" applyFont="1" applyAlignment="1">
      <alignment wrapText="1"/>
    </xf>
    <xf numFmtId="3" fontId="15" fillId="0" borderId="0" xfId="7" applyNumberFormat="1" applyFont="1" applyFill="1"/>
    <xf numFmtId="3" fontId="15" fillId="0" borderId="0" xfId="7" applyNumberFormat="1" applyFont="1"/>
    <xf numFmtId="3" fontId="14" fillId="0" borderId="9" xfId="7" applyNumberFormat="1" applyFont="1" applyBorder="1" applyAlignment="1">
      <alignment horizontal="right" vertical="center"/>
    </xf>
    <xf numFmtId="0" fontId="18" fillId="0" borderId="0" xfId="7" applyFont="1" applyFill="1"/>
    <xf numFmtId="0" fontId="27" fillId="0" borderId="0" xfId="7" applyFill="1"/>
    <xf numFmtId="3" fontId="14" fillId="0" borderId="2" xfId="7" applyNumberFormat="1" applyFont="1" applyBorder="1" applyAlignment="1">
      <alignment horizontal="right" vertical="center"/>
    </xf>
    <xf numFmtId="3" fontId="27" fillId="0" borderId="0" xfId="7" applyNumberFormat="1" applyFill="1"/>
    <xf numFmtId="3" fontId="3" fillId="0" borderId="0" xfId="7" applyNumberFormat="1" applyFont="1" applyFill="1"/>
    <xf numFmtId="3" fontId="3" fillId="0" borderId="0" xfId="7" applyNumberFormat="1" applyFont="1"/>
    <xf numFmtId="0" fontId="14" fillId="0" borderId="0" xfId="0" applyFont="1" applyFill="1" applyAlignment="1">
      <alignment horizontal="justify" vertical="center" wrapText="1"/>
    </xf>
    <xf numFmtId="0" fontId="9" fillId="0" borderId="0" xfId="3" applyFont="1" applyFill="1" applyBorder="1" applyAlignment="1">
      <alignment horizontal="left" wrapText="1"/>
    </xf>
    <xf numFmtId="0" fontId="19" fillId="0" borderId="0" xfId="0" applyFont="1" applyFill="1" applyAlignment="1">
      <alignment vertical="center" wrapText="1"/>
    </xf>
    <xf numFmtId="165" fontId="7" fillId="0" borderId="0" xfId="1" applyNumberFormat="1" applyFont="1" applyFill="1" applyBorder="1" applyAlignment="1" applyProtection="1">
      <alignment horizontal="right"/>
    </xf>
    <xf numFmtId="0" fontId="7" fillId="0" borderId="0" xfId="2" applyFont="1" applyFill="1" applyAlignment="1">
      <alignment horizontal="center"/>
    </xf>
    <xf numFmtId="0" fontId="8" fillId="0" borderId="0" xfId="2" applyNumberFormat="1" applyFont="1" applyFill="1" applyAlignment="1">
      <alignment horizontal="center"/>
    </xf>
    <xf numFmtId="14" fontId="23" fillId="0" borderId="0" xfId="2" applyNumberFormat="1" applyFont="1" applyFill="1" applyAlignment="1">
      <alignment horizontal="center"/>
    </xf>
    <xf numFmtId="0" fontId="9" fillId="0" borderId="0" xfId="3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0" fontId="8" fillId="0" borderId="0" xfId="2" applyFont="1" applyFill="1" applyAlignment="1">
      <alignment horizontal="center"/>
    </xf>
    <xf numFmtId="169" fontId="24" fillId="0" borderId="0" xfId="2" applyNumberFormat="1" applyFont="1" applyFill="1" applyAlignment="1">
      <alignment horizont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0" xfId="7" applyFont="1" applyAlignment="1">
      <alignment horizontal="center"/>
    </xf>
    <xf numFmtId="0" fontId="26" fillId="0" borderId="0" xfId="7" applyFont="1" applyAlignment="1">
      <alignment horizontal="center"/>
    </xf>
    <xf numFmtId="0" fontId="4" fillId="0" borderId="0" xfId="7" applyFont="1" applyFill="1" applyAlignment="1">
      <alignment horizontal="left" vertical="center" wrapText="1"/>
    </xf>
  </cellXfs>
  <cellStyles count="9">
    <cellStyle name="Comma 74" xfId="8"/>
    <cellStyle name="Excel Built-in Comma" xfId="1"/>
    <cellStyle name="Excel Built-in Normal" xfId="2"/>
    <cellStyle name="Normal 2" xfId="3"/>
    <cellStyle name="Normal 2 2" xfId="4"/>
    <cellStyle name="Обычный" xfId="0" builtinId="0"/>
    <cellStyle name="Обычный 2" xfId="7"/>
    <cellStyle name="Финансовый 2" xfId="5"/>
    <cellStyle name="Финансовый 2 10" xfId="6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>
      <selection activeCell="C32" sqref="C32"/>
    </sheetView>
  </sheetViews>
  <sheetFormatPr defaultRowHeight="15" x14ac:dyDescent="0.25"/>
  <cols>
    <col min="2" max="2" width="54.42578125" style="1" customWidth="1"/>
    <col min="3" max="3" width="8.85546875" style="1"/>
    <col min="4" max="4" width="16.28515625" style="1" customWidth="1"/>
    <col min="5" max="5" width="17.28515625" style="1" customWidth="1"/>
  </cols>
  <sheetData>
    <row r="1" spans="1:5" x14ac:dyDescent="0.25">
      <c r="A1" s="62"/>
      <c r="B1" s="63"/>
      <c r="C1" s="63"/>
      <c r="D1" s="64"/>
      <c r="E1" s="65" t="s">
        <v>70</v>
      </c>
    </row>
    <row r="2" spans="1:5" x14ac:dyDescent="0.25">
      <c r="A2" s="89" t="s">
        <v>98</v>
      </c>
      <c r="B2" s="89"/>
      <c r="C2" s="89"/>
      <c r="D2" s="89"/>
      <c r="E2" s="89"/>
    </row>
    <row r="3" spans="1:5" x14ac:dyDescent="0.25">
      <c r="A3" s="90" t="s">
        <v>89</v>
      </c>
      <c r="B3" s="90"/>
      <c r="C3" s="90"/>
      <c r="D3" s="90"/>
      <c r="E3" s="90"/>
    </row>
    <row r="4" spans="1:5" x14ac:dyDescent="0.25">
      <c r="A4" s="91" t="s">
        <v>71</v>
      </c>
      <c r="B4" s="91"/>
      <c r="C4" s="91"/>
      <c r="D4" s="91"/>
      <c r="E4" s="91"/>
    </row>
    <row r="7" spans="1:5" ht="26.25" x14ac:dyDescent="0.25">
      <c r="B7" s="3"/>
      <c r="C7" s="4" t="s">
        <v>0</v>
      </c>
      <c r="D7" s="5" t="s">
        <v>90</v>
      </c>
      <c r="E7" s="5" t="s">
        <v>91</v>
      </c>
    </row>
    <row r="8" spans="1:5" x14ac:dyDescent="0.25">
      <c r="B8" s="6" t="s">
        <v>1</v>
      </c>
      <c r="C8" s="6"/>
      <c r="D8" s="7"/>
      <c r="E8" s="7"/>
    </row>
    <row r="9" spans="1:5" x14ac:dyDescent="0.25">
      <c r="B9" s="8" t="s">
        <v>2</v>
      </c>
      <c r="C9" s="9">
        <v>4</v>
      </c>
      <c r="D9" s="2">
        <v>84126169</v>
      </c>
      <c r="E9" s="10">
        <v>53631090</v>
      </c>
    </row>
    <row r="10" spans="1:5" x14ac:dyDescent="0.25">
      <c r="B10" s="8" t="s">
        <v>3</v>
      </c>
      <c r="C10" s="9">
        <v>5</v>
      </c>
      <c r="D10" s="2">
        <v>2355699</v>
      </c>
      <c r="E10" s="10">
        <v>2433970</v>
      </c>
    </row>
    <row r="11" spans="1:5" x14ac:dyDescent="0.25">
      <c r="B11" s="8" t="s">
        <v>4</v>
      </c>
      <c r="C11" s="11">
        <v>6</v>
      </c>
      <c r="D11" s="2">
        <v>7704427</v>
      </c>
      <c r="E11" s="10">
        <v>7556690</v>
      </c>
    </row>
    <row r="12" spans="1:5" x14ac:dyDescent="0.25">
      <c r="B12" s="8" t="s">
        <v>30</v>
      </c>
      <c r="C12" s="11">
        <v>7</v>
      </c>
      <c r="D12" s="2">
        <v>524153199</v>
      </c>
      <c r="E12" s="10">
        <v>550252407</v>
      </c>
    </row>
    <row r="13" spans="1:5" x14ac:dyDescent="0.25">
      <c r="B13" s="8" t="s">
        <v>68</v>
      </c>
      <c r="C13" s="12"/>
      <c r="D13" s="2">
        <v>6426466</v>
      </c>
      <c r="E13" s="10">
        <v>2984702</v>
      </c>
    </row>
    <row r="14" spans="1:5" x14ac:dyDescent="0.25">
      <c r="B14" s="8" t="s">
        <v>5</v>
      </c>
      <c r="C14" s="13"/>
      <c r="D14" s="2">
        <v>134115</v>
      </c>
      <c r="E14" s="10">
        <v>134115</v>
      </c>
    </row>
    <row r="15" spans="1:5" x14ac:dyDescent="0.25">
      <c r="B15" s="8" t="s">
        <v>6</v>
      </c>
      <c r="C15" s="12"/>
      <c r="D15" s="2">
        <v>835327</v>
      </c>
      <c r="E15" s="10">
        <v>861659</v>
      </c>
    </row>
    <row r="16" spans="1:5" x14ac:dyDescent="0.25">
      <c r="B16" s="8" t="s">
        <v>7</v>
      </c>
      <c r="C16" s="12"/>
      <c r="D16" s="2">
        <v>349550</v>
      </c>
      <c r="E16" s="10">
        <v>360931</v>
      </c>
    </row>
    <row r="17" spans="2:5" ht="26.25" x14ac:dyDescent="0.25">
      <c r="B17" s="86" t="s">
        <v>8</v>
      </c>
      <c r="C17" s="14"/>
      <c r="D17" s="2">
        <v>9750858</v>
      </c>
      <c r="E17" s="10">
        <v>10804325</v>
      </c>
    </row>
    <row r="18" spans="2:5" x14ac:dyDescent="0.25">
      <c r="B18" s="8" t="s">
        <v>9</v>
      </c>
      <c r="C18" s="14">
        <v>8</v>
      </c>
      <c r="D18" s="2">
        <v>27510699</v>
      </c>
      <c r="E18" s="10">
        <v>4004360</v>
      </c>
    </row>
    <row r="19" spans="2:5" x14ac:dyDescent="0.25">
      <c r="B19" s="92" t="s">
        <v>92</v>
      </c>
      <c r="C19" s="14"/>
      <c r="D19" s="2"/>
      <c r="E19" s="10"/>
    </row>
    <row r="20" spans="2:5" x14ac:dyDescent="0.25">
      <c r="B20" s="93"/>
      <c r="C20" s="14"/>
      <c r="D20" s="2">
        <v>5303289</v>
      </c>
      <c r="E20" s="10">
        <v>9938789</v>
      </c>
    </row>
    <row r="21" spans="2:5" x14ac:dyDescent="0.25">
      <c r="B21" s="8" t="s">
        <v>10</v>
      </c>
      <c r="C21" s="14"/>
      <c r="D21" s="2">
        <v>1497826</v>
      </c>
      <c r="E21" s="10">
        <v>1284167</v>
      </c>
    </row>
    <row r="22" spans="2:5" ht="15.75" thickBot="1" x14ac:dyDescent="0.3">
      <c r="B22" s="16" t="s">
        <v>11</v>
      </c>
      <c r="C22" s="17"/>
      <c r="D22" s="18">
        <f>SUM(D9:D21)</f>
        <v>670147624</v>
      </c>
      <c r="E22" s="19">
        <f>SUM(E9:E21)</f>
        <v>644247205</v>
      </c>
    </row>
    <row r="23" spans="2:5" ht="15.75" thickTop="1" x14ac:dyDescent="0.25">
      <c r="B23" s="16"/>
      <c r="C23" s="17"/>
      <c r="D23" s="2"/>
      <c r="E23" s="10"/>
    </row>
    <row r="24" spans="2:5" x14ac:dyDescent="0.25">
      <c r="B24" s="16" t="s">
        <v>12</v>
      </c>
      <c r="C24" s="17"/>
      <c r="D24" s="2"/>
      <c r="E24" s="10"/>
    </row>
    <row r="25" spans="2:5" x14ac:dyDescent="0.25">
      <c r="B25" s="8" t="s">
        <v>13</v>
      </c>
      <c r="C25" s="14">
        <v>9</v>
      </c>
      <c r="D25" s="2">
        <v>12116222</v>
      </c>
      <c r="E25" s="10">
        <v>12949396</v>
      </c>
    </row>
    <row r="26" spans="2:5" x14ac:dyDescent="0.25">
      <c r="B26" s="8" t="s">
        <v>14</v>
      </c>
      <c r="C26" s="14">
        <v>10</v>
      </c>
      <c r="D26" s="2">
        <v>13486899</v>
      </c>
      <c r="E26" s="10">
        <v>13367595</v>
      </c>
    </row>
    <row r="27" spans="2:5" x14ac:dyDescent="0.25">
      <c r="B27" s="8" t="s">
        <v>15</v>
      </c>
      <c r="C27" s="14">
        <v>11</v>
      </c>
      <c r="D27" s="2">
        <v>16515168</v>
      </c>
      <c r="E27" s="10">
        <v>16183877</v>
      </c>
    </row>
    <row r="28" spans="2:5" x14ac:dyDescent="0.25">
      <c r="B28" s="8" t="s">
        <v>16</v>
      </c>
      <c r="C28" s="14">
        <v>12</v>
      </c>
      <c r="D28" s="2">
        <v>340663665</v>
      </c>
      <c r="E28" s="10">
        <v>343171310</v>
      </c>
    </row>
    <row r="29" spans="2:5" x14ac:dyDescent="0.25">
      <c r="B29" s="8" t="s">
        <v>17</v>
      </c>
      <c r="C29" s="14">
        <v>13</v>
      </c>
      <c r="D29" s="2">
        <v>6148327</v>
      </c>
      <c r="E29" s="10">
        <v>1127246</v>
      </c>
    </row>
    <row r="30" spans="2:5" x14ac:dyDescent="0.25">
      <c r="B30" s="8" t="s">
        <v>18</v>
      </c>
      <c r="C30" s="14">
        <v>14</v>
      </c>
      <c r="D30" s="2">
        <v>45436918</v>
      </c>
      <c r="E30" s="10">
        <v>50355083</v>
      </c>
    </row>
    <row r="31" spans="2:5" ht="26.25" x14ac:dyDescent="0.25">
      <c r="B31" s="86" t="s">
        <v>19</v>
      </c>
      <c r="C31" s="11">
        <v>16</v>
      </c>
      <c r="D31" s="2">
        <v>5206014</v>
      </c>
      <c r="E31" s="10">
        <v>4447718</v>
      </c>
    </row>
    <row r="32" spans="2:5" x14ac:dyDescent="0.25">
      <c r="B32" s="8" t="s">
        <v>20</v>
      </c>
      <c r="C32" s="14"/>
      <c r="D32" s="2">
        <v>7179277</v>
      </c>
      <c r="E32" s="10">
        <v>5131334</v>
      </c>
    </row>
    <row r="33" spans="2:5" x14ac:dyDescent="0.25">
      <c r="B33" s="8" t="s">
        <v>21</v>
      </c>
      <c r="C33" s="14"/>
      <c r="D33" s="2">
        <v>16013449</v>
      </c>
      <c r="E33" s="10">
        <v>4849512</v>
      </c>
    </row>
    <row r="34" spans="2:5" x14ac:dyDescent="0.25">
      <c r="B34" s="16" t="s">
        <v>22</v>
      </c>
      <c r="C34" s="17"/>
      <c r="D34" s="20">
        <f>SUM(D25:D33)</f>
        <v>462765939</v>
      </c>
      <c r="E34" s="21">
        <f>SUM(E25:E33)</f>
        <v>451583071</v>
      </c>
    </row>
    <row r="35" spans="2:5" x14ac:dyDescent="0.25">
      <c r="B35" s="15"/>
      <c r="C35" s="14"/>
      <c r="D35" s="2"/>
      <c r="E35" s="10"/>
    </row>
    <row r="36" spans="2:5" x14ac:dyDescent="0.25">
      <c r="B36" s="16" t="s">
        <v>110</v>
      </c>
      <c r="C36" s="14">
        <v>17</v>
      </c>
      <c r="D36" s="2"/>
      <c r="E36" s="10"/>
    </row>
    <row r="37" spans="2:5" x14ac:dyDescent="0.25">
      <c r="B37" s="8" t="s">
        <v>23</v>
      </c>
      <c r="C37" s="14"/>
      <c r="D37" s="2">
        <v>102837204</v>
      </c>
      <c r="E37" s="10">
        <v>102837204</v>
      </c>
    </row>
    <row r="38" spans="2:5" x14ac:dyDescent="0.25">
      <c r="B38" s="8" t="s">
        <v>24</v>
      </c>
      <c r="C38" s="14"/>
      <c r="D38" s="2">
        <v>57791144</v>
      </c>
      <c r="E38" s="10">
        <v>57791144</v>
      </c>
    </row>
    <row r="39" spans="2:5" x14ac:dyDescent="0.25">
      <c r="B39" s="8" t="s">
        <v>25</v>
      </c>
      <c r="C39" s="14"/>
      <c r="D39" s="2">
        <v>1436184</v>
      </c>
      <c r="E39" s="10">
        <v>1436184</v>
      </c>
    </row>
    <row r="40" spans="2:5" x14ac:dyDescent="0.25">
      <c r="B40" s="8" t="s">
        <v>53</v>
      </c>
      <c r="C40" s="14"/>
      <c r="D40" s="2">
        <v>45317153</v>
      </c>
      <c r="E40" s="10">
        <v>30599602</v>
      </c>
    </row>
    <row r="41" spans="2:5" x14ac:dyDescent="0.25">
      <c r="B41" s="16" t="s">
        <v>26</v>
      </c>
      <c r="C41" s="22"/>
      <c r="D41" s="23">
        <f>SUM(D37:D40)</f>
        <v>207381685</v>
      </c>
      <c r="E41" s="24">
        <f>SUM(E37:E40)</f>
        <v>192664134</v>
      </c>
    </row>
    <row r="42" spans="2:5" ht="15.75" thickBot="1" x14ac:dyDescent="0.3">
      <c r="B42" s="16" t="s">
        <v>27</v>
      </c>
      <c r="C42" s="7"/>
      <c r="D42" s="18">
        <f>D34+D41</f>
        <v>670147624</v>
      </c>
      <c r="E42" s="19">
        <f>E34+E41</f>
        <v>644247205</v>
      </c>
    </row>
    <row r="43" spans="2:5" ht="15.75" thickTop="1" x14ac:dyDescent="0.25">
      <c r="B43" s="16" t="s">
        <v>28</v>
      </c>
      <c r="C43" s="14">
        <v>17</v>
      </c>
      <c r="D43" s="25">
        <v>2013.2026829511999</v>
      </c>
      <c r="E43" s="26">
        <v>1869.98</v>
      </c>
    </row>
    <row r="47" spans="2:5" x14ac:dyDescent="0.25">
      <c r="B47" s="64" t="s">
        <v>72</v>
      </c>
      <c r="C47" s="64" t="s">
        <v>73</v>
      </c>
    </row>
    <row r="48" spans="2:5" x14ac:dyDescent="0.25">
      <c r="B48" s="64"/>
      <c r="C48" s="64"/>
    </row>
    <row r="49" spans="2:3" x14ac:dyDescent="0.25">
      <c r="B49" s="64" t="s">
        <v>74</v>
      </c>
      <c r="C49" s="64" t="s">
        <v>75</v>
      </c>
    </row>
  </sheetData>
  <mergeCells count="4">
    <mergeCell ref="A2:E2"/>
    <mergeCell ref="A3:E3"/>
    <mergeCell ref="A4:E4"/>
    <mergeCell ref="B19:B2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>
      <selection activeCell="E45" sqref="E45"/>
    </sheetView>
  </sheetViews>
  <sheetFormatPr defaultRowHeight="15" x14ac:dyDescent="0.25"/>
  <cols>
    <col min="2" max="2" width="53.140625" style="1" customWidth="1"/>
    <col min="3" max="3" width="8.140625" customWidth="1"/>
    <col min="4" max="4" width="17.85546875" customWidth="1"/>
    <col min="5" max="5" width="16.5703125" customWidth="1"/>
  </cols>
  <sheetData>
    <row r="1" spans="1:5" x14ac:dyDescent="0.25">
      <c r="A1" s="62"/>
      <c r="B1" s="66"/>
      <c r="C1" s="67"/>
      <c r="D1" s="66"/>
      <c r="E1" s="65" t="s">
        <v>70</v>
      </c>
    </row>
    <row r="2" spans="1:5" x14ac:dyDescent="0.25">
      <c r="A2" s="97" t="s">
        <v>99</v>
      </c>
      <c r="B2" s="97"/>
      <c r="C2" s="97"/>
      <c r="D2" s="97"/>
      <c r="E2" s="97"/>
    </row>
    <row r="3" spans="1:5" x14ac:dyDescent="0.25">
      <c r="A3" s="97" t="s">
        <v>87</v>
      </c>
      <c r="B3" s="97"/>
      <c r="C3" s="97"/>
      <c r="D3" s="97"/>
      <c r="E3" s="97"/>
    </row>
    <row r="4" spans="1:5" x14ac:dyDescent="0.25">
      <c r="A4" s="90" t="s">
        <v>93</v>
      </c>
      <c r="B4" s="90"/>
      <c r="C4" s="90"/>
      <c r="D4" s="90"/>
      <c r="E4" s="90"/>
    </row>
    <row r="5" spans="1:5" x14ac:dyDescent="0.25">
      <c r="A5" s="98" t="s">
        <v>71</v>
      </c>
      <c r="B5" s="98"/>
      <c r="C5" s="98"/>
      <c r="D5" s="98"/>
      <c r="E5" s="98"/>
    </row>
    <row r="8" spans="1:5" x14ac:dyDescent="0.25">
      <c r="B8" s="95"/>
      <c r="C8" s="96" t="s">
        <v>0</v>
      </c>
      <c r="D8" s="96" t="s">
        <v>76</v>
      </c>
      <c r="E8" s="96"/>
    </row>
    <row r="9" spans="1:5" ht="15.75" thickBot="1" x14ac:dyDescent="0.3">
      <c r="B9" s="95"/>
      <c r="C9" s="96"/>
      <c r="D9" s="94" t="s">
        <v>77</v>
      </c>
      <c r="E9" s="94"/>
    </row>
    <row r="10" spans="1:5" ht="15.75" thickBot="1" x14ac:dyDescent="0.3">
      <c r="B10" s="27"/>
      <c r="C10" s="94"/>
      <c r="D10" s="28" t="s">
        <v>94</v>
      </c>
      <c r="E10" s="28" t="s">
        <v>69</v>
      </c>
    </row>
    <row r="11" spans="1:5" ht="30" x14ac:dyDescent="0.25">
      <c r="B11" s="85" t="s">
        <v>81</v>
      </c>
      <c r="C11" s="30"/>
      <c r="D11" s="31"/>
      <c r="E11" s="32"/>
    </row>
    <row r="12" spans="1:5" x14ac:dyDescent="0.25">
      <c r="B12" s="33" t="s">
        <v>2</v>
      </c>
      <c r="C12" s="34"/>
      <c r="D12" s="35">
        <v>2478121</v>
      </c>
      <c r="E12" s="36">
        <v>1738837</v>
      </c>
    </row>
    <row r="13" spans="1:5" x14ac:dyDescent="0.25">
      <c r="B13" s="33" t="s">
        <v>4</v>
      </c>
      <c r="C13" s="34"/>
      <c r="D13" s="60">
        <v>102530</v>
      </c>
      <c r="E13" s="58">
        <v>92791</v>
      </c>
    </row>
    <row r="14" spans="1:5" x14ac:dyDescent="0.25">
      <c r="B14" s="33" t="s">
        <v>3</v>
      </c>
      <c r="C14" s="34"/>
      <c r="D14" s="35">
        <v>20797</v>
      </c>
      <c r="E14" s="36" t="s">
        <v>56</v>
      </c>
    </row>
    <row r="15" spans="1:5" x14ac:dyDescent="0.25">
      <c r="B15" s="33"/>
      <c r="C15" s="34"/>
      <c r="D15" s="39">
        <f>SUM(D12:D14)</f>
        <v>2601448</v>
      </c>
      <c r="E15" s="40">
        <f>SUM(E12:E14)</f>
        <v>1831628</v>
      </c>
    </row>
    <row r="16" spans="1:5" x14ac:dyDescent="0.25">
      <c r="B16" s="29" t="s">
        <v>29</v>
      </c>
      <c r="C16" s="34"/>
      <c r="D16" s="35"/>
      <c r="E16" s="36"/>
    </row>
    <row r="17" spans="2:5" x14ac:dyDescent="0.25">
      <c r="B17" s="33" t="s">
        <v>30</v>
      </c>
      <c r="C17" s="34"/>
      <c r="D17" s="37">
        <v>20437674</v>
      </c>
      <c r="E17" s="38">
        <v>18570204</v>
      </c>
    </row>
    <row r="18" spans="2:5" x14ac:dyDescent="0.25">
      <c r="B18" s="33"/>
      <c r="C18" s="34"/>
      <c r="D18" s="39">
        <f>D17</f>
        <v>20437674</v>
      </c>
      <c r="E18" s="40">
        <f>E17</f>
        <v>18570204</v>
      </c>
    </row>
    <row r="19" spans="2:5" x14ac:dyDescent="0.25">
      <c r="B19" s="29" t="s">
        <v>31</v>
      </c>
      <c r="C19" s="34"/>
      <c r="D19" s="37">
        <f>D15+D18</f>
        <v>23039122</v>
      </c>
      <c r="E19" s="38">
        <f>E15+E18</f>
        <v>20401832</v>
      </c>
    </row>
    <row r="20" spans="2:5" x14ac:dyDescent="0.25">
      <c r="B20" s="29"/>
      <c r="C20" s="34"/>
      <c r="D20" s="41"/>
      <c r="E20" s="42"/>
    </row>
    <row r="21" spans="2:5" x14ac:dyDescent="0.25">
      <c r="B21" s="29" t="s">
        <v>32</v>
      </c>
      <c r="C21" s="34"/>
      <c r="D21" s="59"/>
      <c r="E21" s="59"/>
    </row>
    <row r="22" spans="2:5" x14ac:dyDescent="0.25">
      <c r="B22" s="33" t="s">
        <v>16</v>
      </c>
      <c r="C22" s="34"/>
      <c r="D22" s="2">
        <v>-7987902</v>
      </c>
      <c r="E22" s="10">
        <v>-8003595</v>
      </c>
    </row>
    <row r="23" spans="2:5" x14ac:dyDescent="0.25">
      <c r="B23" s="33" t="s">
        <v>15</v>
      </c>
      <c r="C23" s="34"/>
      <c r="D23" s="2">
        <v>-244320</v>
      </c>
      <c r="E23" s="10">
        <v>-748828</v>
      </c>
    </row>
    <row r="24" spans="2:5" x14ac:dyDescent="0.25">
      <c r="B24" s="33" t="s">
        <v>13</v>
      </c>
      <c r="C24" s="34"/>
      <c r="D24" s="2">
        <v>-346912</v>
      </c>
      <c r="E24" s="10">
        <v>-468334</v>
      </c>
    </row>
    <row r="25" spans="2:5" x14ac:dyDescent="0.25">
      <c r="B25" s="33" t="s">
        <v>14</v>
      </c>
      <c r="C25" s="34"/>
      <c r="D25" s="43">
        <v>-374305</v>
      </c>
      <c r="E25" s="44">
        <v>-351475</v>
      </c>
    </row>
    <row r="26" spans="2:5" x14ac:dyDescent="0.25">
      <c r="B26" s="29" t="s">
        <v>82</v>
      </c>
      <c r="C26" s="34"/>
      <c r="D26" s="43">
        <f>SUM(D22:D25)</f>
        <v>-8953439</v>
      </c>
      <c r="E26" s="44">
        <f>SUM(E22:E25)</f>
        <v>-9572232</v>
      </c>
    </row>
    <row r="27" spans="2:5" x14ac:dyDescent="0.25">
      <c r="B27" s="29" t="s">
        <v>33</v>
      </c>
      <c r="C27" s="34"/>
      <c r="D27" s="35">
        <f>D19+D26</f>
        <v>14085683</v>
      </c>
      <c r="E27" s="36">
        <f>E19+E26</f>
        <v>10829600</v>
      </c>
    </row>
    <row r="28" spans="2:5" x14ac:dyDescent="0.25">
      <c r="B28" s="29"/>
      <c r="C28" s="34"/>
      <c r="D28" s="35"/>
      <c r="E28" s="36"/>
    </row>
    <row r="29" spans="2:5" x14ac:dyDescent="0.25">
      <c r="B29" s="33" t="s">
        <v>105</v>
      </c>
      <c r="C29" s="34">
        <v>15</v>
      </c>
      <c r="D29" s="43">
        <v>3993567</v>
      </c>
      <c r="E29" s="44">
        <v>-8006344</v>
      </c>
    </row>
    <row r="30" spans="2:5" ht="30" x14ac:dyDescent="0.25">
      <c r="B30" s="85" t="s">
        <v>83</v>
      </c>
      <c r="C30" s="45"/>
      <c r="D30" s="37">
        <f>SUM(D27:D29)</f>
        <v>18079250</v>
      </c>
      <c r="E30" s="38">
        <f>SUM(E27:E29)</f>
        <v>2823256</v>
      </c>
    </row>
    <row r="31" spans="2:5" x14ac:dyDescent="0.25">
      <c r="B31" s="33"/>
      <c r="C31" s="34"/>
      <c r="D31" s="59"/>
      <c r="E31" s="59"/>
    </row>
    <row r="32" spans="2:5" x14ac:dyDescent="0.25">
      <c r="B32" s="33" t="s">
        <v>35</v>
      </c>
      <c r="C32" s="34"/>
      <c r="D32" s="2">
        <v>-1315406</v>
      </c>
      <c r="E32" s="10">
        <v>-863025</v>
      </c>
    </row>
    <row r="33" spans="2:5" ht="45" x14ac:dyDescent="0.25">
      <c r="B33" s="33" t="s">
        <v>102</v>
      </c>
      <c r="C33" s="34"/>
      <c r="D33" s="2">
        <v>-707598</v>
      </c>
      <c r="E33" s="10">
        <v>-1433484</v>
      </c>
    </row>
    <row r="34" spans="2:5" x14ac:dyDescent="0.25">
      <c r="B34" s="33" t="s">
        <v>36</v>
      </c>
      <c r="C34" s="34"/>
      <c r="D34" s="2">
        <v>-292354</v>
      </c>
      <c r="E34" s="10">
        <v>-277224</v>
      </c>
    </row>
    <row r="35" spans="2:5" ht="30" x14ac:dyDescent="0.25">
      <c r="B35" s="33" t="s">
        <v>103</v>
      </c>
      <c r="C35" s="34"/>
      <c r="D35" s="2">
        <v>58066</v>
      </c>
      <c r="E35" s="10">
        <v>-27223</v>
      </c>
    </row>
    <row r="36" spans="2:5" x14ac:dyDescent="0.25">
      <c r="B36" s="33" t="s">
        <v>54</v>
      </c>
      <c r="C36" s="34"/>
      <c r="D36" s="2">
        <v>-112907</v>
      </c>
      <c r="E36" s="10">
        <v>29136</v>
      </c>
    </row>
    <row r="37" spans="2:5" x14ac:dyDescent="0.25">
      <c r="B37" s="33" t="s">
        <v>34</v>
      </c>
      <c r="C37" s="34"/>
      <c r="D37" s="37">
        <v>46123</v>
      </c>
      <c r="E37" s="38">
        <v>281724</v>
      </c>
    </row>
    <row r="38" spans="2:5" x14ac:dyDescent="0.25">
      <c r="B38" s="29" t="s">
        <v>37</v>
      </c>
      <c r="C38" s="34"/>
      <c r="D38" s="43">
        <f>SUM(D32:D37)</f>
        <v>-2324076</v>
      </c>
      <c r="E38" s="44">
        <f>SUM(E32:E37)</f>
        <v>-2290096</v>
      </c>
    </row>
    <row r="39" spans="2:5" x14ac:dyDescent="0.25">
      <c r="B39" s="29"/>
      <c r="C39" s="34"/>
      <c r="D39" s="36"/>
      <c r="E39" s="36"/>
    </row>
    <row r="40" spans="2:5" x14ac:dyDescent="0.25">
      <c r="B40" s="29" t="s">
        <v>84</v>
      </c>
      <c r="C40" s="34"/>
      <c r="D40" s="35">
        <f>D30+D38</f>
        <v>15755174</v>
      </c>
      <c r="E40" s="36">
        <f>E30+E38</f>
        <v>533160</v>
      </c>
    </row>
    <row r="41" spans="2:5" x14ac:dyDescent="0.25">
      <c r="B41" s="33" t="s">
        <v>104</v>
      </c>
      <c r="C41" s="34">
        <v>16</v>
      </c>
      <c r="D41" s="43">
        <v>-1037623</v>
      </c>
      <c r="E41" s="44">
        <v>110515</v>
      </c>
    </row>
    <row r="42" spans="2:5" ht="15.75" thickBot="1" x14ac:dyDescent="0.3">
      <c r="B42" s="29" t="s">
        <v>55</v>
      </c>
      <c r="C42" s="34"/>
      <c r="D42" s="46">
        <f>SUM(D40:D41)</f>
        <v>14717551</v>
      </c>
      <c r="E42" s="47">
        <f>SUM(E40:E41)</f>
        <v>643675</v>
      </c>
    </row>
    <row r="43" spans="2:5" ht="15.75" thickTop="1" x14ac:dyDescent="0.25">
      <c r="B43" s="33" t="s">
        <v>38</v>
      </c>
      <c r="C43" s="34"/>
      <c r="D43" s="48" t="s">
        <v>56</v>
      </c>
      <c r="E43" s="49" t="s">
        <v>56</v>
      </c>
    </row>
    <row r="44" spans="2:5" ht="15.75" thickBot="1" x14ac:dyDescent="0.3">
      <c r="B44" s="29" t="s">
        <v>57</v>
      </c>
      <c r="C44" s="34"/>
      <c r="D44" s="46">
        <f>D42</f>
        <v>14717551</v>
      </c>
      <c r="E44" s="47">
        <f>E42</f>
        <v>643675</v>
      </c>
    </row>
    <row r="45" spans="2:5" ht="15.75" thickTop="1" x14ac:dyDescent="0.25"/>
    <row r="48" spans="2:5" x14ac:dyDescent="0.25">
      <c r="B48" s="1" t="s">
        <v>72</v>
      </c>
      <c r="C48" t="s">
        <v>73</v>
      </c>
    </row>
    <row r="50" spans="2:3" x14ac:dyDescent="0.25">
      <c r="B50" s="1" t="s">
        <v>74</v>
      </c>
      <c r="C50" t="s">
        <v>75</v>
      </c>
    </row>
  </sheetData>
  <mergeCells count="8">
    <mergeCell ref="D9:E9"/>
    <mergeCell ref="B8:B9"/>
    <mergeCell ref="C8:C10"/>
    <mergeCell ref="D8:E8"/>
    <mergeCell ref="A2:E2"/>
    <mergeCell ref="A4:E4"/>
    <mergeCell ref="A5:E5"/>
    <mergeCell ref="A3:E3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3" workbookViewId="0">
      <selection activeCell="E43" sqref="E43"/>
    </sheetView>
  </sheetViews>
  <sheetFormatPr defaultRowHeight="15" x14ac:dyDescent="0.25"/>
  <cols>
    <col min="2" max="2" width="63.85546875" customWidth="1"/>
    <col min="3" max="3" width="8.140625" customWidth="1"/>
    <col min="4" max="5" width="16.140625" customWidth="1"/>
  </cols>
  <sheetData>
    <row r="1" spans="1:5" x14ac:dyDescent="0.25">
      <c r="A1" s="64"/>
      <c r="B1" s="68"/>
      <c r="C1" s="64"/>
      <c r="D1" s="68"/>
      <c r="E1" s="65" t="s">
        <v>70</v>
      </c>
    </row>
    <row r="2" spans="1:5" ht="15.75" x14ac:dyDescent="0.25">
      <c r="A2" s="64"/>
      <c r="B2" s="100" t="s">
        <v>100</v>
      </c>
      <c r="C2" s="100"/>
      <c r="D2" s="100"/>
      <c r="E2" s="100"/>
    </row>
    <row r="3" spans="1:5" x14ac:dyDescent="0.25">
      <c r="A3" s="64"/>
      <c r="B3" s="101" t="s">
        <v>93</v>
      </c>
      <c r="C3" s="101"/>
      <c r="D3" s="101"/>
      <c r="E3" s="101"/>
    </row>
    <row r="4" spans="1:5" x14ac:dyDescent="0.25">
      <c r="A4" s="64"/>
      <c r="B4" s="102" t="s">
        <v>71</v>
      </c>
      <c r="C4" s="102"/>
      <c r="D4" s="102"/>
      <c r="E4" s="102"/>
    </row>
    <row r="7" spans="1:5" x14ac:dyDescent="0.25">
      <c r="B7" s="99"/>
      <c r="C7" s="96" t="s">
        <v>0</v>
      </c>
      <c r="D7" s="96" t="s">
        <v>78</v>
      </c>
      <c r="E7" s="96"/>
    </row>
    <row r="8" spans="1:5" ht="15.75" thickBot="1" x14ac:dyDescent="0.3">
      <c r="B8" s="99"/>
      <c r="C8" s="96"/>
      <c r="D8" s="94" t="s">
        <v>77</v>
      </c>
      <c r="E8" s="94"/>
    </row>
    <row r="9" spans="1:5" ht="15.75" thickBot="1" x14ac:dyDescent="0.3">
      <c r="B9" s="50"/>
      <c r="C9" s="94"/>
      <c r="D9" s="28" t="s">
        <v>94</v>
      </c>
      <c r="E9" s="28" t="s">
        <v>69</v>
      </c>
    </row>
    <row r="10" spans="1:5" x14ac:dyDescent="0.25">
      <c r="B10" s="50" t="s">
        <v>58</v>
      </c>
      <c r="C10" s="30"/>
      <c r="D10" s="51"/>
      <c r="E10" s="51"/>
    </row>
    <row r="11" spans="1:5" x14ac:dyDescent="0.25">
      <c r="B11" s="52" t="s">
        <v>40</v>
      </c>
      <c r="C11" s="34"/>
      <c r="D11" s="2">
        <v>21666970</v>
      </c>
      <c r="E11" s="10">
        <v>17477850</v>
      </c>
    </row>
    <row r="12" spans="1:5" x14ac:dyDescent="0.25">
      <c r="B12" s="52" t="s">
        <v>41</v>
      </c>
      <c r="C12" s="34"/>
      <c r="D12" s="2">
        <v>-11273049</v>
      </c>
      <c r="E12" s="10">
        <v>-11297022</v>
      </c>
    </row>
    <row r="13" spans="1:5" x14ac:dyDescent="0.25">
      <c r="B13" s="52" t="s">
        <v>42</v>
      </c>
      <c r="C13" s="34"/>
      <c r="D13" s="2">
        <v>-1494020</v>
      </c>
      <c r="E13" s="10">
        <v>-1118248</v>
      </c>
    </row>
    <row r="14" spans="1:5" x14ac:dyDescent="0.25">
      <c r="B14" s="52" t="s">
        <v>43</v>
      </c>
      <c r="C14" s="34"/>
      <c r="D14" s="2">
        <v>-381404</v>
      </c>
      <c r="E14" s="10">
        <v>-338705</v>
      </c>
    </row>
    <row r="15" spans="1:5" x14ac:dyDescent="0.25">
      <c r="B15" s="52" t="s">
        <v>44</v>
      </c>
      <c r="C15" s="34"/>
      <c r="D15" s="2">
        <v>35352</v>
      </c>
      <c r="E15" s="10">
        <v>234900</v>
      </c>
    </row>
    <row r="16" spans="1:5" ht="30" x14ac:dyDescent="0.25">
      <c r="B16" s="87" t="s">
        <v>106</v>
      </c>
      <c r="C16" s="34"/>
      <c r="D16" s="43">
        <v>3860</v>
      </c>
      <c r="E16" s="44">
        <v>11054</v>
      </c>
    </row>
    <row r="17" spans="2:5" ht="30" x14ac:dyDescent="0.25">
      <c r="B17" s="53" t="s">
        <v>85</v>
      </c>
      <c r="C17" s="34"/>
      <c r="D17" s="2">
        <f>SUM(D11:D16)</f>
        <v>8557709</v>
      </c>
      <c r="E17" s="10">
        <f>SUM(E11:E16)</f>
        <v>4969829</v>
      </c>
    </row>
    <row r="18" spans="2:5" x14ac:dyDescent="0.25">
      <c r="B18" s="54" t="s">
        <v>59</v>
      </c>
      <c r="C18" s="34"/>
      <c r="D18" s="2"/>
      <c r="E18" s="10"/>
    </row>
    <row r="19" spans="2:5" x14ac:dyDescent="0.25">
      <c r="B19" s="52" t="s">
        <v>4</v>
      </c>
      <c r="C19" s="34"/>
      <c r="D19" s="2">
        <v>292043</v>
      </c>
      <c r="E19" s="10">
        <v>92594</v>
      </c>
    </row>
    <row r="20" spans="2:5" x14ac:dyDescent="0.25">
      <c r="B20" s="52" t="s">
        <v>30</v>
      </c>
      <c r="C20" s="34"/>
      <c r="D20" s="2">
        <v>31976696</v>
      </c>
      <c r="E20" s="10">
        <v>2693633</v>
      </c>
    </row>
    <row r="21" spans="2:5" x14ac:dyDescent="0.25">
      <c r="B21" s="52" t="s">
        <v>45</v>
      </c>
      <c r="C21" s="34"/>
      <c r="D21" s="2">
        <v>-114015</v>
      </c>
      <c r="E21" s="10">
        <v>-339622</v>
      </c>
    </row>
    <row r="22" spans="2:5" x14ac:dyDescent="0.25">
      <c r="B22" s="52" t="s">
        <v>9</v>
      </c>
      <c r="C22" s="34"/>
      <c r="D22" s="2">
        <v>-23506339</v>
      </c>
      <c r="E22" s="10">
        <v>-3244700</v>
      </c>
    </row>
    <row r="23" spans="2:5" x14ac:dyDescent="0.25">
      <c r="B23" s="52" t="s">
        <v>10</v>
      </c>
      <c r="C23" s="34"/>
      <c r="D23" s="2">
        <v>1041081</v>
      </c>
      <c r="E23" s="10">
        <v>845672</v>
      </c>
    </row>
    <row r="24" spans="2:5" x14ac:dyDescent="0.25">
      <c r="B24" s="54" t="s">
        <v>61</v>
      </c>
      <c r="C24" s="34"/>
      <c r="D24" s="2"/>
      <c r="E24" s="10"/>
    </row>
    <row r="25" spans="2:5" x14ac:dyDescent="0.25">
      <c r="B25" s="52" t="s">
        <v>20</v>
      </c>
      <c r="C25" s="34"/>
      <c r="D25" s="2">
        <v>2047943</v>
      </c>
      <c r="E25" s="10">
        <v>727579</v>
      </c>
    </row>
    <row r="26" spans="2:5" x14ac:dyDescent="0.25">
      <c r="B26" s="52" t="s">
        <v>21</v>
      </c>
      <c r="C26" s="34"/>
      <c r="D26" s="43">
        <v>11320241</v>
      </c>
      <c r="E26" s="44">
        <v>3578256</v>
      </c>
    </row>
    <row r="27" spans="2:5" ht="30" x14ac:dyDescent="0.25">
      <c r="B27" s="53" t="s">
        <v>86</v>
      </c>
      <c r="C27" s="34"/>
      <c r="D27" s="2">
        <f>SUM(D17:D26)</f>
        <v>31615359</v>
      </c>
      <c r="E27" s="10">
        <f>SUM(E17:E26)</f>
        <v>9323241</v>
      </c>
    </row>
    <row r="28" spans="2:5" x14ac:dyDescent="0.25">
      <c r="B28" s="52" t="s">
        <v>62</v>
      </c>
      <c r="C28" s="34"/>
      <c r="D28" s="43">
        <v>-279327</v>
      </c>
      <c r="E28" s="44">
        <v>-229888</v>
      </c>
    </row>
    <row r="29" spans="2:5" ht="30" x14ac:dyDescent="0.25">
      <c r="B29" s="53" t="s">
        <v>107</v>
      </c>
      <c r="C29" s="34"/>
      <c r="D29" s="55">
        <f>SUM(D27:D28)</f>
        <v>31336032</v>
      </c>
      <c r="E29" s="56">
        <f>SUM(E27:E28)</f>
        <v>9093353</v>
      </c>
    </row>
    <row r="30" spans="2:5" x14ac:dyDescent="0.25">
      <c r="B30" s="50" t="s">
        <v>46</v>
      </c>
      <c r="C30" s="34"/>
      <c r="D30" s="2"/>
      <c r="E30" s="10"/>
    </row>
    <row r="31" spans="2:5" x14ac:dyDescent="0.25">
      <c r="B31" s="52" t="s">
        <v>47</v>
      </c>
      <c r="C31" s="34"/>
      <c r="D31" s="2">
        <v>-20782</v>
      </c>
      <c r="E31" s="10">
        <v>-17313</v>
      </c>
    </row>
    <row r="32" spans="2:5" x14ac:dyDescent="0.25">
      <c r="B32" s="52" t="s">
        <v>63</v>
      </c>
      <c r="C32" s="34"/>
      <c r="D32" s="57">
        <v>7747</v>
      </c>
      <c r="E32" s="61">
        <v>11205</v>
      </c>
    </row>
    <row r="33" spans="2:5" ht="30" x14ac:dyDescent="0.25">
      <c r="B33" s="53" t="s">
        <v>88</v>
      </c>
      <c r="C33" s="34"/>
      <c r="D33" s="43">
        <f>SUM(D31:D32)</f>
        <v>-13035</v>
      </c>
      <c r="E33" s="44">
        <f>SUM(E31:E32)</f>
        <v>-6108</v>
      </c>
    </row>
    <row r="34" spans="2:5" x14ac:dyDescent="0.25">
      <c r="B34" s="50" t="s">
        <v>48</v>
      </c>
      <c r="C34" s="34"/>
      <c r="D34" s="2"/>
      <c r="E34" s="10"/>
    </row>
    <row r="35" spans="2:5" x14ac:dyDescent="0.25">
      <c r="B35" s="52" t="s">
        <v>64</v>
      </c>
      <c r="C35" s="34"/>
      <c r="D35" s="2">
        <v>-805731</v>
      </c>
      <c r="E35" s="10">
        <v>-805733</v>
      </c>
    </row>
    <row r="36" spans="2:5" x14ac:dyDescent="0.25">
      <c r="B36" s="52" t="s">
        <v>49</v>
      </c>
      <c r="C36" s="34"/>
      <c r="D36" s="88" t="s">
        <v>56</v>
      </c>
      <c r="E36" s="10">
        <v>-10000000</v>
      </c>
    </row>
    <row r="37" spans="2:5" x14ac:dyDescent="0.25">
      <c r="B37" s="52" t="s">
        <v>50</v>
      </c>
      <c r="C37" s="34"/>
      <c r="D37" s="88" t="s">
        <v>56</v>
      </c>
      <c r="E37" s="10">
        <v>25000000</v>
      </c>
    </row>
    <row r="38" spans="2:5" ht="30" x14ac:dyDescent="0.25">
      <c r="B38" s="53" t="s">
        <v>108</v>
      </c>
      <c r="C38" s="34"/>
      <c r="D38" s="43">
        <f>SUM(D35:D37)</f>
        <v>-805731</v>
      </c>
      <c r="E38" s="44">
        <f>SUM(E35:E37)</f>
        <v>14194267</v>
      </c>
    </row>
    <row r="39" spans="2:5" ht="30" x14ac:dyDescent="0.25">
      <c r="B39" s="87" t="s">
        <v>51</v>
      </c>
      <c r="C39" s="34"/>
      <c r="D39" s="2">
        <v>-21706</v>
      </c>
      <c r="E39" s="10">
        <v>-60002</v>
      </c>
    </row>
    <row r="40" spans="2:5" ht="30" x14ac:dyDescent="0.25">
      <c r="B40" s="87" t="s">
        <v>52</v>
      </c>
      <c r="C40" s="34"/>
      <c r="D40" s="43">
        <v>-481</v>
      </c>
      <c r="E40" s="44">
        <v>-1593</v>
      </c>
    </row>
    <row r="41" spans="2:5" ht="30" x14ac:dyDescent="0.25">
      <c r="B41" s="53" t="s">
        <v>109</v>
      </c>
      <c r="C41" s="34"/>
      <c r="D41" s="2">
        <f>D29+D33+D38+D39+D40</f>
        <v>30495079</v>
      </c>
      <c r="E41" s="10">
        <f>E29+E33+E38+E39+E40</f>
        <v>23219917</v>
      </c>
    </row>
    <row r="42" spans="2:5" x14ac:dyDescent="0.25">
      <c r="B42" s="50" t="s">
        <v>65</v>
      </c>
      <c r="C42" s="34">
        <v>4</v>
      </c>
      <c r="D42" s="57">
        <v>53631090</v>
      </c>
      <c r="E42" s="61">
        <v>43800988</v>
      </c>
    </row>
    <row r="43" spans="2:5" ht="15.75" thickBot="1" x14ac:dyDescent="0.3">
      <c r="B43" s="50" t="s">
        <v>66</v>
      </c>
      <c r="C43" s="34">
        <v>4</v>
      </c>
      <c r="D43" s="18">
        <f>D41+D42</f>
        <v>84126169</v>
      </c>
      <c r="E43" s="19">
        <f>E41+E42</f>
        <v>67020905</v>
      </c>
    </row>
    <row r="44" spans="2:5" ht="15.75" thickTop="1" x14ac:dyDescent="0.25"/>
    <row r="47" spans="2:5" x14ac:dyDescent="0.25">
      <c r="B47" t="s">
        <v>72</v>
      </c>
      <c r="C47" t="s">
        <v>73</v>
      </c>
    </row>
    <row r="49" spans="2:3" x14ac:dyDescent="0.25">
      <c r="B49" t="s">
        <v>74</v>
      </c>
      <c r="C49" t="s">
        <v>75</v>
      </c>
    </row>
  </sheetData>
  <mergeCells count="7">
    <mergeCell ref="B7:B8"/>
    <mergeCell ref="C7:C9"/>
    <mergeCell ref="D7:E7"/>
    <mergeCell ref="D8:E8"/>
    <mergeCell ref="B2:E2"/>
    <mergeCell ref="B3:E3"/>
    <mergeCell ref="B4:E4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zoomScaleNormal="100" workbookViewId="0">
      <selection activeCell="G7" sqref="G7"/>
    </sheetView>
  </sheetViews>
  <sheetFormatPr defaultRowHeight="15" x14ac:dyDescent="0.25"/>
  <cols>
    <col min="1" max="1" width="6.7109375" style="69" customWidth="1"/>
    <col min="2" max="2" width="62" style="69" customWidth="1"/>
    <col min="3" max="3" width="16.28515625" style="70" customWidth="1"/>
    <col min="4" max="4" width="17" style="70" customWidth="1"/>
    <col min="5" max="5" width="16.28515625" style="70" customWidth="1"/>
    <col min="6" max="6" width="25.140625" style="70" customWidth="1"/>
    <col min="7" max="7" width="19.85546875" style="70" customWidth="1"/>
    <col min="8" max="8" width="10.85546875" style="69" bestFit="1" customWidth="1"/>
    <col min="9" max="9" width="9.5703125" style="69" bestFit="1" customWidth="1"/>
    <col min="10" max="16384" width="9.140625" style="69"/>
  </cols>
  <sheetData>
    <row r="1" spans="2:8" x14ac:dyDescent="0.25">
      <c r="G1" s="65" t="s">
        <v>70</v>
      </c>
    </row>
    <row r="2" spans="2:8" ht="15.75" x14ac:dyDescent="0.25">
      <c r="B2" s="103" t="s">
        <v>101</v>
      </c>
      <c r="C2" s="103"/>
      <c r="D2" s="103"/>
      <c r="E2" s="103"/>
      <c r="F2" s="103"/>
      <c r="G2" s="103"/>
    </row>
    <row r="3" spans="2:8" ht="15.75" x14ac:dyDescent="0.25">
      <c r="B3" s="103" t="s">
        <v>93</v>
      </c>
      <c r="C3" s="103"/>
      <c r="D3" s="103"/>
      <c r="E3" s="103"/>
      <c r="F3" s="103"/>
      <c r="G3" s="103"/>
    </row>
    <row r="4" spans="2:8" x14ac:dyDescent="0.25">
      <c r="B4" s="104" t="s">
        <v>71</v>
      </c>
      <c r="C4" s="104"/>
      <c r="D4" s="104"/>
      <c r="E4" s="104"/>
      <c r="F4" s="104"/>
      <c r="G4" s="104"/>
    </row>
    <row r="7" spans="2:8" ht="57.75" customHeight="1" x14ac:dyDescent="0.25">
      <c r="C7" s="71" t="s">
        <v>23</v>
      </c>
      <c r="D7" s="71" t="s">
        <v>24</v>
      </c>
      <c r="E7" s="71" t="s">
        <v>25</v>
      </c>
      <c r="F7" s="71" t="s">
        <v>67</v>
      </c>
      <c r="G7" s="71" t="s">
        <v>39</v>
      </c>
    </row>
    <row r="8" spans="2:8" ht="15.75" customHeight="1" x14ac:dyDescent="0.25">
      <c r="C8" s="71"/>
      <c r="D8" s="71"/>
      <c r="E8" s="71"/>
      <c r="F8" s="71"/>
      <c r="G8" s="71"/>
    </row>
    <row r="9" spans="2:8" x14ac:dyDescent="0.25">
      <c r="B9" s="72" t="s">
        <v>80</v>
      </c>
      <c r="C9" s="73">
        <v>102837204</v>
      </c>
      <c r="D9" s="73">
        <v>57791144</v>
      </c>
      <c r="E9" s="73">
        <v>1436184</v>
      </c>
      <c r="F9" s="73">
        <v>23504368</v>
      </c>
      <c r="G9" s="73">
        <f>SUM(C9:F9)</f>
        <v>185568900</v>
      </c>
    </row>
    <row r="10" spans="2:8" x14ac:dyDescent="0.25">
      <c r="B10" s="33" t="s">
        <v>79</v>
      </c>
      <c r="C10" s="73" t="s">
        <v>60</v>
      </c>
      <c r="D10" s="73" t="s">
        <v>60</v>
      </c>
      <c r="E10" s="73" t="s">
        <v>60</v>
      </c>
      <c r="F10" s="73">
        <v>643675</v>
      </c>
      <c r="G10" s="73">
        <f>SUM(C10:F10)</f>
        <v>643675</v>
      </c>
    </row>
    <row r="11" spans="2:8" ht="18" customHeight="1" thickBot="1" x14ac:dyDescent="0.3">
      <c r="B11" s="72" t="s">
        <v>95</v>
      </c>
      <c r="C11" s="74">
        <v>102837204</v>
      </c>
      <c r="D11" s="74">
        <f>SUM(D9:D10)</f>
        <v>57791144</v>
      </c>
      <c r="E11" s="74">
        <v>1436184</v>
      </c>
      <c r="F11" s="74">
        <f>SUM(F9:F10)</f>
        <v>24148043</v>
      </c>
      <c r="G11" s="74">
        <f>SUM(G9:G10)</f>
        <v>186212575</v>
      </c>
    </row>
    <row r="12" spans="2:8" ht="18" customHeight="1" thickTop="1" x14ac:dyDescent="0.25">
      <c r="B12" s="75"/>
      <c r="C12" s="76"/>
      <c r="D12" s="76"/>
      <c r="E12" s="76"/>
      <c r="F12" s="76"/>
      <c r="G12" s="77"/>
    </row>
    <row r="13" spans="2:8" s="80" customFormat="1" x14ac:dyDescent="0.25">
      <c r="B13" s="72" t="s">
        <v>96</v>
      </c>
      <c r="C13" s="78">
        <v>102837204</v>
      </c>
      <c r="D13" s="78">
        <v>57791144</v>
      </c>
      <c r="E13" s="78">
        <v>1436184</v>
      </c>
      <c r="F13" s="78">
        <v>30599602</v>
      </c>
      <c r="G13" s="78">
        <f>SUM(C13:F13)</f>
        <v>192664134</v>
      </c>
      <c r="H13" s="79"/>
    </row>
    <row r="14" spans="2:8" s="80" customFormat="1" x14ac:dyDescent="0.25">
      <c r="B14" s="33" t="s">
        <v>79</v>
      </c>
      <c r="C14" s="73" t="s">
        <v>60</v>
      </c>
      <c r="D14" s="73" t="s">
        <v>60</v>
      </c>
      <c r="E14" s="73" t="s">
        <v>60</v>
      </c>
      <c r="F14" s="78">
        <v>14717551</v>
      </c>
      <c r="G14" s="78">
        <f>SUM(C14:F14)</f>
        <v>14717551</v>
      </c>
      <c r="H14" s="79"/>
    </row>
    <row r="15" spans="2:8" s="80" customFormat="1" ht="15" customHeight="1" thickBot="1" x14ac:dyDescent="0.3">
      <c r="B15" s="72" t="s">
        <v>97</v>
      </c>
      <c r="C15" s="81">
        <f>SUM(C13:C14)</f>
        <v>102837204</v>
      </c>
      <c r="D15" s="81">
        <f>SUM(D13:D14)</f>
        <v>57791144</v>
      </c>
      <c r="E15" s="81">
        <f>SUM(E13:E14)</f>
        <v>1436184</v>
      </c>
      <c r="F15" s="81">
        <f>SUM(F13:F14)</f>
        <v>45317153</v>
      </c>
      <c r="G15" s="81">
        <f>SUM(G13:G14)</f>
        <v>207381685</v>
      </c>
      <c r="H15" s="79"/>
    </row>
    <row r="16" spans="2:8" s="80" customFormat="1" ht="15.75" thickTop="1" x14ac:dyDescent="0.25">
      <c r="C16" s="82"/>
      <c r="D16" s="82"/>
      <c r="E16" s="82"/>
      <c r="F16" s="82"/>
      <c r="G16" s="83"/>
    </row>
    <row r="17" spans="2:7" s="80" customFormat="1" ht="15" customHeight="1" x14ac:dyDescent="0.25">
      <c r="B17" s="105"/>
      <c r="C17" s="105"/>
      <c r="D17" s="105"/>
      <c r="E17" s="105"/>
      <c r="F17" s="105"/>
      <c r="G17" s="105"/>
    </row>
    <row r="18" spans="2:7" x14ac:dyDescent="0.25">
      <c r="G18" s="84"/>
    </row>
    <row r="19" spans="2:7" x14ac:dyDescent="0.25">
      <c r="G19" s="84"/>
    </row>
    <row r="20" spans="2:7" x14ac:dyDescent="0.25">
      <c r="B20" s="69" t="s">
        <v>72</v>
      </c>
      <c r="C20" s="70" t="s">
        <v>73</v>
      </c>
      <c r="G20" s="84"/>
    </row>
    <row r="21" spans="2:7" x14ac:dyDescent="0.25">
      <c r="G21" s="84"/>
    </row>
    <row r="22" spans="2:7" x14ac:dyDescent="0.25">
      <c r="B22" s="80" t="s">
        <v>74</v>
      </c>
      <c r="C22" s="70" t="s">
        <v>75</v>
      </c>
      <c r="G22" s="84"/>
    </row>
    <row r="23" spans="2:7" x14ac:dyDescent="0.25">
      <c r="G23" s="84"/>
    </row>
  </sheetData>
  <mergeCells count="4">
    <mergeCell ref="B2:G2"/>
    <mergeCell ref="B3:G3"/>
    <mergeCell ref="B4:G4"/>
    <mergeCell ref="B17:G17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МСФО</vt:lpstr>
      <vt:lpstr>ОПИУ</vt:lpstr>
      <vt:lpstr>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Загаровская</dc:creator>
  <cp:lastModifiedBy>Садвакасова Анара Ораловна</cp:lastModifiedBy>
  <cp:lastPrinted>2024-04-18T07:14:31Z</cp:lastPrinted>
  <dcterms:created xsi:type="dcterms:W3CDTF">2023-03-15T06:27:45Z</dcterms:created>
  <dcterms:modified xsi:type="dcterms:W3CDTF">2025-04-30T09:43:01Z</dcterms:modified>
</cp:coreProperties>
</file>