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ДБУиО\ОФО\dinara_t\! Казахстанская фондовая биржа\2024\2 кв 2024\"/>
    </mc:Choice>
  </mc:AlternateContent>
  <bookViews>
    <workbookView xWindow="0" yWindow="0" windowWidth="23040" windowHeight="9225" tabRatio="719" activeTab="3"/>
  </bookViews>
  <sheets>
    <sheet name="ОФП МСФО" sheetId="1" r:id="rId1"/>
    <sheet name="ОПИУ" sheetId="2" r:id="rId2"/>
    <sheet name="ДДС" sheetId="4" r:id="rId3"/>
    <sheet name="ОИК" sheetId="1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4" l="1"/>
  <c r="B3" i="4"/>
  <c r="G15" i="13" l="1"/>
  <c r="G16" i="13"/>
  <c r="D17" i="13"/>
  <c r="E17" i="13"/>
  <c r="F17" i="13"/>
  <c r="C17" i="13"/>
  <c r="D12" i="13"/>
  <c r="E12" i="13"/>
  <c r="F12" i="13"/>
  <c r="C12" i="13"/>
  <c r="G11" i="13"/>
  <c r="B3" i="13" l="1"/>
  <c r="D8" i="4"/>
  <c r="G14" i="13" l="1"/>
  <c r="G10" i="13"/>
  <c r="G12" i="13" s="1"/>
  <c r="G9" i="13"/>
  <c r="G17" i="13"/>
  <c r="E40" i="4" l="1"/>
  <c r="E14" i="2" l="1"/>
  <c r="D14" i="2"/>
  <c r="E17" i="2"/>
  <c r="E25" i="2"/>
  <c r="E37" i="2"/>
  <c r="E17" i="4"/>
  <c r="E27" i="4" s="1"/>
  <c r="E29" i="4" s="1"/>
  <c r="E33" i="4"/>
  <c r="E39" i="1"/>
  <c r="E32" i="1"/>
  <c r="E20" i="1"/>
  <c r="E43" i="4" l="1"/>
  <c r="E45" i="4" s="1"/>
  <c r="E18" i="2"/>
  <c r="E26" i="2" s="1"/>
  <c r="E29" i="2" s="1"/>
  <c r="E39" i="2" s="1"/>
  <c r="E41" i="2" s="1"/>
  <c r="E43" i="2" s="1"/>
  <c r="E40" i="1"/>
  <c r="D40" i="4" l="1"/>
  <c r="D33" i="4"/>
  <c r="D17" i="4"/>
  <c r="D27" i="4" s="1"/>
  <c r="D29" i="4" s="1"/>
  <c r="D37" i="2"/>
  <c r="D25" i="2"/>
  <c r="D17" i="2"/>
  <c r="D18" i="2" s="1"/>
  <c r="D20" i="1"/>
  <c r="D43" i="4" l="1"/>
  <c r="D45" i="4" s="1"/>
  <c r="D26" i="2"/>
  <c r="D29" i="2" s="1"/>
  <c r="D39" i="2" s="1"/>
  <c r="D41" i="2" s="1"/>
  <c r="D43" i="2" s="1"/>
  <c r="D39" i="1" l="1"/>
  <c r="D32" i="1"/>
  <c r="D40" i="1" l="1"/>
</calcChain>
</file>

<file path=xl/sharedStrings.xml><?xml version="1.0" encoding="utf-8"?>
<sst xmlns="http://schemas.openxmlformats.org/spreadsheetml/2006/main" count="164" uniqueCount="112">
  <si>
    <t>Прим.</t>
  </si>
  <si>
    <t>Активы</t>
  </si>
  <si>
    <t>Денежные средства и их эквиваленты</t>
  </si>
  <si>
    <t>Средства в кредитных организациях</t>
  </si>
  <si>
    <t>Кредиты клиентам</t>
  </si>
  <si>
    <t>Текущие активы по корпоративному подоходному налогу</t>
  </si>
  <si>
    <t>Основные средства</t>
  </si>
  <si>
    <t>Нематериальные активы</t>
  </si>
  <si>
    <t>Налог на добавленную стоимость и прочие налоги к возмещению</t>
  </si>
  <si>
    <t>Авансы выданные</t>
  </si>
  <si>
    <t>Прочие активы</t>
  </si>
  <si>
    <t>Итого активы</t>
  </si>
  <si>
    <t>Обязательства</t>
  </si>
  <si>
    <t>Задолженность перед Акционером</t>
  </si>
  <si>
    <t>Задолженность перед АО «НУХ «Байтерек»</t>
  </si>
  <si>
    <t>Средства кредитных организаций</t>
  </si>
  <si>
    <t>Выпущенные долговые ценные бумаги</t>
  </si>
  <si>
    <t>Кредиторская задолженность перед поставщиками</t>
  </si>
  <si>
    <t>Государственные субсидии</t>
  </si>
  <si>
    <t>Отложенные обязательства по корпоративному подоходному налогу</t>
  </si>
  <si>
    <t>Авансы полученные</t>
  </si>
  <si>
    <t>Прочие обязательства</t>
  </si>
  <si>
    <t>Итого обязательства</t>
  </si>
  <si>
    <t>Уставный капитал</t>
  </si>
  <si>
    <t>Дополнительный оплаченный капитал</t>
  </si>
  <si>
    <t>Резервный капитал</t>
  </si>
  <si>
    <t>Итого капитал</t>
  </si>
  <si>
    <t>Итого обязательства и капитал</t>
  </si>
  <si>
    <t>Балансовая стоимость одной простой акции (в тенге)</t>
  </si>
  <si>
    <t>Прочие процентные доходы</t>
  </si>
  <si>
    <t>Дебиторская задолженность по финансовой аренде</t>
  </si>
  <si>
    <t>Итого процентные доходы</t>
  </si>
  <si>
    <t>Процентные расходы</t>
  </si>
  <si>
    <t>Чистый процентный доход</t>
  </si>
  <si>
    <t>Прочие доходы</t>
  </si>
  <si>
    <t>Расходы на персонал</t>
  </si>
  <si>
    <t>Прочие операционные расходы</t>
  </si>
  <si>
    <t>Прочие расходы от обесценения и создания резервов</t>
  </si>
  <si>
    <t>Непроцентные расходы</t>
  </si>
  <si>
    <t>Прочий совокупный доход</t>
  </si>
  <si>
    <t>Итого</t>
  </si>
  <si>
    <t>Проценты полученные</t>
  </si>
  <si>
    <t>Проценты выплаченные</t>
  </si>
  <si>
    <t>Расходы на персонал выплаченные</t>
  </si>
  <si>
    <t>Прочие операционные расходы выплаченные</t>
  </si>
  <si>
    <t>Прочие доходы полученные</t>
  </si>
  <si>
    <t>Налог на добавленную стоимость и прочие налоги к возмещению</t>
  </si>
  <si>
    <t>Денежные потоки от инвестиционной деятельности</t>
  </si>
  <si>
    <t>Приобретение основных средств и нематериальных активов</t>
  </si>
  <si>
    <t>Денежные потоки от финансовой деятельности</t>
  </si>
  <si>
    <t>Погашения займов, полученных от кредитных организаций</t>
  </si>
  <si>
    <t>Поступления по выпущенным долговым ценным бумагам</t>
  </si>
  <si>
    <t>Влияние изменений обменных курсов на денежные средства и их эквиваленты</t>
  </si>
  <si>
    <t>Влияние изменений ожидаемых кредитных убытков на денежные средства и их эквиваленты</t>
  </si>
  <si>
    <t>Нераспределенная прибыль</t>
  </si>
  <si>
    <t>2023 года</t>
  </si>
  <si>
    <t>Чистые расходы по операциям в иностранной валюте</t>
  </si>
  <si>
    <t>Прибыль за отчетный период</t>
  </si>
  <si>
    <t>-</t>
  </si>
  <si>
    <t>Итого совокупный доход за период</t>
  </si>
  <si>
    <t>Денежные потоки от операционной деятельности:</t>
  </si>
  <si>
    <t>Чистое (увеличение)/уменьшение операционных активов</t>
  </si>
  <si>
    <t>–</t>
  </si>
  <si>
    <t>Чистое увеличение/(уменьшение) операционных обязательств</t>
  </si>
  <si>
    <t>Уплаченный налог на прибыль</t>
  </si>
  <si>
    <t>Поступления от реализации основных средств</t>
  </si>
  <si>
    <t>Погашение задолженности перед Акционером</t>
  </si>
  <si>
    <t>Погашение по выпущенным долговым ценным бумагам</t>
  </si>
  <si>
    <t>Денежные средства и их эквиваленты на начало отчетного периода</t>
  </si>
  <si>
    <t>Денежные средства и их эквиваленты на конец отчетного периода</t>
  </si>
  <si>
    <t>Нераспределённая прибыль</t>
  </si>
  <si>
    <t>Запасы</t>
  </si>
  <si>
    <t>2024 года</t>
  </si>
  <si>
    <t>АО "КазАгроФинанс"</t>
  </si>
  <si>
    <t>(в тысячах тенге)</t>
  </si>
  <si>
    <t>Оразбаев Ж.Ж.</t>
  </si>
  <si>
    <t>Заместитель Председателя Правления</t>
  </si>
  <si>
    <t>На 1 января 2023 года</t>
  </si>
  <si>
    <t>На 1 января 2024 года</t>
  </si>
  <si>
    <t>Собственный капитал</t>
  </si>
  <si>
    <t>Процентные доходы, рассчитанные с
использованием эффективной ставки</t>
  </si>
  <si>
    <t>Итого процентные расходы</t>
  </si>
  <si>
    <t>Чистый процентный доход после расходов по
кредитным убыткам</t>
  </si>
  <si>
    <t>Прибыль до налогообложения</t>
  </si>
  <si>
    <t>Денежные потоки от операционной деятельности до изменений
в операционных активах и обязательствах</t>
  </si>
  <si>
    <t>Чистые денежные потоки от операционной деятельности до 
налога на прибыль</t>
  </si>
  <si>
    <t>на 30 июня 2024 года</t>
  </si>
  <si>
    <t>За шесть месяцев, закончившихся 30 июня 2024 года</t>
  </si>
  <si>
    <t>закончившихся 30 июня</t>
  </si>
  <si>
    <t>Расходы по кредитным убыткам</t>
  </si>
  <si>
    <t>Чистый убыток от модификации кредитов клиентам и дебиторской задолженности по финансовой аренде, не приводящей к прекращению признания</t>
  </si>
  <si>
    <t>Экономия по корпоративному подоходному налогу</t>
  </si>
  <si>
    <t>Чистое использование денежных средств в инвестиционной
деятельности</t>
  </si>
  <si>
    <t>Дивиденды, выплаченные Акционеру</t>
  </si>
  <si>
    <t>СОКРАЩЕННЫЙ ОТЧЕТ О ФИНАНСОВОМ ПОЛОЖЕНИИ</t>
  </si>
  <si>
    <t>Инвестиции в ассоциированные компании</t>
  </si>
  <si>
    <t>СОКРАЩЕННЫЙ ОТЧЕТ О ПРИБЫЛИ ИЛИ УБЫТКЕ И ПРОЧЕМ СОВОКУПНОМ ДОХОДЕ</t>
  </si>
  <si>
    <t>Не аудировано 30 июня
2024 года</t>
  </si>
  <si>
    <t>31 декабря
2023 года</t>
  </si>
  <si>
    <t>Спивак О.А.</t>
  </si>
  <si>
    <t>Главный бухгалтер</t>
  </si>
  <si>
    <t>Не аудировано
За шесть месяцев,</t>
  </si>
  <si>
    <t>СОКРАЩЕННЫЙ ОТЧЕТ О ДВИЖЕНИИ ДЕНЕЖНЫХ СРЕДСТВ</t>
  </si>
  <si>
    <t>Реализованные доходы за вычетом расходов по операциям
в иностранной валюте</t>
  </si>
  <si>
    <t>Чистое использование денежных средств в операционной деятельности</t>
  </si>
  <si>
    <t>Чистое поступление / (использование) денежных средств от / (в) финансовой деятельности</t>
  </si>
  <si>
    <t>Чистое увеличение / (уменьшение) денежных средств и их
эквивалентов</t>
  </si>
  <si>
    <t>СОКРАЩЕННЫЙ ОТЧЕТ ОБ ИЗМЕНЕНИЯХ В СОБСТВЕННОМ КАПИТАЛЕ</t>
  </si>
  <si>
    <r>
      <t xml:space="preserve">Итого совокупный доход за отчётный период </t>
    </r>
    <r>
      <rPr>
        <i/>
        <sz val="11"/>
        <color theme="1"/>
        <rFont val="Calibri"/>
        <family val="2"/>
        <charset val="204"/>
      </rPr>
      <t>(не аудировано)</t>
    </r>
  </si>
  <si>
    <r>
      <t xml:space="preserve">Дивиденды объявленные </t>
    </r>
    <r>
      <rPr>
        <i/>
        <sz val="11"/>
        <color theme="1"/>
        <rFont val="Calibri"/>
        <family val="2"/>
        <charset val="204"/>
      </rPr>
      <t>(Примечание 16) (не аудировано)</t>
    </r>
  </si>
  <si>
    <r>
      <t xml:space="preserve">На 30 июня 2023 года </t>
    </r>
    <r>
      <rPr>
        <b/>
        <i/>
        <sz val="11"/>
        <color theme="1"/>
        <rFont val="Calibri"/>
        <family val="2"/>
        <charset val="204"/>
      </rPr>
      <t>(не аудировано)</t>
    </r>
  </si>
  <si>
    <r>
      <t xml:space="preserve">На 30 июня 2024 года </t>
    </r>
    <r>
      <rPr>
        <b/>
        <i/>
        <sz val="11"/>
        <color theme="1"/>
        <rFont val="Calibri"/>
        <family val="2"/>
        <charset val="204"/>
      </rPr>
      <t>(не аудировано)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</si>
</sst>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\ _₽_-;\-* #,##0.00\ _₽_-;_-* &quot;-&quot;??\ _₽_-;_-@_-"/>
    <numFmt numFmtId="164" formatCode="_(* #,##0.00_);_(* \(#,##0.00\);_(* \-??_);_(@_)"/>
    <numFmt numFmtId="165" formatCode="_(* #,##0_);_(* \(#,##0\);_(* \-??_);_(@_)"/>
    <numFmt numFmtId="166" formatCode="#,##0;\(#,##0\)"/>
    <numFmt numFmtId="167" formatCode="_-* #,##0.00_р_._-;\-* #,##0.00_р_._-;_-* &quot;-&quot;??_р_._-;_-@_-"/>
    <numFmt numFmtId="168" formatCode="_(* #,##0.00_);_(* \(#,##0.00\);_(* &quot;-&quot;??_);_(@_)"/>
    <numFmt numFmtId="169" formatCode="_-* #,##0.0\ _₽_-;\-* #,##0.0\ _₽_-;_-* &quot;-&quot;??\ _₽_-;_-@_-"/>
    <numFmt numFmtId="170" formatCode="d\-mmm\-yy;@"/>
  </numFmts>
  <fonts count="30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Garamond"/>
      <family val="1"/>
      <charset val="204"/>
    </font>
    <font>
      <sz val="10"/>
      <color theme="1"/>
      <name val="Garamond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0"/>
      <color theme="1"/>
      <name val="Garamond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sz val="10"/>
      <color indexed="8"/>
      <name val="Arial"/>
      <family val="2"/>
    </font>
    <font>
      <sz val="10"/>
      <name val="Arial"/>
      <family val="2"/>
      <charset val="204"/>
    </font>
    <font>
      <b/>
      <i/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0"/>
      <name val="Arial Cyr"/>
      <charset val="204"/>
    </font>
    <font>
      <b/>
      <sz val="10"/>
      <color indexed="10"/>
      <name val="Arial"/>
      <family val="2"/>
      <charset val="204"/>
    </font>
    <font>
      <i/>
      <sz val="9"/>
      <color indexed="8"/>
      <name val="Arial"/>
      <family val="2"/>
      <charset val="204"/>
    </font>
    <font>
      <i/>
      <sz val="9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164" fontId="6" fillId="0" borderId="0"/>
    <xf numFmtId="0" fontId="6" fillId="0" borderId="0"/>
    <xf numFmtId="0" fontId="11" fillId="0" borderId="0"/>
    <xf numFmtId="0" fontId="6" fillId="0" borderId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8" fillId="0" borderId="0"/>
    <xf numFmtId="168" fontId="3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Alignment="1">
      <alignment wrapText="1"/>
    </xf>
    <xf numFmtId="165" fontId="7" fillId="0" borderId="0" xfId="1" applyNumberFormat="1" applyFont="1" applyFill="1" applyBorder="1" applyAlignment="1" applyProtection="1"/>
    <xf numFmtId="0" fontId="9" fillId="0" borderId="0" xfId="2" applyFont="1" applyFill="1" applyAlignment="1">
      <alignment horizontal="left" wrapText="1"/>
    </xf>
    <xf numFmtId="0" fontId="10" fillId="0" borderId="0" xfId="2" applyFont="1" applyFill="1" applyAlignment="1">
      <alignment horizontal="center" wrapText="1"/>
    </xf>
    <xf numFmtId="166" fontId="8" fillId="0" borderId="0" xfId="3" applyNumberFormat="1" applyFont="1" applyFill="1" applyBorder="1" applyAlignment="1" applyProtection="1">
      <alignment horizontal="left" wrapText="1"/>
      <protection locked="0"/>
    </xf>
    <xf numFmtId="0" fontId="9" fillId="0" borderId="0" xfId="2" applyFont="1" applyFill="1"/>
    <xf numFmtId="0" fontId="9" fillId="0" borderId="0" xfId="3" applyFont="1" applyFill="1" applyBorder="1" applyAlignment="1">
      <alignment horizontal="left"/>
    </xf>
    <xf numFmtId="0" fontId="9" fillId="0" borderId="0" xfId="3" applyFont="1" applyFill="1" applyBorder="1" applyAlignment="1">
      <alignment horizontal="center"/>
    </xf>
    <xf numFmtId="165" fontId="9" fillId="0" borderId="0" xfId="1" applyNumberFormat="1" applyFont="1" applyFill="1" applyBorder="1" applyAlignment="1" applyProtection="1"/>
    <xf numFmtId="0" fontId="9" fillId="0" borderId="0" xfId="4" applyFont="1" applyFill="1" applyAlignment="1">
      <alignment horizontal="left"/>
    </xf>
    <xf numFmtId="0" fontId="9" fillId="0" borderId="0" xfId="4" applyFont="1" applyFill="1" applyAlignment="1">
      <alignment horizontal="center"/>
    </xf>
    <xf numFmtId="0" fontId="0" fillId="0" borderId="0" xfId="3" applyFont="1" applyFill="1" applyAlignment="1">
      <alignment horizontal="left"/>
    </xf>
    <xf numFmtId="0" fontId="0" fillId="0" borderId="0" xfId="3" applyFont="1" applyFill="1" applyAlignment="1">
      <alignment horizontal="center"/>
    </xf>
    <xf numFmtId="0" fontId="12" fillId="0" borderId="0" xfId="3" applyFont="1" applyFill="1" applyAlignment="1">
      <alignment horizontal="left"/>
    </xf>
    <xf numFmtId="0" fontId="12" fillId="0" borderId="0" xfId="3" applyFont="1" applyFill="1" applyAlignment="1">
      <alignment horizontal="center"/>
    </xf>
    <xf numFmtId="0" fontId="9" fillId="0" borderId="0" xfId="3" applyFont="1" applyFill="1" applyAlignment="1">
      <alignment horizontal="left" wrapText="1"/>
    </xf>
    <xf numFmtId="0" fontId="9" fillId="0" borderId="0" xfId="3" applyFont="1" applyFill="1" applyAlignment="1">
      <alignment horizontal="center"/>
    </xf>
    <xf numFmtId="0" fontId="9" fillId="0" borderId="0" xfId="3" applyFont="1" applyFill="1" applyAlignment="1">
      <alignment horizontal="left"/>
    </xf>
    <xf numFmtId="0" fontId="7" fillId="0" borderId="0" xfId="3" applyFont="1" applyFill="1" applyAlignment="1">
      <alignment horizontal="left"/>
    </xf>
    <xf numFmtId="0" fontId="7" fillId="0" borderId="0" xfId="3" applyFont="1" applyFill="1" applyAlignment="1">
      <alignment horizontal="center"/>
    </xf>
    <xf numFmtId="165" fontId="7" fillId="0" borderId="5" xfId="1" applyNumberFormat="1" applyFont="1" applyFill="1" applyBorder="1" applyAlignment="1" applyProtection="1"/>
    <xf numFmtId="165" fontId="9" fillId="0" borderId="5" xfId="1" applyNumberFormat="1" applyFont="1" applyFill="1" applyBorder="1" applyAlignment="1" applyProtection="1"/>
    <xf numFmtId="165" fontId="7" fillId="0" borderId="6" xfId="1" applyNumberFormat="1" applyFont="1" applyFill="1" applyBorder="1" applyAlignment="1" applyProtection="1"/>
    <xf numFmtId="165" fontId="9" fillId="0" borderId="6" xfId="1" applyNumberFormat="1" applyFont="1" applyFill="1" applyBorder="1" applyAlignment="1" applyProtection="1"/>
    <xf numFmtId="0" fontId="12" fillId="0" borderId="0" xfId="4" applyFont="1" applyFill="1" applyAlignment="1">
      <alignment horizontal="center"/>
    </xf>
    <xf numFmtId="165" fontId="7" fillId="0" borderId="7" xfId="1" applyNumberFormat="1" applyFont="1" applyFill="1" applyBorder="1" applyAlignment="1" applyProtection="1"/>
    <xf numFmtId="165" fontId="9" fillId="0" borderId="7" xfId="1" applyNumberFormat="1" applyFont="1" applyFill="1" applyBorder="1" applyAlignment="1" applyProtection="1"/>
    <xf numFmtId="4" fontId="8" fillId="0" borderId="0" xfId="1" applyNumberFormat="1" applyFont="1" applyFill="1" applyBorder="1" applyAlignment="1" applyProtection="1"/>
    <xf numFmtId="4" fontId="12" fillId="0" borderId="0" xfId="1" applyNumberFormat="1" applyFont="1" applyFill="1" applyBorder="1" applyAlignment="1" applyProtection="1"/>
    <xf numFmtId="0" fontId="1" fillId="0" borderId="0" xfId="0" applyFont="1" applyFill="1" applyAlignment="1">
      <alignment horizontal="justify" vertical="center"/>
    </xf>
    <xf numFmtId="0" fontId="13" fillId="0" borderId="0" xfId="0" applyFont="1" applyFill="1" applyAlignment="1">
      <alignment horizontal="right" vertical="center"/>
    </xf>
    <xf numFmtId="0" fontId="14" fillId="0" borderId="0" xfId="0" applyFont="1" applyFill="1" applyAlignment="1">
      <alignment horizontal="justify" vertical="center"/>
    </xf>
    <xf numFmtId="0" fontId="15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justify" vertical="center"/>
    </xf>
    <xf numFmtId="0" fontId="15" fillId="0" borderId="0" xfId="0" applyFont="1" applyFill="1" applyAlignment="1">
      <alignment horizontal="center" vertical="center"/>
    </xf>
    <xf numFmtId="3" fontId="16" fillId="0" borderId="0" xfId="0" applyNumberFormat="1" applyFont="1" applyFill="1" applyAlignment="1">
      <alignment horizontal="right" vertical="center"/>
    </xf>
    <xf numFmtId="3" fontId="17" fillId="0" borderId="0" xfId="0" applyNumberFormat="1" applyFont="1" applyFill="1" applyAlignment="1">
      <alignment horizontal="right" vertical="center"/>
    </xf>
    <xf numFmtId="3" fontId="16" fillId="0" borderId="8" xfId="0" applyNumberFormat="1" applyFont="1" applyFill="1" applyBorder="1" applyAlignment="1">
      <alignment horizontal="right" vertical="center"/>
    </xf>
    <xf numFmtId="3" fontId="17" fillId="0" borderId="8" xfId="0" applyNumberFormat="1" applyFont="1" applyFill="1" applyBorder="1" applyAlignment="1">
      <alignment horizontal="right" vertical="center"/>
    </xf>
    <xf numFmtId="3" fontId="16" fillId="0" borderId="9" xfId="0" applyNumberFormat="1" applyFont="1" applyFill="1" applyBorder="1" applyAlignment="1">
      <alignment horizontal="right" vertical="center"/>
    </xf>
    <xf numFmtId="3" fontId="17" fillId="0" borderId="9" xfId="0" applyNumberFormat="1" applyFont="1" applyFill="1" applyBorder="1" applyAlignment="1">
      <alignment horizontal="right" vertical="center"/>
    </xf>
    <xf numFmtId="0" fontId="18" fillId="0" borderId="0" xfId="0" applyFont="1" applyFill="1" applyBorder="1"/>
    <xf numFmtId="0" fontId="15" fillId="0" borderId="0" xfId="0" applyFont="1" applyFill="1" applyBorder="1" applyAlignment="1">
      <alignment horizontal="center" vertical="center"/>
    </xf>
    <xf numFmtId="165" fontId="7" fillId="0" borderId="8" xfId="1" applyNumberFormat="1" applyFont="1" applyFill="1" applyBorder="1" applyAlignment="1" applyProtection="1"/>
    <xf numFmtId="165" fontId="9" fillId="0" borderId="8" xfId="1" applyNumberFormat="1" applyFont="1" applyFill="1" applyBorder="1" applyAlignment="1" applyProtection="1"/>
    <xf numFmtId="0" fontId="14" fillId="0" borderId="0" xfId="0" applyFont="1" applyFill="1" applyAlignment="1">
      <alignment horizontal="center" vertical="center"/>
    </xf>
    <xf numFmtId="3" fontId="16" fillId="0" borderId="2" xfId="0" applyNumberFormat="1" applyFont="1" applyFill="1" applyBorder="1" applyAlignment="1">
      <alignment horizontal="right" vertical="center"/>
    </xf>
    <xf numFmtId="3" fontId="17" fillId="0" borderId="2" xfId="0" applyNumberFormat="1" applyFont="1" applyFill="1" applyBorder="1" applyAlignment="1">
      <alignment horizontal="right" vertical="center"/>
    </xf>
    <xf numFmtId="3" fontId="5" fillId="0" borderId="8" xfId="0" applyNumberFormat="1" applyFont="1" applyFill="1" applyBorder="1" applyAlignment="1">
      <alignment horizontal="center"/>
    </xf>
    <xf numFmtId="3" fontId="3" fillId="0" borderId="8" xfId="0" applyNumberFormat="1" applyFont="1" applyFill="1" applyBorder="1" applyAlignment="1">
      <alignment horizontal="center"/>
    </xf>
    <xf numFmtId="0" fontId="14" fillId="0" borderId="0" xfId="0" applyFont="1" applyFill="1" applyAlignment="1">
      <alignment vertical="center"/>
    </xf>
    <xf numFmtId="0" fontId="15" fillId="0" borderId="3" xfId="0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0" fontId="14" fillId="0" borderId="0" xfId="0" applyFont="1" applyFill="1" applyAlignment="1">
      <alignment vertical="center" wrapText="1"/>
    </xf>
    <xf numFmtId="0" fontId="20" fillId="0" borderId="0" xfId="0" applyFont="1" applyFill="1" applyAlignment="1">
      <alignment vertical="center"/>
    </xf>
    <xf numFmtId="165" fontId="7" fillId="0" borderId="9" xfId="1" applyNumberFormat="1" applyFont="1" applyFill="1" applyBorder="1" applyAlignment="1" applyProtection="1"/>
    <xf numFmtId="165" fontId="9" fillId="0" borderId="9" xfId="1" applyNumberFormat="1" applyFont="1" applyFill="1" applyBorder="1" applyAlignment="1" applyProtection="1"/>
    <xf numFmtId="165" fontId="7" fillId="0" borderId="8" xfId="1" applyNumberFormat="1" applyFont="1" applyFill="1" applyBorder="1" applyAlignment="1" applyProtection="1">
      <alignment horizontal="center"/>
    </xf>
    <xf numFmtId="0" fontId="15" fillId="0" borderId="0" xfId="0" applyFont="1" applyFill="1" applyAlignment="1">
      <alignment vertical="center" wrapText="1"/>
    </xf>
    <xf numFmtId="3" fontId="21" fillId="0" borderId="2" xfId="0" applyNumberFormat="1" applyFont="1" applyFill="1" applyBorder="1" applyAlignment="1">
      <alignment vertical="center"/>
    </xf>
    <xf numFmtId="3" fontId="19" fillId="0" borderId="2" xfId="0" applyNumberFormat="1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3" fontId="17" fillId="0" borderId="0" xfId="0" applyNumberFormat="1" applyFont="1" applyFill="1" applyBorder="1" applyAlignment="1">
      <alignment horizontal="right" vertical="center"/>
    </xf>
    <xf numFmtId="3" fontId="17" fillId="0" borderId="0" xfId="0" applyNumberFormat="1" applyFont="1" applyFill="1" applyBorder="1" applyAlignment="1">
      <alignment vertical="center"/>
    </xf>
    <xf numFmtId="3" fontId="16" fillId="0" borderId="0" xfId="0" applyNumberFormat="1" applyFont="1" applyFill="1" applyBorder="1" applyAlignment="1">
      <alignment horizontal="right" vertical="center"/>
    </xf>
    <xf numFmtId="169" fontId="16" fillId="0" borderId="0" xfId="7" applyNumberFormat="1" applyFont="1" applyFill="1" applyAlignment="1">
      <alignment horizontal="right" vertical="center"/>
    </xf>
    <xf numFmtId="165" fontId="9" fillId="0" borderId="8" xfId="1" applyNumberFormat="1" applyFont="1" applyFill="1" applyBorder="1" applyAlignment="1" applyProtection="1">
      <alignment horizontal="center"/>
    </xf>
    <xf numFmtId="0" fontId="23" fillId="0" borderId="0" xfId="2" applyNumberFormat="1" applyFont="1" applyFill="1" applyAlignment="1">
      <alignment horizontal="left"/>
    </xf>
    <xf numFmtId="0" fontId="9" fillId="0" borderId="0" xfId="2" applyFont="1" applyFill="1" applyAlignment="1">
      <alignment horizontal="left"/>
    </xf>
    <xf numFmtId="0" fontId="0" fillId="0" borderId="0" xfId="0" applyFill="1"/>
    <xf numFmtId="0" fontId="7" fillId="0" borderId="0" xfId="2" applyFont="1" applyFill="1" applyBorder="1" applyAlignment="1">
      <alignment horizontal="right"/>
    </xf>
    <xf numFmtId="0" fontId="0" fillId="0" borderId="0" xfId="2" applyFont="1" applyFill="1"/>
    <xf numFmtId="0" fontId="0" fillId="0" borderId="0" xfId="2" applyFont="1" applyFill="1" applyAlignment="1">
      <alignment horizontal="center"/>
    </xf>
    <xf numFmtId="0" fontId="0" fillId="0" borderId="0" xfId="0" applyFill="1" applyAlignment="1"/>
    <xf numFmtId="0" fontId="28" fillId="0" borderId="0" xfId="8"/>
    <xf numFmtId="3" fontId="28" fillId="0" borderId="0" xfId="8" applyNumberFormat="1"/>
    <xf numFmtId="3" fontId="5" fillId="0" borderId="0" xfId="8" applyNumberFormat="1" applyFont="1" applyAlignment="1">
      <alignment horizontal="center" wrapText="1"/>
    </xf>
    <xf numFmtId="0" fontId="14" fillId="0" borderId="0" xfId="8" applyFont="1" applyAlignment="1">
      <alignment horizontal="justify" vertical="center"/>
    </xf>
    <xf numFmtId="3" fontId="15" fillId="0" borderId="2" xfId="8" applyNumberFormat="1" applyFont="1" applyBorder="1" applyAlignment="1">
      <alignment horizontal="right" vertical="center"/>
    </xf>
    <xf numFmtId="0" fontId="15" fillId="0" borderId="0" xfId="8" applyFont="1" applyAlignment="1">
      <alignment wrapText="1"/>
    </xf>
    <xf numFmtId="3" fontId="15" fillId="0" borderId="0" xfId="8" applyNumberFormat="1" applyFont="1" applyFill="1"/>
    <xf numFmtId="3" fontId="15" fillId="0" borderId="0" xfId="8" applyNumberFormat="1" applyFont="1"/>
    <xf numFmtId="0" fontId="18" fillId="0" borderId="0" xfId="8" applyFont="1" applyFill="1"/>
    <xf numFmtId="0" fontId="28" fillId="0" borderId="0" xfId="8" applyFill="1"/>
    <xf numFmtId="3" fontId="14" fillId="0" borderId="2" xfId="8" applyNumberFormat="1" applyFont="1" applyBorder="1" applyAlignment="1">
      <alignment horizontal="right" vertical="center"/>
    </xf>
    <xf numFmtId="3" fontId="28" fillId="0" borderId="0" xfId="8" applyNumberFormat="1" applyFill="1"/>
    <xf numFmtId="3" fontId="3" fillId="0" borderId="0" xfId="8" applyNumberFormat="1" applyFont="1" applyFill="1"/>
    <xf numFmtId="3" fontId="3" fillId="0" borderId="0" xfId="8" applyNumberFormat="1" applyFont="1"/>
    <xf numFmtId="0" fontId="9" fillId="0" borderId="0" xfId="4" applyFont="1" applyFill="1" applyAlignment="1">
      <alignment horizontal="left" wrapText="1"/>
    </xf>
    <xf numFmtId="0" fontId="14" fillId="0" borderId="0" xfId="0" applyFont="1" applyFill="1" applyAlignment="1">
      <alignment horizontal="justify" vertical="center" wrapText="1"/>
    </xf>
    <xf numFmtId="0" fontId="12" fillId="0" borderId="0" xfId="3" applyFont="1" applyFill="1" applyAlignment="1">
      <alignment horizontal="left" wrapText="1"/>
    </xf>
    <xf numFmtId="3" fontId="15" fillId="0" borderId="10" xfId="8" applyNumberFormat="1" applyFont="1" applyBorder="1" applyAlignment="1">
      <alignment horizontal="right" vertical="center"/>
    </xf>
    <xf numFmtId="3" fontId="15" fillId="0" borderId="8" xfId="8" applyNumberFormat="1" applyFont="1" applyBorder="1" applyAlignment="1">
      <alignment horizontal="right" vertical="center"/>
    </xf>
    <xf numFmtId="3" fontId="14" fillId="0" borderId="10" xfId="8" applyNumberFormat="1" applyFont="1" applyBorder="1" applyAlignment="1">
      <alignment horizontal="right" vertical="center"/>
    </xf>
    <xf numFmtId="165" fontId="15" fillId="0" borderId="8" xfId="8" applyNumberFormat="1" applyFont="1" applyBorder="1" applyAlignment="1">
      <alignment horizontal="right" vertical="center"/>
    </xf>
    <xf numFmtId="165" fontId="14" fillId="0" borderId="8" xfId="8" applyNumberFormat="1" applyFont="1" applyBorder="1" applyAlignment="1">
      <alignment horizontal="right" vertical="center"/>
    </xf>
    <xf numFmtId="0" fontId="13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justify" vertical="center"/>
    </xf>
    <xf numFmtId="0" fontId="13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4" fillId="0" borderId="0" xfId="8" applyFont="1" applyFill="1" applyAlignment="1">
      <alignment horizontal="left" vertical="center" wrapText="1"/>
    </xf>
    <xf numFmtId="0" fontId="7" fillId="0" borderId="0" xfId="2" applyFont="1" applyFill="1" applyBorder="1" applyAlignment="1">
      <alignment horizontal="center" wrapText="1"/>
    </xf>
    <xf numFmtId="0" fontId="10" fillId="0" borderId="4" xfId="2" applyFont="1" applyFill="1" applyBorder="1" applyAlignment="1">
      <alignment horizontal="right" wrapText="1"/>
    </xf>
    <xf numFmtId="0" fontId="7" fillId="0" borderId="0" xfId="2" applyFont="1" applyFill="1" applyAlignment="1"/>
    <xf numFmtId="0" fontId="8" fillId="0" borderId="0" xfId="2" applyNumberFormat="1" applyFont="1" applyFill="1" applyAlignment="1"/>
    <xf numFmtId="14" fontId="24" fillId="0" borderId="0" xfId="2" applyNumberFormat="1" applyFont="1" applyFill="1" applyAlignment="1"/>
    <xf numFmtId="0" fontId="8" fillId="0" borderId="0" xfId="2" applyFont="1" applyFill="1" applyAlignment="1"/>
    <xf numFmtId="170" fontId="25" fillId="0" borderId="0" xfId="2" applyNumberFormat="1" applyFont="1" applyFill="1" applyAlignment="1"/>
    <xf numFmtId="0" fontId="13" fillId="0" borderId="0" xfId="0" applyFont="1" applyFill="1" applyAlignment="1">
      <alignment horizontal="center" vertical="center" wrapText="1"/>
    </xf>
    <xf numFmtId="0" fontId="26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27" fillId="0" borderId="0" xfId="0" applyFont="1" applyFill="1" applyAlignment="1">
      <alignment horizontal="left"/>
    </xf>
    <xf numFmtId="0" fontId="13" fillId="0" borderId="0" xfId="0" applyFont="1" applyFill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26" fillId="0" borderId="0" xfId="8" applyFont="1" applyAlignment="1">
      <alignment horizontal="left"/>
    </xf>
    <xf numFmtId="0" fontId="27" fillId="0" borderId="0" xfId="8" applyFont="1" applyAlignment="1">
      <alignment horizontal="left"/>
    </xf>
    <xf numFmtId="3" fontId="29" fillId="0" borderId="0" xfId="8" applyNumberFormat="1" applyFont="1" applyAlignment="1">
      <alignment horizontal="right" wrapText="1"/>
    </xf>
    <xf numFmtId="3" fontId="15" fillId="0" borderId="0" xfId="8" applyNumberFormat="1" applyFont="1" applyBorder="1" applyAlignment="1">
      <alignment horizontal="right" vertical="center"/>
    </xf>
    <xf numFmtId="3" fontId="14" fillId="0" borderId="0" xfId="8" applyNumberFormat="1" applyFont="1" applyBorder="1" applyAlignment="1">
      <alignment horizontal="right" vertical="center"/>
    </xf>
  </cellXfs>
  <cellStyles count="10">
    <cellStyle name="Comma 74" xfId="9"/>
    <cellStyle name="Excel Built-in Comma" xfId="1"/>
    <cellStyle name="Excel Built-in Normal" xfId="2"/>
    <cellStyle name="Normal 2" xfId="3"/>
    <cellStyle name="Normal 2 2" xfId="4"/>
    <cellStyle name="Обычный" xfId="0" builtinId="0"/>
    <cellStyle name="Обычный 2" xfId="8"/>
    <cellStyle name="Финансовый" xfId="7" builtinId="3"/>
    <cellStyle name="Финансовый 2" xfId="5"/>
    <cellStyle name="Финансовый 2 10" xfId="6"/>
  </cellStyles>
  <dxfs count="0"/>
  <tableStyles count="0" defaultTableStyle="TableStyleMedium2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47"/>
  <sheetViews>
    <sheetView workbookViewId="0">
      <selection activeCell="A2" sqref="A2:A4"/>
    </sheetView>
  </sheetViews>
  <sheetFormatPr defaultRowHeight="15" x14ac:dyDescent="0.25"/>
  <cols>
    <col min="2" max="2" width="54.42578125" style="1" customWidth="1"/>
    <col min="3" max="3" width="8.85546875" style="1"/>
    <col min="4" max="4" width="16.28515625" style="1" customWidth="1"/>
    <col min="5" max="5" width="17.28515625" style="1" customWidth="1"/>
  </cols>
  <sheetData>
    <row r="1" spans="1:5" x14ac:dyDescent="0.25">
      <c r="A1" s="70"/>
      <c r="B1" s="71"/>
      <c r="C1" s="71"/>
      <c r="D1" s="72"/>
      <c r="E1" s="73" t="s">
        <v>73</v>
      </c>
    </row>
    <row r="2" spans="1:5" x14ac:dyDescent="0.25">
      <c r="A2" s="106"/>
      <c r="B2" s="106" t="s">
        <v>94</v>
      </c>
      <c r="C2" s="106"/>
      <c r="D2" s="106"/>
      <c r="E2" s="106"/>
    </row>
    <row r="3" spans="1:5" x14ac:dyDescent="0.25">
      <c r="A3" s="107"/>
      <c r="B3" s="107" t="s">
        <v>86</v>
      </c>
      <c r="C3" s="107"/>
      <c r="D3" s="107"/>
      <c r="E3" s="107"/>
    </row>
    <row r="4" spans="1:5" x14ac:dyDescent="0.25">
      <c r="A4" s="108"/>
      <c r="B4" s="108" t="s">
        <v>74</v>
      </c>
      <c r="C4" s="108"/>
      <c r="D4" s="108"/>
      <c r="E4" s="108"/>
    </row>
    <row r="6" spans="1:5" x14ac:dyDescent="0.25">
      <c r="D6" s="104"/>
    </row>
    <row r="7" spans="1:5" ht="39" x14ac:dyDescent="0.25">
      <c r="B7" s="3"/>
      <c r="C7" s="4" t="s">
        <v>0</v>
      </c>
      <c r="D7" s="105" t="s">
        <v>97</v>
      </c>
      <c r="E7" s="105" t="s">
        <v>98</v>
      </c>
    </row>
    <row r="8" spans="1:5" x14ac:dyDescent="0.25">
      <c r="B8" s="5" t="s">
        <v>1</v>
      </c>
      <c r="C8" s="5"/>
      <c r="D8" s="6"/>
      <c r="E8" s="6"/>
    </row>
    <row r="9" spans="1:5" x14ac:dyDescent="0.25">
      <c r="B9" s="7" t="s">
        <v>2</v>
      </c>
      <c r="C9" s="8">
        <v>4</v>
      </c>
      <c r="D9" s="2">
        <v>79755654</v>
      </c>
      <c r="E9" s="9">
        <v>43800988</v>
      </c>
    </row>
    <row r="10" spans="1:5" x14ac:dyDescent="0.25">
      <c r="B10" s="10" t="s">
        <v>4</v>
      </c>
      <c r="C10" s="11">
        <v>5</v>
      </c>
      <c r="D10" s="2">
        <v>7716546</v>
      </c>
      <c r="E10" s="9">
        <v>8110763</v>
      </c>
    </row>
    <row r="11" spans="1:5" x14ac:dyDescent="0.25">
      <c r="B11" s="10" t="s">
        <v>30</v>
      </c>
      <c r="C11" s="11">
        <v>6</v>
      </c>
      <c r="D11" s="2">
        <v>463935564</v>
      </c>
      <c r="E11" s="9">
        <v>448423563</v>
      </c>
    </row>
    <row r="12" spans="1:5" x14ac:dyDescent="0.25">
      <c r="B12" s="12" t="s">
        <v>71</v>
      </c>
      <c r="C12" s="13"/>
      <c r="D12" s="2">
        <v>5117213</v>
      </c>
      <c r="E12" s="9">
        <v>3042877</v>
      </c>
    </row>
    <row r="13" spans="1:5" x14ac:dyDescent="0.25">
      <c r="B13" s="14" t="s">
        <v>5</v>
      </c>
      <c r="C13" s="15"/>
      <c r="D13" s="2">
        <v>134115</v>
      </c>
      <c r="E13" s="9">
        <v>134115</v>
      </c>
    </row>
    <row r="14" spans="1:5" x14ac:dyDescent="0.25">
      <c r="B14" s="14" t="s">
        <v>6</v>
      </c>
      <c r="C14" s="13"/>
      <c r="D14" s="2">
        <v>822177</v>
      </c>
      <c r="E14" s="9">
        <v>872477</v>
      </c>
    </row>
    <row r="15" spans="1:5" x14ac:dyDescent="0.25">
      <c r="B15" s="14" t="s">
        <v>7</v>
      </c>
      <c r="C15" s="13"/>
      <c r="D15" s="2">
        <v>386696</v>
      </c>
      <c r="E15" s="9">
        <v>412854</v>
      </c>
    </row>
    <row r="16" spans="1:5" ht="26.25" x14ac:dyDescent="0.25">
      <c r="B16" s="93" t="s">
        <v>8</v>
      </c>
      <c r="C16" s="17"/>
      <c r="D16" s="2">
        <v>11025556</v>
      </c>
      <c r="E16" s="9">
        <v>10493470</v>
      </c>
    </row>
    <row r="17" spans="2:5" x14ac:dyDescent="0.25">
      <c r="B17" s="18" t="s">
        <v>9</v>
      </c>
      <c r="C17" s="17">
        <v>7</v>
      </c>
      <c r="D17" s="2">
        <v>15147165</v>
      </c>
      <c r="E17" s="9">
        <v>6371028</v>
      </c>
    </row>
    <row r="18" spans="2:5" x14ac:dyDescent="0.25">
      <c r="B18" s="18" t="s">
        <v>95</v>
      </c>
      <c r="C18" s="17"/>
      <c r="D18" s="2">
        <v>0</v>
      </c>
      <c r="E18" s="9">
        <v>434037</v>
      </c>
    </row>
    <row r="19" spans="2:5" x14ac:dyDescent="0.25">
      <c r="B19" s="18" t="s">
        <v>10</v>
      </c>
      <c r="C19" s="17"/>
      <c r="D19" s="2">
        <v>1371243</v>
      </c>
      <c r="E19" s="9">
        <v>1207279</v>
      </c>
    </row>
    <row r="20" spans="2:5" ht="15.75" thickBot="1" x14ac:dyDescent="0.3">
      <c r="B20" s="19" t="s">
        <v>11</v>
      </c>
      <c r="C20" s="20"/>
      <c r="D20" s="21">
        <f>SUM(D9:D19)</f>
        <v>585411929</v>
      </c>
      <c r="E20" s="22">
        <f>SUM(E9:E19)</f>
        <v>523303451</v>
      </c>
    </row>
    <row r="21" spans="2:5" ht="15.75" thickTop="1" x14ac:dyDescent="0.25">
      <c r="B21" s="19"/>
      <c r="C21" s="20"/>
      <c r="D21" s="2"/>
      <c r="E21" s="9"/>
    </row>
    <row r="22" spans="2:5" x14ac:dyDescent="0.25">
      <c r="B22" s="19" t="s">
        <v>12</v>
      </c>
      <c r="C22" s="20"/>
      <c r="D22" s="2"/>
      <c r="E22" s="9"/>
    </row>
    <row r="23" spans="2:5" x14ac:dyDescent="0.25">
      <c r="B23" s="18" t="s">
        <v>13</v>
      </c>
      <c r="C23" s="17">
        <v>8</v>
      </c>
      <c r="D23" s="2">
        <v>16073219</v>
      </c>
      <c r="E23" s="9">
        <v>17640752</v>
      </c>
    </row>
    <row r="24" spans="2:5" x14ac:dyDescent="0.25">
      <c r="B24" s="18" t="s">
        <v>14</v>
      </c>
      <c r="C24" s="17">
        <v>9</v>
      </c>
      <c r="D24" s="2">
        <v>12878224</v>
      </c>
      <c r="E24" s="9">
        <v>12423531</v>
      </c>
    </row>
    <row r="25" spans="2:5" x14ac:dyDescent="0.25">
      <c r="B25" s="18" t="s">
        <v>15</v>
      </c>
      <c r="C25" s="17">
        <v>10</v>
      </c>
      <c r="D25" s="2">
        <v>22706446</v>
      </c>
      <c r="E25" s="9">
        <v>34080723</v>
      </c>
    </row>
    <row r="26" spans="2:5" x14ac:dyDescent="0.25">
      <c r="B26" s="16" t="s">
        <v>16</v>
      </c>
      <c r="C26" s="17">
        <v>11</v>
      </c>
      <c r="D26" s="2">
        <v>285532765</v>
      </c>
      <c r="E26" s="9">
        <v>210268288</v>
      </c>
    </row>
    <row r="27" spans="2:5" x14ac:dyDescent="0.25">
      <c r="B27" s="18" t="s">
        <v>17</v>
      </c>
      <c r="C27" s="17">
        <v>12</v>
      </c>
      <c r="D27" s="2">
        <v>11550340</v>
      </c>
      <c r="E27" s="9">
        <v>5209262</v>
      </c>
    </row>
    <row r="28" spans="2:5" x14ac:dyDescent="0.25">
      <c r="B28" s="18" t="s">
        <v>18</v>
      </c>
      <c r="C28" s="17">
        <v>13</v>
      </c>
      <c r="D28" s="2">
        <v>40966318</v>
      </c>
      <c r="E28" s="9">
        <v>43518065</v>
      </c>
    </row>
    <row r="29" spans="2:5" ht="26.25" x14ac:dyDescent="0.25">
      <c r="B29" s="91" t="s">
        <v>19</v>
      </c>
      <c r="C29" s="11"/>
      <c r="D29" s="2">
        <v>6632372</v>
      </c>
      <c r="E29" s="9">
        <v>7132562</v>
      </c>
    </row>
    <row r="30" spans="2:5" x14ac:dyDescent="0.25">
      <c r="B30" s="18" t="s">
        <v>20</v>
      </c>
      <c r="C30" s="17"/>
      <c r="D30" s="2">
        <v>5136885</v>
      </c>
      <c r="E30" s="9">
        <v>5013679</v>
      </c>
    </row>
    <row r="31" spans="2:5" x14ac:dyDescent="0.25">
      <c r="B31" s="14" t="s">
        <v>21</v>
      </c>
      <c r="C31" s="17"/>
      <c r="D31" s="2">
        <v>5367186</v>
      </c>
      <c r="E31" s="9">
        <v>2447689</v>
      </c>
    </row>
    <row r="32" spans="2:5" x14ac:dyDescent="0.25">
      <c r="B32" s="19" t="s">
        <v>22</v>
      </c>
      <c r="C32" s="20"/>
      <c r="D32" s="23">
        <f>SUM(D23:D31)</f>
        <v>406843755</v>
      </c>
      <c r="E32" s="24">
        <f>SUM(E23:E31)</f>
        <v>337734551</v>
      </c>
    </row>
    <row r="33" spans="2:5" x14ac:dyDescent="0.25">
      <c r="B33" s="18"/>
      <c r="C33" s="17"/>
      <c r="D33" s="2"/>
      <c r="E33" s="9"/>
    </row>
    <row r="34" spans="2:5" x14ac:dyDescent="0.25">
      <c r="B34" s="19" t="s">
        <v>79</v>
      </c>
      <c r="C34" s="17"/>
      <c r="D34" s="2"/>
      <c r="E34" s="9"/>
    </row>
    <row r="35" spans="2:5" x14ac:dyDescent="0.25">
      <c r="B35" s="18" t="s">
        <v>23</v>
      </c>
      <c r="C35" s="17">
        <v>16</v>
      </c>
      <c r="D35" s="2">
        <v>102837204</v>
      </c>
      <c r="E35" s="9">
        <v>102837204</v>
      </c>
    </row>
    <row r="36" spans="2:5" x14ac:dyDescent="0.25">
      <c r="B36" s="18" t="s">
        <v>24</v>
      </c>
      <c r="C36" s="17">
        <v>16</v>
      </c>
      <c r="D36" s="2">
        <v>57791144</v>
      </c>
      <c r="E36" s="9">
        <v>57791144</v>
      </c>
    </row>
    <row r="37" spans="2:5" x14ac:dyDescent="0.25">
      <c r="B37" s="18" t="s">
        <v>25</v>
      </c>
      <c r="C37" s="17">
        <v>16</v>
      </c>
      <c r="D37" s="2">
        <v>1436184</v>
      </c>
      <c r="E37" s="9">
        <v>1436184</v>
      </c>
    </row>
    <row r="38" spans="2:5" x14ac:dyDescent="0.25">
      <c r="B38" s="7" t="s">
        <v>54</v>
      </c>
      <c r="C38" s="17">
        <v>16</v>
      </c>
      <c r="D38" s="2">
        <v>16503642</v>
      </c>
      <c r="E38" s="9">
        <v>23504368</v>
      </c>
    </row>
    <row r="39" spans="2:5" x14ac:dyDescent="0.25">
      <c r="B39" s="19" t="s">
        <v>26</v>
      </c>
      <c r="C39" s="25"/>
      <c r="D39" s="26">
        <f>SUM(D35:D38)</f>
        <v>178568174</v>
      </c>
      <c r="E39" s="27">
        <f>SUM(E35:E38)</f>
        <v>185568900</v>
      </c>
    </row>
    <row r="40" spans="2:5" ht="15.75" thickBot="1" x14ac:dyDescent="0.3">
      <c r="B40" s="19" t="s">
        <v>27</v>
      </c>
      <c r="C40" s="6"/>
      <c r="D40" s="21">
        <f>D32+D39</f>
        <v>585411929</v>
      </c>
      <c r="E40" s="22">
        <f>E32+E39</f>
        <v>523303451</v>
      </c>
    </row>
    <row r="41" spans="2:5" ht="15.75" thickTop="1" x14ac:dyDescent="0.25">
      <c r="B41" s="19" t="s">
        <v>28</v>
      </c>
      <c r="C41" s="17">
        <v>16</v>
      </c>
      <c r="D41" s="28">
        <v>1732.6558003268933</v>
      </c>
      <c r="E41" s="29">
        <v>1800.4772475144307</v>
      </c>
    </row>
    <row r="45" spans="2:5" x14ac:dyDescent="0.25">
      <c r="B45" s="72" t="s">
        <v>75</v>
      </c>
      <c r="C45" s="72" t="s">
        <v>76</v>
      </c>
    </row>
    <row r="46" spans="2:5" x14ac:dyDescent="0.25">
      <c r="B46" s="72"/>
      <c r="C46" s="72"/>
    </row>
    <row r="47" spans="2:5" x14ac:dyDescent="0.25">
      <c r="B47" s="72" t="s">
        <v>99</v>
      </c>
      <c r="C47" s="72" t="s">
        <v>100</v>
      </c>
    </row>
  </sheetData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49"/>
  <sheetViews>
    <sheetView topLeftCell="A29" workbookViewId="0">
      <selection activeCell="C7" sqref="C7:C9"/>
    </sheetView>
  </sheetViews>
  <sheetFormatPr defaultRowHeight="15" x14ac:dyDescent="0.25"/>
  <cols>
    <col min="2" max="2" width="53.140625" style="1" customWidth="1"/>
    <col min="3" max="3" width="8.140625" customWidth="1"/>
    <col min="4" max="4" width="17.85546875" customWidth="1"/>
    <col min="5" max="5" width="16.5703125" customWidth="1"/>
  </cols>
  <sheetData>
    <row r="1" spans="1:6" x14ac:dyDescent="0.25">
      <c r="A1" s="70"/>
      <c r="B1" s="74"/>
      <c r="C1" s="75"/>
      <c r="D1" s="74"/>
      <c r="E1" s="73" t="s">
        <v>73</v>
      </c>
    </row>
    <row r="2" spans="1:6" x14ac:dyDescent="0.25">
      <c r="A2" s="109"/>
      <c r="B2" s="109" t="s">
        <v>96</v>
      </c>
      <c r="C2" s="109"/>
      <c r="D2" s="109"/>
      <c r="E2" s="109"/>
      <c r="F2" s="109"/>
    </row>
    <row r="3" spans="1:6" x14ac:dyDescent="0.25">
      <c r="A3" s="107"/>
      <c r="B3" s="107" t="s">
        <v>87</v>
      </c>
      <c r="C3" s="107"/>
      <c r="D3" s="107"/>
      <c r="E3" s="107"/>
      <c r="F3" s="107"/>
    </row>
    <row r="4" spans="1:6" x14ac:dyDescent="0.25">
      <c r="A4" s="110"/>
      <c r="B4" s="110" t="s">
        <v>74</v>
      </c>
      <c r="C4" s="110"/>
      <c r="D4" s="110"/>
      <c r="E4" s="110"/>
      <c r="F4" s="110"/>
    </row>
    <row r="7" spans="1:6" ht="30.75" customHeight="1" x14ac:dyDescent="0.25">
      <c r="B7" s="100"/>
      <c r="C7" s="115" t="s">
        <v>0</v>
      </c>
      <c r="D7" s="111" t="s">
        <v>101</v>
      </c>
      <c r="E7" s="101"/>
    </row>
    <row r="8" spans="1:6" ht="15.75" thickBot="1" x14ac:dyDescent="0.3">
      <c r="B8" s="100"/>
      <c r="C8" s="115"/>
      <c r="D8" s="99" t="s">
        <v>88</v>
      </c>
      <c r="E8" s="99"/>
    </row>
    <row r="9" spans="1:6" ht="15.75" thickBot="1" x14ac:dyDescent="0.3">
      <c r="B9" s="30"/>
      <c r="C9" s="116"/>
      <c r="D9" s="31" t="s">
        <v>72</v>
      </c>
      <c r="E9" s="31" t="s">
        <v>55</v>
      </c>
    </row>
    <row r="10" spans="1:6" ht="30" x14ac:dyDescent="0.25">
      <c r="B10" s="92" t="s">
        <v>80</v>
      </c>
      <c r="C10" s="33"/>
      <c r="D10" s="34"/>
      <c r="E10" s="35"/>
    </row>
    <row r="11" spans="1:6" x14ac:dyDescent="0.25">
      <c r="B11" s="36" t="s">
        <v>2</v>
      </c>
      <c r="C11" s="37"/>
      <c r="D11" s="38">
        <v>4264089</v>
      </c>
      <c r="E11" s="39">
        <v>3795599</v>
      </c>
    </row>
    <row r="12" spans="1:6" x14ac:dyDescent="0.25">
      <c r="B12" s="36" t="s">
        <v>4</v>
      </c>
      <c r="C12" s="37"/>
      <c r="D12" s="67">
        <v>164675</v>
      </c>
      <c r="E12" s="65">
        <v>101125</v>
      </c>
    </row>
    <row r="13" spans="1:6" x14ac:dyDescent="0.25">
      <c r="B13" s="36" t="s">
        <v>3</v>
      </c>
      <c r="C13" s="37"/>
      <c r="D13" s="68">
        <v>0</v>
      </c>
      <c r="E13" s="39">
        <v>102034</v>
      </c>
    </row>
    <row r="14" spans="1:6" x14ac:dyDescent="0.25">
      <c r="B14" s="36"/>
      <c r="C14" s="37"/>
      <c r="D14" s="42">
        <f>SUM(D11:D13)</f>
        <v>4428764</v>
      </c>
      <c r="E14" s="43">
        <f>SUM(E11:E13)</f>
        <v>3998758</v>
      </c>
    </row>
    <row r="15" spans="1:6" x14ac:dyDescent="0.25">
      <c r="B15" s="32" t="s">
        <v>29</v>
      </c>
      <c r="C15" s="37"/>
      <c r="D15" s="38"/>
      <c r="E15" s="39"/>
    </row>
    <row r="16" spans="1:6" x14ac:dyDescent="0.25">
      <c r="B16" s="36" t="s">
        <v>30</v>
      </c>
      <c r="C16" s="37"/>
      <c r="D16" s="40">
        <v>37195385</v>
      </c>
      <c r="E16" s="41">
        <v>29055180</v>
      </c>
    </row>
    <row r="17" spans="2:5" x14ac:dyDescent="0.25">
      <c r="B17" s="36"/>
      <c r="C17" s="37"/>
      <c r="D17" s="42">
        <f>D16</f>
        <v>37195385</v>
      </c>
      <c r="E17" s="43">
        <f>E16</f>
        <v>29055180</v>
      </c>
    </row>
    <row r="18" spans="2:5" x14ac:dyDescent="0.25">
      <c r="B18" s="32" t="s">
        <v>31</v>
      </c>
      <c r="C18" s="37"/>
      <c r="D18" s="40">
        <f>D14+D17</f>
        <v>41624149</v>
      </c>
      <c r="E18" s="41">
        <f>E14+E17</f>
        <v>33053938</v>
      </c>
    </row>
    <row r="19" spans="2:5" x14ac:dyDescent="0.25">
      <c r="B19" s="32"/>
      <c r="C19" s="37"/>
      <c r="D19" s="44"/>
      <c r="E19" s="45"/>
    </row>
    <row r="20" spans="2:5" x14ac:dyDescent="0.25">
      <c r="B20" s="32" t="s">
        <v>32</v>
      </c>
      <c r="C20" s="37"/>
      <c r="D20" s="66"/>
      <c r="E20" s="66"/>
    </row>
    <row r="21" spans="2:5" x14ac:dyDescent="0.25">
      <c r="B21" s="36" t="s">
        <v>16</v>
      </c>
      <c r="C21" s="37"/>
      <c r="D21" s="2">
        <v>-17047251</v>
      </c>
      <c r="E21" s="9">
        <v>-12701951</v>
      </c>
    </row>
    <row r="22" spans="2:5" x14ac:dyDescent="0.25">
      <c r="B22" s="36" t="s">
        <v>15</v>
      </c>
      <c r="C22" s="37"/>
      <c r="D22" s="2">
        <v>-1300039</v>
      </c>
      <c r="E22" s="9">
        <v>-1732848</v>
      </c>
    </row>
    <row r="23" spans="2:5" x14ac:dyDescent="0.25">
      <c r="B23" s="36" t="s">
        <v>13</v>
      </c>
      <c r="C23" s="37"/>
      <c r="D23" s="2">
        <v>-921260</v>
      </c>
      <c r="E23" s="9">
        <v>-1147238</v>
      </c>
    </row>
    <row r="24" spans="2:5" x14ac:dyDescent="0.25">
      <c r="B24" s="36" t="s">
        <v>14</v>
      </c>
      <c r="C24" s="37"/>
      <c r="D24" s="46">
        <v>-709694</v>
      </c>
      <c r="E24" s="47">
        <v>-657263</v>
      </c>
    </row>
    <row r="25" spans="2:5" x14ac:dyDescent="0.25">
      <c r="B25" s="32" t="s">
        <v>81</v>
      </c>
      <c r="C25" s="37"/>
      <c r="D25" s="46">
        <f>SUM(D21:D24)</f>
        <v>-19978244</v>
      </c>
      <c r="E25" s="47">
        <f>SUM(E21:E24)</f>
        <v>-16239300</v>
      </c>
    </row>
    <row r="26" spans="2:5" x14ac:dyDescent="0.25">
      <c r="B26" s="32" t="s">
        <v>33</v>
      </c>
      <c r="C26" s="37"/>
      <c r="D26" s="38">
        <f>D18+D25</f>
        <v>21645905</v>
      </c>
      <c r="E26" s="39">
        <f>E18+E25</f>
        <v>16814638</v>
      </c>
    </row>
    <row r="27" spans="2:5" x14ac:dyDescent="0.25">
      <c r="B27" s="32"/>
      <c r="C27" s="37"/>
      <c r="D27" s="38"/>
      <c r="E27" s="39"/>
    </row>
    <row r="28" spans="2:5" x14ac:dyDescent="0.25">
      <c r="B28" s="36" t="s">
        <v>89</v>
      </c>
      <c r="C28" s="37">
        <v>14</v>
      </c>
      <c r="D28" s="46">
        <v>-11256398</v>
      </c>
      <c r="E28" s="47">
        <v>-3644643</v>
      </c>
    </row>
    <row r="29" spans="2:5" ht="30" x14ac:dyDescent="0.25">
      <c r="B29" s="92" t="s">
        <v>82</v>
      </c>
      <c r="C29" s="48"/>
      <c r="D29" s="40">
        <f>SUM(D26:D28)</f>
        <v>10389507</v>
      </c>
      <c r="E29" s="41">
        <f>SUM(E26:E28)</f>
        <v>13169995</v>
      </c>
    </row>
    <row r="30" spans="2:5" x14ac:dyDescent="0.25">
      <c r="B30" s="36"/>
      <c r="C30" s="37"/>
      <c r="D30" s="66"/>
      <c r="E30" s="66"/>
    </row>
    <row r="31" spans="2:5" x14ac:dyDescent="0.25">
      <c r="B31" s="36" t="s">
        <v>35</v>
      </c>
      <c r="C31" s="37"/>
      <c r="D31" s="2">
        <v>-2066073</v>
      </c>
      <c r="E31" s="9">
        <v>-1727933</v>
      </c>
    </row>
    <row r="32" spans="2:5" ht="45" x14ac:dyDescent="0.25">
      <c r="B32" s="36" t="s">
        <v>90</v>
      </c>
      <c r="C32" s="37"/>
      <c r="D32" s="2">
        <v>-2004621</v>
      </c>
      <c r="E32" s="9">
        <v>-49731</v>
      </c>
    </row>
    <row r="33" spans="2:5" x14ac:dyDescent="0.25">
      <c r="B33" s="36" t="s">
        <v>36</v>
      </c>
      <c r="C33" s="37"/>
      <c r="D33" s="2">
        <v>-708363</v>
      </c>
      <c r="E33" s="9">
        <v>-608222</v>
      </c>
    </row>
    <row r="34" spans="2:5" x14ac:dyDescent="0.25">
      <c r="B34" s="36" t="s">
        <v>37</v>
      </c>
      <c r="C34" s="37"/>
      <c r="D34" s="2">
        <v>-67651</v>
      </c>
      <c r="E34" s="9">
        <v>-12137</v>
      </c>
    </row>
    <row r="35" spans="2:5" x14ac:dyDescent="0.25">
      <c r="B35" s="36" t="s">
        <v>56</v>
      </c>
      <c r="C35" s="37"/>
      <c r="D35" s="2">
        <v>-47415</v>
      </c>
      <c r="E35" s="9">
        <v>-195001</v>
      </c>
    </row>
    <row r="36" spans="2:5" x14ac:dyDescent="0.25">
      <c r="B36" s="36" t="s">
        <v>34</v>
      </c>
      <c r="C36" s="37"/>
      <c r="D36" s="40">
        <v>720318</v>
      </c>
      <c r="E36" s="41">
        <v>597321</v>
      </c>
    </row>
    <row r="37" spans="2:5" x14ac:dyDescent="0.25">
      <c r="B37" s="32" t="s">
        <v>38</v>
      </c>
      <c r="C37" s="37"/>
      <c r="D37" s="46">
        <f>SUM(D31:D36)</f>
        <v>-4173805</v>
      </c>
      <c r="E37" s="47">
        <f>SUM(E31:E36)</f>
        <v>-1995703</v>
      </c>
    </row>
    <row r="38" spans="2:5" x14ac:dyDescent="0.25">
      <c r="B38" s="32"/>
      <c r="C38" s="37"/>
      <c r="D38" s="39"/>
      <c r="E38" s="39"/>
    </row>
    <row r="39" spans="2:5" x14ac:dyDescent="0.25">
      <c r="B39" s="32" t="s">
        <v>83</v>
      </c>
      <c r="C39" s="37"/>
      <c r="D39" s="38">
        <f>D29+D37</f>
        <v>6215702</v>
      </c>
      <c r="E39" s="39">
        <f>E29+E37</f>
        <v>11174292</v>
      </c>
    </row>
    <row r="40" spans="2:5" x14ac:dyDescent="0.25">
      <c r="B40" s="36" t="s">
        <v>91</v>
      </c>
      <c r="C40" s="37">
        <v>15</v>
      </c>
      <c r="D40" s="46">
        <v>33294</v>
      </c>
      <c r="E40" s="47">
        <v>10708</v>
      </c>
    </row>
    <row r="41" spans="2:5" ht="15.75" thickBot="1" x14ac:dyDescent="0.3">
      <c r="B41" s="32" t="s">
        <v>57</v>
      </c>
      <c r="C41" s="37"/>
      <c r="D41" s="49">
        <f>SUM(D39:D40)</f>
        <v>6248996</v>
      </c>
      <c r="E41" s="50">
        <f>SUM(E39:E40)</f>
        <v>11185000</v>
      </c>
    </row>
    <row r="42" spans="2:5" ht="15.75" thickTop="1" x14ac:dyDescent="0.25">
      <c r="B42" s="36" t="s">
        <v>39</v>
      </c>
      <c r="C42" s="37"/>
      <c r="D42" s="51" t="s">
        <v>58</v>
      </c>
      <c r="E42" s="52" t="s">
        <v>58</v>
      </c>
    </row>
    <row r="43" spans="2:5" ht="15.75" thickBot="1" x14ac:dyDescent="0.3">
      <c r="B43" s="32" t="s">
        <v>59</v>
      </c>
      <c r="C43" s="37"/>
      <c r="D43" s="49">
        <f>D41</f>
        <v>6248996</v>
      </c>
      <c r="E43" s="50">
        <f>E41</f>
        <v>11185000</v>
      </c>
    </row>
    <row r="44" spans="2:5" ht="15.75" thickTop="1" x14ac:dyDescent="0.25"/>
    <row r="47" spans="2:5" x14ac:dyDescent="0.25">
      <c r="B47" s="1" t="s">
        <v>75</v>
      </c>
      <c r="C47" t="s">
        <v>76</v>
      </c>
    </row>
    <row r="49" spans="2:3" x14ac:dyDescent="0.25">
      <c r="B49" s="72" t="s">
        <v>99</v>
      </c>
      <c r="C49" s="72" t="s">
        <v>100</v>
      </c>
    </row>
  </sheetData>
  <mergeCells count="4">
    <mergeCell ref="D8:E8"/>
    <mergeCell ref="B7:B8"/>
    <mergeCell ref="C7:C9"/>
    <mergeCell ref="D7:E7"/>
  </mergeCells>
  <pageMargins left="0.7" right="0.7" top="0.75" bottom="0.75" header="0.3" footer="0.3"/>
  <pageSetup paperSize="9"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51"/>
  <sheetViews>
    <sheetView workbookViewId="0">
      <selection activeCell="B52" sqref="B52"/>
    </sheetView>
  </sheetViews>
  <sheetFormatPr defaultRowHeight="15" x14ac:dyDescent="0.25"/>
  <cols>
    <col min="2" max="2" width="63.85546875" customWidth="1"/>
    <col min="3" max="3" width="8.140625" customWidth="1"/>
    <col min="4" max="5" width="16.140625" customWidth="1"/>
  </cols>
  <sheetData>
    <row r="1" spans="1:5" x14ac:dyDescent="0.25">
      <c r="A1" s="72"/>
      <c r="B1" s="76"/>
      <c r="C1" s="72"/>
      <c r="D1" s="76"/>
      <c r="E1" s="73" t="s">
        <v>73</v>
      </c>
    </row>
    <row r="2" spans="1:5" ht="15.75" x14ac:dyDescent="0.25">
      <c r="A2" s="72"/>
      <c r="B2" s="112" t="s">
        <v>102</v>
      </c>
      <c r="C2" s="112"/>
      <c r="D2" s="112"/>
      <c r="E2" s="112"/>
    </row>
    <row r="3" spans="1:5" x14ac:dyDescent="0.25">
      <c r="A3" s="72"/>
      <c r="B3" s="113" t="str">
        <f>ОПИУ!B3</f>
        <v>За шесть месяцев, закончившихся 30 июня 2024 года</v>
      </c>
      <c r="C3" s="113"/>
      <c r="D3" s="113"/>
      <c r="E3" s="113"/>
    </row>
    <row r="4" spans="1:5" x14ac:dyDescent="0.25">
      <c r="A4" s="72"/>
      <c r="B4" s="114" t="s">
        <v>74</v>
      </c>
      <c r="C4" s="114"/>
      <c r="D4" s="114"/>
      <c r="E4" s="114"/>
    </row>
    <row r="7" spans="1:5" ht="30.75" customHeight="1" x14ac:dyDescent="0.25">
      <c r="B7" s="102"/>
      <c r="C7" s="115" t="s">
        <v>0</v>
      </c>
      <c r="D7" s="111" t="str">
        <f>ОПИУ!D7</f>
        <v>Не аудировано
За шесть месяцев,</v>
      </c>
      <c r="E7" s="111"/>
    </row>
    <row r="8" spans="1:5" ht="15.75" thickBot="1" x14ac:dyDescent="0.3">
      <c r="B8" s="102"/>
      <c r="C8" s="115"/>
      <c r="D8" s="99" t="str">
        <f>ОПИУ!D8</f>
        <v>закончившихся 30 июня</v>
      </c>
      <c r="E8" s="99"/>
    </row>
    <row r="9" spans="1:5" ht="15.75" thickBot="1" x14ac:dyDescent="0.3">
      <c r="B9" s="53"/>
      <c r="C9" s="116"/>
      <c r="D9" s="31" t="s">
        <v>72</v>
      </c>
      <c r="E9" s="31" t="s">
        <v>55</v>
      </c>
    </row>
    <row r="10" spans="1:5" x14ac:dyDescent="0.25">
      <c r="B10" s="53" t="s">
        <v>60</v>
      </c>
      <c r="C10" s="33"/>
      <c r="D10" s="54"/>
      <c r="E10" s="54"/>
    </row>
    <row r="11" spans="1:5" x14ac:dyDescent="0.25">
      <c r="B11" s="55" t="s">
        <v>41</v>
      </c>
      <c r="C11" s="37"/>
      <c r="D11" s="2">
        <v>36141755</v>
      </c>
      <c r="E11" s="9">
        <v>31590283</v>
      </c>
    </row>
    <row r="12" spans="1:5" x14ac:dyDescent="0.25">
      <c r="B12" s="55" t="s">
        <v>42</v>
      </c>
      <c r="C12" s="37"/>
      <c r="D12" s="2">
        <v>-15329978</v>
      </c>
      <c r="E12" s="9">
        <v>-13126506</v>
      </c>
    </row>
    <row r="13" spans="1:5" x14ac:dyDescent="0.25">
      <c r="B13" s="64" t="s">
        <v>43</v>
      </c>
      <c r="C13" s="37"/>
      <c r="D13" s="2">
        <v>-2329119</v>
      </c>
      <c r="E13" s="9">
        <v>-1977449</v>
      </c>
    </row>
    <row r="14" spans="1:5" x14ac:dyDescent="0.25">
      <c r="B14" s="64" t="s">
        <v>44</v>
      </c>
      <c r="C14" s="37"/>
      <c r="D14" s="2">
        <v>-715952</v>
      </c>
      <c r="E14" s="9">
        <v>-632628</v>
      </c>
    </row>
    <row r="15" spans="1:5" x14ac:dyDescent="0.25">
      <c r="B15" s="64" t="s">
        <v>45</v>
      </c>
      <c r="C15" s="37"/>
      <c r="D15" s="2">
        <v>706917</v>
      </c>
      <c r="E15" s="9">
        <v>550418</v>
      </c>
    </row>
    <row r="16" spans="1:5" ht="30" x14ac:dyDescent="0.25">
      <c r="B16" s="61" t="s">
        <v>103</v>
      </c>
      <c r="C16" s="37"/>
      <c r="D16" s="46">
        <v>3184</v>
      </c>
      <c r="E16" s="47">
        <v>87937</v>
      </c>
    </row>
    <row r="17" spans="2:5" ht="30" x14ac:dyDescent="0.25">
      <c r="B17" s="56" t="s">
        <v>84</v>
      </c>
      <c r="C17" s="37"/>
      <c r="D17" s="2">
        <f>SUM(D11:D16)</f>
        <v>18476807</v>
      </c>
      <c r="E17" s="9">
        <f>SUM(E11:E16)</f>
        <v>16492055</v>
      </c>
    </row>
    <row r="18" spans="2:5" x14ac:dyDescent="0.25">
      <c r="B18" s="57" t="s">
        <v>61</v>
      </c>
      <c r="C18" s="37"/>
      <c r="D18" s="2"/>
      <c r="E18" s="9"/>
    </row>
    <row r="19" spans="2:5" x14ac:dyDescent="0.25">
      <c r="B19" s="64" t="s">
        <v>4</v>
      </c>
      <c r="C19" s="37"/>
      <c r="D19" s="2">
        <v>251113</v>
      </c>
      <c r="E19" s="9">
        <v>821886</v>
      </c>
    </row>
    <row r="20" spans="2:5" x14ac:dyDescent="0.25">
      <c r="B20" s="64" t="s">
        <v>30</v>
      </c>
      <c r="C20" s="37"/>
      <c r="D20" s="2">
        <v>-19823088</v>
      </c>
      <c r="E20" s="9">
        <v>-15479119</v>
      </c>
    </row>
    <row r="21" spans="2:5" x14ac:dyDescent="0.25">
      <c r="B21" s="64" t="s">
        <v>46</v>
      </c>
      <c r="C21" s="37"/>
      <c r="D21" s="2">
        <v>-1179590</v>
      </c>
      <c r="E21" s="9">
        <v>-223972</v>
      </c>
    </row>
    <row r="22" spans="2:5" x14ac:dyDescent="0.25">
      <c r="B22" s="64" t="s">
        <v>9</v>
      </c>
      <c r="C22" s="37"/>
      <c r="D22" s="2">
        <v>-8776137</v>
      </c>
      <c r="E22" s="9">
        <v>-9035912</v>
      </c>
    </row>
    <row r="23" spans="2:5" x14ac:dyDescent="0.25">
      <c r="B23" s="64" t="s">
        <v>10</v>
      </c>
      <c r="C23" s="37"/>
      <c r="D23" s="2">
        <v>1501218</v>
      </c>
      <c r="E23" s="9">
        <v>-175639</v>
      </c>
    </row>
    <row r="24" spans="2:5" x14ac:dyDescent="0.25">
      <c r="B24" s="57" t="s">
        <v>63</v>
      </c>
      <c r="C24" s="37"/>
      <c r="D24" s="2"/>
      <c r="E24" s="9"/>
    </row>
    <row r="25" spans="2:5" x14ac:dyDescent="0.25">
      <c r="B25" s="64" t="s">
        <v>20</v>
      </c>
      <c r="C25" s="37"/>
      <c r="D25" s="2">
        <v>286938</v>
      </c>
      <c r="E25" s="9">
        <v>2532530</v>
      </c>
    </row>
    <row r="26" spans="2:5" x14ac:dyDescent="0.25">
      <c r="B26" s="64" t="s">
        <v>21</v>
      </c>
      <c r="C26" s="37"/>
      <c r="D26" s="46">
        <v>3172394</v>
      </c>
      <c r="E26" s="47">
        <v>148438</v>
      </c>
    </row>
    <row r="27" spans="2:5" ht="30" x14ac:dyDescent="0.25">
      <c r="B27" s="56" t="s">
        <v>85</v>
      </c>
      <c r="C27" s="37"/>
      <c r="D27" s="2">
        <f>SUM(D17:D26)</f>
        <v>-6090345</v>
      </c>
      <c r="E27" s="9">
        <f>SUM(E17:E26)</f>
        <v>-4919733</v>
      </c>
    </row>
    <row r="28" spans="2:5" x14ac:dyDescent="0.25">
      <c r="B28" s="64" t="s">
        <v>64</v>
      </c>
      <c r="C28" s="37"/>
      <c r="D28" s="46">
        <v>-466896</v>
      </c>
      <c r="E28" s="47">
        <v>-151522</v>
      </c>
    </row>
    <row r="29" spans="2:5" ht="30" x14ac:dyDescent="0.25">
      <c r="B29" s="56" t="s">
        <v>104</v>
      </c>
      <c r="C29" s="37"/>
      <c r="D29" s="58">
        <f>SUM(D27:D28)</f>
        <v>-6557241</v>
      </c>
      <c r="E29" s="59">
        <f>SUM(E27:E28)</f>
        <v>-5071255</v>
      </c>
    </row>
    <row r="30" spans="2:5" x14ac:dyDescent="0.25">
      <c r="B30" s="53" t="s">
        <v>47</v>
      </c>
      <c r="C30" s="37"/>
      <c r="D30" s="2"/>
      <c r="E30" s="9"/>
    </row>
    <row r="31" spans="2:5" x14ac:dyDescent="0.25">
      <c r="B31" s="64" t="s">
        <v>48</v>
      </c>
      <c r="C31" s="37"/>
      <c r="D31" s="2">
        <v>-43523</v>
      </c>
      <c r="E31" s="9">
        <v>-41717</v>
      </c>
    </row>
    <row r="32" spans="2:5" x14ac:dyDescent="0.25">
      <c r="B32" s="64" t="s">
        <v>65</v>
      </c>
      <c r="C32" s="37"/>
      <c r="D32" s="60">
        <v>11205</v>
      </c>
      <c r="E32" s="69">
        <v>9597</v>
      </c>
    </row>
    <row r="33" spans="2:5" ht="30" x14ac:dyDescent="0.25">
      <c r="B33" s="56" t="s">
        <v>92</v>
      </c>
      <c r="C33" s="37"/>
      <c r="D33" s="46">
        <f>SUM(D31:D32)</f>
        <v>-32318</v>
      </c>
      <c r="E33" s="47">
        <f>SUM(E31:E32)</f>
        <v>-32120</v>
      </c>
    </row>
    <row r="34" spans="2:5" x14ac:dyDescent="0.25">
      <c r="B34" s="53" t="s">
        <v>49</v>
      </c>
      <c r="C34" s="37"/>
      <c r="D34" s="2"/>
      <c r="E34" s="9"/>
    </row>
    <row r="35" spans="2:5" x14ac:dyDescent="0.25">
      <c r="B35" s="61" t="s">
        <v>66</v>
      </c>
      <c r="C35" s="37"/>
      <c r="D35" s="2">
        <v>-1805732</v>
      </c>
      <c r="E35" s="9">
        <v>-1673963</v>
      </c>
    </row>
    <row r="36" spans="2:5" x14ac:dyDescent="0.25">
      <c r="B36" s="61" t="s">
        <v>50</v>
      </c>
      <c r="C36" s="37"/>
      <c r="D36" s="2">
        <v>-13580250</v>
      </c>
      <c r="E36" s="9">
        <v>-3580250</v>
      </c>
    </row>
    <row r="37" spans="2:5" x14ac:dyDescent="0.25">
      <c r="B37" s="61" t="s">
        <v>93</v>
      </c>
      <c r="C37" s="37"/>
      <c r="D37" s="2">
        <v>-13249722</v>
      </c>
      <c r="E37" s="9">
        <v>-10309687</v>
      </c>
    </row>
    <row r="38" spans="2:5" x14ac:dyDescent="0.25">
      <c r="B38" s="61" t="s">
        <v>51</v>
      </c>
      <c r="C38" s="37"/>
      <c r="D38" s="2">
        <v>75000000</v>
      </c>
      <c r="E38" s="9">
        <v>9797709</v>
      </c>
    </row>
    <row r="39" spans="2:5" x14ac:dyDescent="0.25">
      <c r="B39" s="61" t="s">
        <v>67</v>
      </c>
      <c r="C39" s="37"/>
      <c r="D39" s="46">
        <v>-3950000</v>
      </c>
      <c r="E39" s="47">
        <v>-16952250</v>
      </c>
    </row>
    <row r="40" spans="2:5" ht="30" x14ac:dyDescent="0.25">
      <c r="B40" s="56" t="s">
        <v>105</v>
      </c>
      <c r="C40" s="37"/>
      <c r="D40" s="46">
        <f>SUM(D35:D39)</f>
        <v>42414296</v>
      </c>
      <c r="E40" s="47">
        <f>SUM(E35:E39)</f>
        <v>-22718441</v>
      </c>
    </row>
    <row r="41" spans="2:5" ht="30" x14ac:dyDescent="0.25">
      <c r="B41" s="61" t="s">
        <v>52</v>
      </c>
      <c r="C41" s="37"/>
      <c r="D41" s="2">
        <v>131942</v>
      </c>
      <c r="E41" s="9">
        <v>-156824</v>
      </c>
    </row>
    <row r="42" spans="2:5" ht="30" x14ac:dyDescent="0.25">
      <c r="B42" s="61" t="s">
        <v>53</v>
      </c>
      <c r="C42" s="37"/>
      <c r="D42" s="46">
        <v>-2013</v>
      </c>
      <c r="E42" s="47">
        <v>1786</v>
      </c>
    </row>
    <row r="43" spans="2:5" ht="30" x14ac:dyDescent="0.25">
      <c r="B43" s="56" t="s">
        <v>106</v>
      </c>
      <c r="C43" s="37"/>
      <c r="D43" s="2">
        <f>D29+D33+D40+D41+D42</f>
        <v>35954666</v>
      </c>
      <c r="E43" s="9">
        <f>E29+E33+E40+E41+E42</f>
        <v>-27976854</v>
      </c>
    </row>
    <row r="44" spans="2:5" x14ac:dyDescent="0.25">
      <c r="B44" s="53" t="s">
        <v>68</v>
      </c>
      <c r="C44" s="37">
        <v>4</v>
      </c>
      <c r="D44" s="46">
        <v>43800988</v>
      </c>
      <c r="E44" s="47">
        <v>64764023</v>
      </c>
    </row>
    <row r="45" spans="2:5" ht="15.75" thickBot="1" x14ac:dyDescent="0.3">
      <c r="B45" s="53" t="s">
        <v>69</v>
      </c>
      <c r="C45" s="37">
        <v>4</v>
      </c>
      <c r="D45" s="62">
        <f>D43+D44</f>
        <v>79755654</v>
      </c>
      <c r="E45" s="63">
        <f>E43+E44</f>
        <v>36787169</v>
      </c>
    </row>
    <row r="46" spans="2:5" ht="15.75" thickTop="1" x14ac:dyDescent="0.25"/>
    <row r="49" spans="2:3" x14ac:dyDescent="0.25">
      <c r="B49" t="s">
        <v>75</v>
      </c>
      <c r="C49" t="s">
        <v>76</v>
      </c>
    </row>
    <row r="51" spans="2:3" x14ac:dyDescent="0.25">
      <c r="B51" s="72" t="s">
        <v>99</v>
      </c>
      <c r="C51" s="72" t="s">
        <v>100</v>
      </c>
    </row>
  </sheetData>
  <mergeCells count="7">
    <mergeCell ref="B7:B8"/>
    <mergeCell ref="C7:C9"/>
    <mergeCell ref="D7:E7"/>
    <mergeCell ref="D8:E8"/>
    <mergeCell ref="B2:E2"/>
    <mergeCell ref="B3:E3"/>
    <mergeCell ref="B4:E4"/>
  </mergeCells>
  <pageMargins left="0.7" right="0.7" top="0.75" bottom="0.75" header="0.3" footer="0.3"/>
  <pageSetup paperSize="9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H25"/>
  <sheetViews>
    <sheetView tabSelected="1" zoomScaleNormal="100" workbookViewId="0">
      <selection activeCell="I16" sqref="I16"/>
    </sheetView>
  </sheetViews>
  <sheetFormatPr defaultRowHeight="15" x14ac:dyDescent="0.25"/>
  <cols>
    <col min="1" max="1" width="6.7109375" style="77" customWidth="1"/>
    <col min="2" max="2" width="62" style="77" customWidth="1"/>
    <col min="3" max="3" width="16.28515625" style="78" customWidth="1"/>
    <col min="4" max="4" width="21.7109375" style="78" customWidth="1"/>
    <col min="5" max="5" width="16.28515625" style="78" customWidth="1"/>
    <col min="6" max="6" width="25.140625" style="78" customWidth="1"/>
    <col min="7" max="7" width="19.85546875" style="78" customWidth="1"/>
    <col min="8" max="8" width="10.85546875" style="77" bestFit="1" customWidth="1"/>
    <col min="9" max="9" width="9.5703125" style="77" bestFit="1" customWidth="1"/>
    <col min="10" max="16384" width="9.140625" style="77"/>
  </cols>
  <sheetData>
    <row r="1" spans="2:8" x14ac:dyDescent="0.25">
      <c r="G1" s="73" t="s">
        <v>73</v>
      </c>
    </row>
    <row r="2" spans="2:8" ht="15.75" x14ac:dyDescent="0.25">
      <c r="B2" s="117" t="s">
        <v>107</v>
      </c>
      <c r="C2" s="117"/>
      <c r="D2" s="117"/>
      <c r="E2" s="117"/>
      <c r="F2" s="117"/>
      <c r="G2" s="117"/>
    </row>
    <row r="3" spans="2:8" ht="15.75" x14ac:dyDescent="0.25">
      <c r="B3" s="117" t="str">
        <f>ДДС!B3</f>
        <v>За шесть месяцев, закончившихся 30 июня 2024 года</v>
      </c>
      <c r="C3" s="117"/>
      <c r="D3" s="117"/>
      <c r="E3" s="117"/>
      <c r="F3" s="117"/>
      <c r="G3" s="117"/>
    </row>
    <row r="4" spans="2:8" x14ac:dyDescent="0.25">
      <c r="B4" s="118" t="s">
        <v>74</v>
      </c>
      <c r="C4" s="118"/>
      <c r="D4" s="118"/>
      <c r="E4" s="118"/>
      <c r="F4" s="118"/>
      <c r="G4" s="118"/>
    </row>
    <row r="7" spans="2:8" ht="45" x14ac:dyDescent="0.25">
      <c r="C7" s="119" t="s">
        <v>23</v>
      </c>
      <c r="D7" s="119" t="s">
        <v>24</v>
      </c>
      <c r="E7" s="119" t="s">
        <v>25</v>
      </c>
      <c r="F7" s="119" t="s">
        <v>70</v>
      </c>
      <c r="G7" s="119" t="s">
        <v>40</v>
      </c>
    </row>
    <row r="8" spans="2:8" ht="15.75" customHeight="1" x14ac:dyDescent="0.25">
      <c r="C8" s="79"/>
      <c r="D8" s="79"/>
      <c r="E8" s="79"/>
      <c r="F8" s="79"/>
      <c r="G8" s="79"/>
    </row>
    <row r="9" spans="2:8" x14ac:dyDescent="0.25">
      <c r="B9" s="80" t="s">
        <v>77</v>
      </c>
      <c r="C9" s="94">
        <v>82837204</v>
      </c>
      <c r="D9" s="94">
        <v>57791144</v>
      </c>
      <c r="E9" s="94">
        <v>1436184</v>
      </c>
      <c r="F9" s="94">
        <v>14885880</v>
      </c>
      <c r="G9" s="94">
        <f>SUM(C9:F9)</f>
        <v>156950412</v>
      </c>
    </row>
    <row r="10" spans="2:8" x14ac:dyDescent="0.25">
      <c r="B10" s="36" t="s">
        <v>108</v>
      </c>
      <c r="C10" s="120" t="s">
        <v>62</v>
      </c>
      <c r="D10" s="120" t="s">
        <v>62</v>
      </c>
      <c r="E10" s="120" t="s">
        <v>62</v>
      </c>
      <c r="F10" s="120">
        <v>11185000</v>
      </c>
      <c r="G10" s="120">
        <f>SUM(C10:F10)</f>
        <v>11185000</v>
      </c>
    </row>
    <row r="11" spans="2:8" x14ac:dyDescent="0.25">
      <c r="B11" s="36" t="s">
        <v>109</v>
      </c>
      <c r="C11" s="95" t="s">
        <v>62</v>
      </c>
      <c r="D11" s="95" t="s">
        <v>62</v>
      </c>
      <c r="E11" s="95" t="s">
        <v>62</v>
      </c>
      <c r="F11" s="97">
        <v>-10309687</v>
      </c>
      <c r="G11" s="97">
        <f>SUM(C11:F11)</f>
        <v>-10309687</v>
      </c>
    </row>
    <row r="12" spans="2:8" ht="18" customHeight="1" thickBot="1" x14ac:dyDescent="0.3">
      <c r="B12" s="80" t="s">
        <v>110</v>
      </c>
      <c r="C12" s="81">
        <f>SUM(C9:C11)</f>
        <v>82837204</v>
      </c>
      <c r="D12" s="81">
        <f t="shared" ref="D12:G12" si="0">SUM(D9:D11)</f>
        <v>57791144</v>
      </c>
      <c r="E12" s="81">
        <f t="shared" si="0"/>
        <v>1436184</v>
      </c>
      <c r="F12" s="81">
        <f t="shared" si="0"/>
        <v>15761193</v>
      </c>
      <c r="G12" s="81">
        <f t="shared" si="0"/>
        <v>157825725</v>
      </c>
    </row>
    <row r="13" spans="2:8" ht="18" customHeight="1" thickTop="1" x14ac:dyDescent="0.25">
      <c r="B13" s="82"/>
      <c r="C13" s="83"/>
      <c r="D13" s="83"/>
      <c r="E13" s="83"/>
      <c r="F13" s="83"/>
      <c r="G13" s="84"/>
    </row>
    <row r="14" spans="2:8" s="86" customFormat="1" x14ac:dyDescent="0.25">
      <c r="B14" s="80" t="s">
        <v>78</v>
      </c>
      <c r="C14" s="121">
        <v>102837204</v>
      </c>
      <c r="D14" s="121">
        <v>57791144</v>
      </c>
      <c r="E14" s="121">
        <v>1436184</v>
      </c>
      <c r="F14" s="121">
        <v>23504368</v>
      </c>
      <c r="G14" s="121">
        <f>SUM(C14:F14)</f>
        <v>185568900</v>
      </c>
      <c r="H14" s="85"/>
    </row>
    <row r="15" spans="2:8" s="86" customFormat="1" x14ac:dyDescent="0.25">
      <c r="B15" s="36" t="s">
        <v>108</v>
      </c>
      <c r="C15" s="96" t="s">
        <v>62</v>
      </c>
      <c r="D15" s="96" t="s">
        <v>62</v>
      </c>
      <c r="E15" s="96" t="s">
        <v>62</v>
      </c>
      <c r="F15" s="96">
        <v>6248996</v>
      </c>
      <c r="G15" s="96">
        <f>SUM(C15:F15)</f>
        <v>6248996</v>
      </c>
      <c r="H15" s="85"/>
    </row>
    <row r="16" spans="2:8" s="86" customFormat="1" x14ac:dyDescent="0.25">
      <c r="B16" s="36" t="s">
        <v>109</v>
      </c>
      <c r="C16" s="95" t="s">
        <v>62</v>
      </c>
      <c r="D16" s="95" t="s">
        <v>62</v>
      </c>
      <c r="E16" s="95" t="s">
        <v>62</v>
      </c>
      <c r="F16" s="98">
        <v>-13249722</v>
      </c>
      <c r="G16" s="98">
        <f>SUM(C16:F16)</f>
        <v>-13249722</v>
      </c>
      <c r="H16" s="85"/>
    </row>
    <row r="17" spans="2:8" s="86" customFormat="1" ht="15" customHeight="1" thickBot="1" x14ac:dyDescent="0.3">
      <c r="B17" s="80" t="s">
        <v>111</v>
      </c>
      <c r="C17" s="87">
        <f>SUM(C14:C16)</f>
        <v>102837204</v>
      </c>
      <c r="D17" s="87">
        <f t="shared" ref="D17:G17" si="1">SUM(D14:D16)</f>
        <v>57791144</v>
      </c>
      <c r="E17" s="87">
        <f t="shared" si="1"/>
        <v>1436184</v>
      </c>
      <c r="F17" s="87">
        <f t="shared" si="1"/>
        <v>16503642</v>
      </c>
      <c r="G17" s="87">
        <f t="shared" si="1"/>
        <v>178568174</v>
      </c>
      <c r="H17" s="85"/>
    </row>
    <row r="18" spans="2:8" s="86" customFormat="1" ht="15.75" thickTop="1" x14ac:dyDescent="0.25">
      <c r="C18" s="88"/>
      <c r="D18" s="88"/>
      <c r="E18" s="88"/>
      <c r="F18" s="88"/>
      <c r="G18" s="89"/>
    </row>
    <row r="19" spans="2:8" s="86" customFormat="1" ht="15" customHeight="1" x14ac:dyDescent="0.25">
      <c r="B19" s="103"/>
      <c r="C19" s="103"/>
      <c r="D19" s="103"/>
      <c r="E19" s="103"/>
      <c r="F19" s="103"/>
      <c r="G19" s="103"/>
    </row>
    <row r="20" spans="2:8" x14ac:dyDescent="0.25">
      <c r="G20" s="90"/>
    </row>
    <row r="21" spans="2:8" x14ac:dyDescent="0.25">
      <c r="G21" s="90"/>
    </row>
    <row r="22" spans="2:8" x14ac:dyDescent="0.25">
      <c r="B22" s="77" t="s">
        <v>75</v>
      </c>
      <c r="C22" s="78" t="s">
        <v>76</v>
      </c>
      <c r="G22" s="90"/>
    </row>
    <row r="23" spans="2:8" x14ac:dyDescent="0.25">
      <c r="G23" s="90"/>
    </row>
    <row r="24" spans="2:8" x14ac:dyDescent="0.25">
      <c r="B24" s="72" t="s">
        <v>99</v>
      </c>
      <c r="C24" s="72" t="s">
        <v>100</v>
      </c>
      <c r="G24" s="90"/>
    </row>
    <row r="25" spans="2:8" x14ac:dyDescent="0.25">
      <c r="G25" s="90"/>
    </row>
  </sheetData>
  <mergeCells count="4">
    <mergeCell ref="B2:G2"/>
    <mergeCell ref="B3:G3"/>
    <mergeCell ref="B4:G4"/>
    <mergeCell ref="B19:G19"/>
  </mergeCells>
  <pageMargins left="0.7" right="0.7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ОФП МСФО</vt:lpstr>
      <vt:lpstr>ОПИУ</vt:lpstr>
      <vt:lpstr>ДДС</vt:lpstr>
      <vt:lpstr>ОИК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Загаровская</dc:creator>
  <cp:lastModifiedBy>Динара Токубаева</cp:lastModifiedBy>
  <cp:lastPrinted>2024-04-18T07:14:31Z</cp:lastPrinted>
  <dcterms:created xsi:type="dcterms:W3CDTF">2023-03-15T06:27:45Z</dcterms:created>
  <dcterms:modified xsi:type="dcterms:W3CDTF">2024-07-31T06:02:41Z</dcterms:modified>
</cp:coreProperties>
</file>