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limbaeva\Desktop\Банки\АО Халык инвест\Фин отчетность за 1 кв 25\"/>
    </mc:Choice>
  </mc:AlternateContent>
  <bookViews>
    <workbookView xWindow="0" yWindow="0" windowWidth="28800" windowHeight="12330"/>
  </bookViews>
  <sheets>
    <sheet name="ББ" sheetId="1" r:id="rId1"/>
    <sheet name="СД" sheetId="2" r:id="rId2"/>
    <sheet name="ИК" sheetId="3" r:id="rId3"/>
    <sheet name="ДД конс" sheetId="4" r:id="rId4"/>
  </sheets>
  <definedNames>
    <definedName name="_xlnm.Print_Area" localSheetId="0">ББ!$A$1:$F$74</definedName>
    <definedName name="_xlnm.Print_Area" localSheetId="3">'ДД конс'!$A$1:$F$66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3" l="1"/>
  <c r="E16" i="1" l="1"/>
  <c r="C46" i="4" l="1"/>
  <c r="E46" i="4"/>
  <c r="E41" i="4"/>
  <c r="C41" i="4"/>
  <c r="E33" i="4"/>
  <c r="C33" i="4"/>
  <c r="E26" i="4"/>
  <c r="C26" i="4"/>
  <c r="E15" i="4"/>
  <c r="C15" i="4"/>
  <c r="E9" i="4"/>
  <c r="C9" i="4"/>
  <c r="H25" i="3"/>
  <c r="G24" i="3"/>
  <c r="G31" i="3" s="1"/>
  <c r="E24" i="3"/>
  <c r="E31" i="3" s="1"/>
  <c r="D24" i="3"/>
  <c r="H23" i="3"/>
  <c r="F21" i="3"/>
  <c r="H21" i="3" s="1"/>
  <c r="G19" i="3"/>
  <c r="E19" i="3"/>
  <c r="F13" i="3"/>
  <c r="H13" i="3" s="1"/>
  <c r="E12" i="3"/>
  <c r="F12" i="3" s="1"/>
  <c r="D12" i="3"/>
  <c r="D19" i="3" s="1"/>
  <c r="H11" i="3"/>
  <c r="F9" i="3"/>
  <c r="H9" i="3" s="1"/>
  <c r="C52" i="4" l="1"/>
  <c r="E39" i="4"/>
  <c r="E52" i="4"/>
  <c r="C39" i="4"/>
  <c r="E24" i="4"/>
  <c r="C24" i="4"/>
  <c r="F24" i="3"/>
  <c r="F31" i="3" s="1"/>
  <c r="H31" i="3" s="1"/>
  <c r="H12" i="3"/>
  <c r="H19" i="3" s="1"/>
  <c r="F19" i="3"/>
  <c r="D31" i="3"/>
  <c r="E55" i="4" l="1"/>
  <c r="E57" i="4" s="1"/>
  <c r="C55" i="4"/>
  <c r="C57" i="4" s="1"/>
  <c r="H24" i="3"/>
  <c r="E11" i="2" l="1"/>
  <c r="E17" i="2" s="1"/>
  <c r="E22" i="2" s="1"/>
  <c r="E25" i="2" s="1"/>
  <c r="E29" i="2" s="1"/>
  <c r="E31" i="2" s="1"/>
  <c r="D11" i="2"/>
  <c r="D17" i="2" s="1"/>
  <c r="D22" i="2" s="1"/>
  <c r="D25" i="2" s="1"/>
  <c r="D29" i="2" s="1"/>
  <c r="D31" i="2" s="1"/>
  <c r="D46" i="1"/>
  <c r="D47" i="1" s="1"/>
  <c r="D60" i="1"/>
  <c r="E60" i="1"/>
  <c r="E46" i="1"/>
  <c r="E47" i="1" s="1"/>
  <c r="E38" i="1"/>
  <c r="E40" i="1" s="1"/>
  <c r="D38" i="1"/>
  <c r="D40" i="1" s="1"/>
  <c r="E30" i="1"/>
  <c r="D30" i="1"/>
  <c r="E21" i="1"/>
  <c r="D21" i="1"/>
  <c r="E32" i="1" l="1"/>
  <c r="D62" i="1"/>
  <c r="D32" i="1"/>
  <c r="E62" i="1"/>
  <c r="E78" i="1" l="1"/>
  <c r="D78" i="1"/>
</calcChain>
</file>

<file path=xl/sharedStrings.xml><?xml version="1.0" encoding="utf-8"?>
<sst xmlns="http://schemas.openxmlformats.org/spreadsheetml/2006/main" count="220" uniqueCount="147">
  <si>
    <t>ПРОМЕЖУТОЧНАЯ КОНСОЛИДИРОВАННАЯ ФИНАНСОВАЯ ОТЧЕТНОСТЬ ТОО "КАЙНАР-АКБ"</t>
  </si>
  <si>
    <t>за период, закончившийся 31 марта 2025 года</t>
  </si>
  <si>
    <t>ПРОМЕЖУТОЧНЫЙ КОНСОЛИДИРОВАННЫЙ ОТЧЕТ О ФИНАНСОВОМ ПОЛОЖЕНИИ</t>
  </si>
  <si>
    <t>по состоянию на 31.03.2025 г.</t>
  </si>
  <si>
    <r>
      <t xml:space="preserve">Наименование организации     </t>
    </r>
    <r>
      <rPr>
        <u/>
        <sz val="10"/>
        <color indexed="8"/>
        <rFont val="Times New Roman"/>
        <family val="1"/>
        <charset val="204"/>
      </rPr>
      <t xml:space="preserve"> ТОО "Кайнар АКБ" (1 дочерних компаний)</t>
    </r>
  </si>
  <si>
    <t xml:space="preserve">Вид деятельности организации           </t>
  </si>
  <si>
    <t xml:space="preserve">Организационно-правовая форма          </t>
  </si>
  <si>
    <r>
      <t xml:space="preserve">Юридический адрес организации  </t>
    </r>
    <r>
      <rPr>
        <u/>
        <sz val="10"/>
        <color indexed="8"/>
        <rFont val="Times New Roman"/>
        <family val="1"/>
        <charset val="204"/>
      </rPr>
      <t>г. Талдыкорган, ул Медеу, 1/1</t>
    </r>
  </si>
  <si>
    <t>В тысячах тенге</t>
  </si>
  <si>
    <t>Прим.</t>
  </si>
  <si>
    <t>АКТИВЫ</t>
  </si>
  <si>
    <t>Долгосрочные активы</t>
  </si>
  <si>
    <t>Основные средства</t>
  </si>
  <si>
    <t>Инвестиционное имущество</t>
  </si>
  <si>
    <t>Нематериальные активы</t>
  </si>
  <si>
    <t>Актив в форме права пользования</t>
  </si>
  <si>
    <t>Прочие долгосрочные активы</t>
  </si>
  <si>
    <t>Итого долгосрочных активов</t>
  </si>
  <si>
    <t>Краткосрочные активы</t>
  </si>
  <si>
    <t>Запасы</t>
  </si>
  <si>
    <t>Торговая и прочая дебиторская задолженность</t>
  </si>
  <si>
    <t xml:space="preserve">Авансы выданные </t>
  </si>
  <si>
    <t>Предоплата по корпоративному подоходному налогу</t>
  </si>
  <si>
    <t>Предоплата по прочим налогам</t>
  </si>
  <si>
    <t>Прочие оборотные финансовые активы</t>
  </si>
  <si>
    <t>Денежные средства и их эквиваленты</t>
  </si>
  <si>
    <t>Итого краткосрочных активов</t>
  </si>
  <si>
    <t>ИТОГО АКТИВЫ</t>
  </si>
  <si>
    <t>КАПИТАЛ И ОБЯЗАТЕЛЬСТВА</t>
  </si>
  <si>
    <t>Капитал</t>
  </si>
  <si>
    <t>Уставный капитал</t>
  </si>
  <si>
    <t>Нераспределенная прибыль</t>
  </si>
  <si>
    <t>Итого капитал, относимый на собственников</t>
  </si>
  <si>
    <t>Доля неконтролирующих собственников</t>
  </si>
  <si>
    <t>Всего капитал</t>
  </si>
  <si>
    <t>Долгосрочные обязательства</t>
  </si>
  <si>
    <t>Займы от связанных сторон</t>
  </si>
  <si>
    <t>Обязательства по финансовой аренде</t>
  </si>
  <si>
    <t>Процентные займы</t>
  </si>
  <si>
    <t>Отложенные налоговые обязательства</t>
  </si>
  <si>
    <t>Итого долгосрочных обязательств</t>
  </si>
  <si>
    <t>Краткосрочные обязательства</t>
  </si>
  <si>
    <t>Начисленные резервы</t>
  </si>
  <si>
    <t>Дивиденды к выплате</t>
  </si>
  <si>
    <t>Торговая кредиторская задолженность</t>
  </si>
  <si>
    <t>Вознаграждения работникам</t>
  </si>
  <si>
    <t>Корпоративный подоходный налог к уплате</t>
  </si>
  <si>
    <t>Обязательства по договорам</t>
  </si>
  <si>
    <t>Прочие текущие обязательства</t>
  </si>
  <si>
    <t>Итого краткосрочных обязательств</t>
  </si>
  <si>
    <t>ИТОГО КАПИТАЛ И ОБЯЗАТЕЛЬСТВА</t>
  </si>
  <si>
    <t>Генеральный директор</t>
  </si>
  <si>
    <t>Ажмагамбетов Е.К.</t>
  </si>
  <si>
    <t>Главный бухгалтер</t>
  </si>
  <si>
    <t>Кожакова Ш.Б.</t>
  </si>
  <si>
    <t>Примечания на страницах с 2  по 39 являются неотъемлемой частью данной финансовой отчетности</t>
  </si>
  <si>
    <t>ПРОМЕЖУТОЧНЫЙ КОНСОЛИДИРОВАННЫЙ ОТЧЕТ О СОВОКУПНОМ ДОХОДЕ</t>
  </si>
  <si>
    <t>Выручка по договорам с покупателями</t>
  </si>
  <si>
    <t>Себестоимость реализации</t>
  </si>
  <si>
    <t>Валовый доход</t>
  </si>
  <si>
    <t>Расходы на реализацию продукции и оказание услуг</t>
  </si>
  <si>
    <t>Общие административные расходы</t>
  </si>
  <si>
    <t>Прочие доходы</t>
  </si>
  <si>
    <t>Прочие расходы</t>
  </si>
  <si>
    <t>Итого операционная прибыль (убыток)</t>
  </si>
  <si>
    <t>Финансовые доходы</t>
  </si>
  <si>
    <t>Финансовые расходы</t>
  </si>
  <si>
    <t>Восстановление расходов/расходы по обесценению активов</t>
  </si>
  <si>
    <t>Прибыль (убыток) до налогообложения</t>
  </si>
  <si>
    <t>Подоходный налог</t>
  </si>
  <si>
    <t>Прибыль (убыток) за год</t>
  </si>
  <si>
    <t>Прочий совокупный доход</t>
  </si>
  <si>
    <t>Общий совокупный доход / убыток за год</t>
  </si>
  <si>
    <t>Общий совокупный доход, относимый на:</t>
  </si>
  <si>
    <t>собственников материнской организации</t>
  </si>
  <si>
    <t>доля неконтролирующих собственников</t>
  </si>
  <si>
    <t>-</t>
  </si>
  <si>
    <t>Прибыль на акцию (тенге):</t>
  </si>
  <si>
    <t>в том числе:</t>
  </si>
  <si>
    <t>Базовая прибыль на акцию:</t>
  </si>
  <si>
    <t>От продолжающейся деятельности</t>
  </si>
  <si>
    <t>От прекращенной деятельности</t>
  </si>
  <si>
    <t>за 3 месяца, закончившихся 31 марта 2025 года</t>
  </si>
  <si>
    <t>за 3 месяца, закончившихся 31 марта 2024 года</t>
  </si>
  <si>
    <t>ПРОМЕЖУТОЧНАЯ КОНСОЛИДИРОВАННЫЙ ОТЧЕТ ОБ ИЗМЕНЕНИЯХ В КАПИТАЛЕ</t>
  </si>
  <si>
    <t>Прнмечание</t>
  </si>
  <si>
    <t>Нераспределен-ная прибыль</t>
  </si>
  <si>
    <t>ИТОГО</t>
  </si>
  <si>
    <t>Доля неконтролируемых собственников</t>
  </si>
  <si>
    <t>Итого капитал</t>
  </si>
  <si>
    <t>Корректировка прошлых лет</t>
  </si>
  <si>
    <t xml:space="preserve">Пересчитанное сальдо </t>
  </si>
  <si>
    <t>Прибыль / убыток за период</t>
  </si>
  <si>
    <t>Консолидационные корректировки прибыли при приобретении дочерней компании</t>
  </si>
  <si>
    <t>Выплата дивидендов</t>
  </si>
  <si>
    <t>Взносы собственников</t>
  </si>
  <si>
    <t>Сальдо на 01 января 2024 года</t>
  </si>
  <si>
    <t>Сальдо на 31 марта 2024 года</t>
  </si>
  <si>
    <t>Сальдо на 01 января 2025 года</t>
  </si>
  <si>
    <t>Сальдо на 31 марта 2025 года</t>
  </si>
  <si>
    <t>ПРОМЕЖУТОЧНЫЙ КОНСОЛИДИРОВАННЫЙ ОТЧЕТ О ДВИЖЕНИИ ДЕНЕЖНЫХ СРЕДСТВ (прямой метод)</t>
  </si>
  <si>
    <t>В  тысячах тенге</t>
  </si>
  <si>
    <t>Движение денег от операционной деятельности:</t>
  </si>
  <si>
    <t>Поступление денежных средств, всего</t>
  </si>
  <si>
    <t xml:space="preserve">      в том числе:</t>
  </si>
  <si>
    <t xml:space="preserve">      реализация товаров и услуг</t>
  </si>
  <si>
    <t xml:space="preserve">      авансы, полученные от покупателей, заказчиков</t>
  </si>
  <si>
    <t xml:space="preserve">      полученные вознаграждения</t>
  </si>
  <si>
    <t xml:space="preserve">      Прочие поступления</t>
  </si>
  <si>
    <t>Выбытие денежных средств, всего</t>
  </si>
  <si>
    <t xml:space="preserve">      платежи поставщикам за товары и услуги</t>
  </si>
  <si>
    <t xml:space="preserve">      авансы, выданные поставщикам товаров и услуг</t>
  </si>
  <si>
    <t xml:space="preserve">      выплаты по договорам страхования</t>
  </si>
  <si>
    <t xml:space="preserve">      Выплаты по заработной плате</t>
  </si>
  <si>
    <t xml:space="preserve">      Выплата вознаграждения</t>
  </si>
  <si>
    <t xml:space="preserve">      Налоги</t>
  </si>
  <si>
    <t xml:space="preserve">      Прочие выплаты</t>
  </si>
  <si>
    <t xml:space="preserve">Чистая сумма денежных средств от операционной деятельности </t>
  </si>
  <si>
    <t>Движение денег от инвестиционной деятельности:</t>
  </si>
  <si>
    <t xml:space="preserve">      реализация основных средств</t>
  </si>
  <si>
    <t xml:space="preserve">       Реализация долговых инструментов</t>
  </si>
  <si>
    <t xml:space="preserve">       Полученные вознаграждения</t>
  </si>
  <si>
    <t xml:space="preserve">       Получение иных займов</t>
  </si>
  <si>
    <t xml:space="preserve">       Прочие поступления</t>
  </si>
  <si>
    <t xml:space="preserve">    в том числе:</t>
  </si>
  <si>
    <t>приобретение основных средств и нематериальных активов</t>
  </si>
  <si>
    <t>приобретение контроля над дочерними организациями</t>
  </si>
  <si>
    <t>Возврат предоставленных займов</t>
  </si>
  <si>
    <t>прочие выплаты</t>
  </si>
  <si>
    <t xml:space="preserve">Чистая сумма денежных средств от инвестиционной деятельности </t>
  </si>
  <si>
    <t>Движение денег от финансовой деятельности:</t>
  </si>
  <si>
    <t xml:space="preserve">     в том числе:</t>
  </si>
  <si>
    <t xml:space="preserve">     получение займов</t>
  </si>
  <si>
    <t xml:space="preserve">     эмиссия акции и других финансовых инструментов</t>
  </si>
  <si>
    <t xml:space="preserve">     прочие поступление</t>
  </si>
  <si>
    <t xml:space="preserve">     погашение займов</t>
  </si>
  <si>
    <t xml:space="preserve">     выплата вознаграждения</t>
  </si>
  <si>
    <t xml:space="preserve">     Выплата дивидендов</t>
  </si>
  <si>
    <t xml:space="preserve">     прочие выплаты</t>
  </si>
  <si>
    <t xml:space="preserve">Чистая сумма денежных средств от финансовой деятельности </t>
  </si>
  <si>
    <t>Влияние обменных курсов валют к тенге</t>
  </si>
  <si>
    <t>Влияние оценочного резерва под ожидаемые кредитные убытки</t>
  </si>
  <si>
    <t xml:space="preserve">ИТОГО: Увеличение + / - уменьшение денежных средств </t>
  </si>
  <si>
    <t>Деньги и эквиваленты на начало отчетного периода</t>
  </si>
  <si>
    <r>
      <t xml:space="preserve">Деньги и эквиваленты на конец отчетного периода – </t>
    </r>
    <r>
      <rPr>
        <b/>
        <i/>
        <sz val="9"/>
        <color theme="1"/>
        <rFont val="Times New Roman"/>
        <family val="1"/>
        <charset val="204"/>
      </rPr>
      <t>Примечание 14, 15</t>
    </r>
  </si>
  <si>
    <t>Примечания на страницах с 02 по 39 являются неотъемлемой частью данной финансовой отчетности.</t>
  </si>
  <si>
    <t>Финансовая отчетность была утверждена руководством 01 мая 2025 года  и от имени руководства ее подписали: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</si>
</sst>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4" fillId="0" borderId="0"/>
  </cellStyleXfs>
  <cellXfs count="16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7" fillId="0" borderId="0" xfId="0" applyFont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3" fontId="2" fillId="0" borderId="0" xfId="0" applyNumberFormat="1" applyFont="1"/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/>
    <xf numFmtId="0" fontId="9" fillId="0" borderId="0" xfId="0" applyFont="1"/>
    <xf numFmtId="0" fontId="2" fillId="0" borderId="0" xfId="1" applyFont="1"/>
    <xf numFmtId="0" fontId="15" fillId="0" borderId="0" xfId="1" applyFont="1"/>
    <xf numFmtId="0" fontId="7" fillId="0" borderId="0" xfId="1" applyFont="1" applyAlignment="1">
      <alignment vertical="center" wrapText="1"/>
    </xf>
    <xf numFmtId="0" fontId="10" fillId="0" borderId="0" xfId="1" applyFont="1" applyAlignment="1">
      <alignment horizontal="center" vertical="center" wrapText="1"/>
    </xf>
    <xf numFmtId="3" fontId="2" fillId="0" borderId="0" xfId="1" applyNumberFormat="1" applyFont="1"/>
    <xf numFmtId="0" fontId="10" fillId="0" borderId="0" xfId="1" applyFont="1" applyFill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10" fillId="0" borderId="0" xfId="1" applyFont="1" applyAlignment="1">
      <alignment vertical="center"/>
    </xf>
    <xf numFmtId="0" fontId="2" fillId="0" borderId="0" xfId="1" applyFont="1" applyFill="1"/>
    <xf numFmtId="0" fontId="1" fillId="0" borderId="0" xfId="0" applyFont="1" applyFill="1"/>
    <xf numFmtId="0" fontId="15" fillId="0" borderId="0" xfId="1" applyFont="1" applyFill="1"/>
    <xf numFmtId="0" fontId="16" fillId="0" borderId="0" xfId="1" applyFont="1" applyFill="1" applyAlignment="1">
      <alignment vertical="center"/>
    </xf>
    <xf numFmtId="0" fontId="16" fillId="0" borderId="1" xfId="1" applyFont="1" applyFill="1" applyBorder="1" applyAlignment="1">
      <alignment vertical="center"/>
    </xf>
    <xf numFmtId="0" fontId="3" fillId="0" borderId="0" xfId="1" applyFont="1" applyFill="1" applyAlignment="1">
      <alignment vertical="center" wrapText="1"/>
    </xf>
    <xf numFmtId="0" fontId="17" fillId="0" borderId="1" xfId="1" applyFont="1" applyFill="1" applyBorder="1" applyAlignment="1">
      <alignment vertical="center"/>
    </xf>
    <xf numFmtId="0" fontId="17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justify" vertical="center"/>
    </xf>
    <xf numFmtId="0" fontId="12" fillId="0" borderId="1" xfId="1" applyFont="1" applyFill="1" applyBorder="1" applyAlignment="1">
      <alignment horizontal="justify" vertical="center"/>
    </xf>
    <xf numFmtId="0" fontId="17" fillId="0" borderId="1" xfId="1" applyFont="1" applyFill="1" applyBorder="1" applyAlignment="1">
      <alignment vertical="center" wrapText="1"/>
    </xf>
    <xf numFmtId="0" fontId="12" fillId="0" borderId="1" xfId="1" applyFont="1" applyFill="1" applyBorder="1" applyAlignment="1">
      <alignment vertical="center"/>
    </xf>
    <xf numFmtId="0" fontId="17" fillId="0" borderId="4" xfId="1" applyFont="1" applyFill="1" applyBorder="1" applyAlignment="1">
      <alignment vertical="center" wrapText="1"/>
    </xf>
    <xf numFmtId="3" fontId="2" fillId="0" borderId="0" xfId="1" applyNumberFormat="1" applyFont="1" applyFill="1"/>
    <xf numFmtId="0" fontId="10" fillId="0" borderId="0" xfId="1" applyFont="1" applyFill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21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3" fontId="22" fillId="0" borderId="0" xfId="0" applyNumberFormat="1" applyFont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22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3" fontId="22" fillId="0" borderId="3" xfId="0" applyNumberFormat="1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3" fontId="22" fillId="0" borderId="4" xfId="0" applyNumberFormat="1" applyFont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3" fontId="1" fillId="0" borderId="0" xfId="0" applyNumberFormat="1" applyFont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22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3" fontId="22" fillId="0" borderId="3" xfId="0" applyNumberFormat="1" applyFont="1" applyBorder="1" applyAlignment="1">
      <alignment horizontal="right" vertical="center" wrapText="1"/>
    </xf>
    <xf numFmtId="0" fontId="20" fillId="0" borderId="1" xfId="1" applyFont="1" applyBorder="1" applyAlignment="1">
      <alignment vertical="center" wrapText="1"/>
    </xf>
    <xf numFmtId="0" fontId="1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1" fillId="0" borderId="0" xfId="1" applyFont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3" fontId="22" fillId="0" borderId="0" xfId="1" applyNumberFormat="1" applyFont="1" applyFill="1" applyAlignment="1">
      <alignment horizontal="right" vertical="center" wrapText="1"/>
    </xf>
    <xf numFmtId="3" fontId="21" fillId="0" borderId="0" xfId="1" applyNumberFormat="1" applyFont="1" applyFill="1" applyAlignment="1">
      <alignment horizontal="right" vertical="center" wrapText="1"/>
    </xf>
    <xf numFmtId="0" fontId="1" fillId="0" borderId="3" xfId="1" applyFont="1" applyBorder="1" applyAlignment="1">
      <alignment vertical="center" wrapText="1"/>
    </xf>
    <xf numFmtId="0" fontId="1" fillId="0" borderId="3" xfId="1" applyFont="1" applyFill="1" applyBorder="1" applyAlignment="1">
      <alignment horizontal="center" vertical="center" wrapText="1"/>
    </xf>
    <xf numFmtId="3" fontId="22" fillId="0" borderId="3" xfId="1" applyNumberFormat="1" applyFont="1" applyFill="1" applyBorder="1" applyAlignment="1">
      <alignment horizontal="right" vertical="center" wrapText="1"/>
    </xf>
    <xf numFmtId="3" fontId="21" fillId="0" borderId="3" xfId="1" applyNumberFormat="1" applyFont="1" applyFill="1" applyBorder="1" applyAlignment="1">
      <alignment horizontal="right" vertical="center" wrapText="1"/>
    </xf>
    <xf numFmtId="0" fontId="21" fillId="0" borderId="0" xfId="1" applyFont="1" applyAlignment="1">
      <alignment vertical="center" wrapText="1"/>
    </xf>
    <xf numFmtId="0" fontId="21" fillId="0" borderId="1" xfId="1" applyFont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3" fontId="22" fillId="0" borderId="1" xfId="1" applyNumberFormat="1" applyFont="1" applyFill="1" applyBorder="1" applyAlignment="1">
      <alignment horizontal="right" vertical="center" wrapText="1"/>
    </xf>
    <xf numFmtId="3" fontId="21" fillId="0" borderId="1" xfId="1" applyNumberFormat="1" applyFont="1" applyFill="1" applyBorder="1" applyAlignment="1">
      <alignment horizontal="right" vertical="center" wrapText="1"/>
    </xf>
    <xf numFmtId="0" fontId="1" fillId="0" borderId="0" xfId="1" applyFont="1" applyAlignment="1">
      <alignment vertical="center" wrapText="1"/>
    </xf>
    <xf numFmtId="0" fontId="1" fillId="0" borderId="0" xfId="1" applyFont="1" applyFill="1" applyAlignment="1">
      <alignment horizontal="center" vertical="center" wrapText="1"/>
    </xf>
    <xf numFmtId="0" fontId="22" fillId="0" borderId="3" xfId="1" applyFont="1" applyBorder="1" applyAlignment="1">
      <alignment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22" fillId="0" borderId="0" xfId="1" applyFont="1" applyAlignment="1">
      <alignment vertical="center" wrapText="1"/>
    </xf>
    <xf numFmtId="3" fontId="22" fillId="0" borderId="0" xfId="0" applyNumberFormat="1" applyFont="1" applyFill="1" applyAlignment="1">
      <alignment horizontal="right" vertical="center" wrapText="1"/>
    </xf>
    <xf numFmtId="3" fontId="21" fillId="0" borderId="0" xfId="0" applyNumberFormat="1" applyFont="1" applyFill="1" applyAlignment="1">
      <alignment horizontal="right" vertical="center" wrapText="1"/>
    </xf>
    <xf numFmtId="3" fontId="1" fillId="0" borderId="0" xfId="0" applyNumberFormat="1" applyFont="1" applyFill="1" applyAlignment="1">
      <alignment horizontal="right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20" fillId="0" borderId="5" xfId="1" applyFont="1" applyBorder="1" applyAlignment="1">
      <alignment vertical="center" wrapText="1"/>
    </xf>
    <xf numFmtId="0" fontId="1" fillId="0" borderId="5" xfId="1" applyFont="1" applyBorder="1" applyAlignment="1">
      <alignment horizontal="center" vertical="center" wrapText="1"/>
    </xf>
    <xf numFmtId="0" fontId="22" fillId="0" borderId="0" xfId="1" applyFont="1" applyFill="1" applyAlignment="1">
      <alignment vertical="center"/>
    </xf>
    <xf numFmtId="0" fontId="22" fillId="0" borderId="1" xfId="1" applyFont="1" applyFill="1" applyBorder="1" applyAlignment="1">
      <alignment vertical="center"/>
    </xf>
    <xf numFmtId="0" fontId="21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vertical="center"/>
    </xf>
    <xf numFmtId="3" fontId="3" fillId="0" borderId="1" xfId="1" applyNumberFormat="1" applyFont="1" applyFill="1" applyBorder="1" applyAlignment="1">
      <alignment horizontal="right" vertical="center"/>
    </xf>
    <xf numFmtId="3" fontId="22" fillId="0" borderId="1" xfId="1" applyNumberFormat="1" applyFont="1" applyFill="1" applyBorder="1" applyAlignment="1">
      <alignment horizontal="right" vertical="center"/>
    </xf>
    <xf numFmtId="0" fontId="21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3" fontId="3" fillId="0" borderId="0" xfId="1" applyNumberFormat="1" applyFont="1" applyFill="1" applyAlignment="1">
      <alignment horizontal="right" vertical="center"/>
    </xf>
    <xf numFmtId="3" fontId="22" fillId="0" borderId="0" xfId="1" applyNumberFormat="1" applyFont="1" applyFill="1" applyAlignment="1">
      <alignment horizontal="right" vertical="center"/>
    </xf>
    <xf numFmtId="0" fontId="21" fillId="0" borderId="0" xfId="1" applyFont="1" applyFill="1" applyAlignment="1">
      <alignment vertical="center" wrapText="1"/>
    </xf>
    <xf numFmtId="0" fontId="3" fillId="0" borderId="3" xfId="1" applyFont="1" applyFill="1" applyBorder="1" applyAlignment="1">
      <alignment vertical="center"/>
    </xf>
    <xf numFmtId="3" fontId="22" fillId="0" borderId="3" xfId="1" applyNumberFormat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0" xfId="1" applyFont="1"/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0" fillId="0" borderId="3" xfId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3" fontId="1" fillId="0" borderId="0" xfId="0" applyNumberFormat="1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" fillId="0" borderId="6" xfId="1" applyFont="1" applyFill="1" applyBorder="1" applyAlignment="1">
      <alignment vertical="center"/>
    </xf>
    <xf numFmtId="0" fontId="1" fillId="0" borderId="1" xfId="1" applyFont="1" applyFill="1" applyBorder="1" applyAlignment="1">
      <alignment vertical="center"/>
    </xf>
    <xf numFmtId="3" fontId="22" fillId="0" borderId="3" xfId="1" applyNumberFormat="1" applyFont="1" applyFill="1" applyBorder="1" applyAlignment="1">
      <alignment horizontal="right" vertical="center"/>
    </xf>
    <xf numFmtId="3" fontId="22" fillId="0" borderId="1" xfId="1" applyNumberFormat="1" applyFont="1" applyFill="1" applyBorder="1" applyAlignment="1">
      <alignment horizontal="right" vertical="center"/>
    </xf>
    <xf numFmtId="3" fontId="17" fillId="0" borderId="7" xfId="1" applyNumberFormat="1" applyFont="1" applyFill="1" applyBorder="1" applyAlignment="1">
      <alignment horizontal="right" vertical="center" wrapText="1"/>
    </xf>
    <xf numFmtId="0" fontId="2" fillId="0" borderId="1" xfId="1" applyFont="1" applyFill="1" applyBorder="1" applyAlignment="1">
      <alignment horizontal="center"/>
    </xf>
    <xf numFmtId="0" fontId="10" fillId="0" borderId="3" xfId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right" vertical="center" wrapText="1"/>
    </xf>
    <xf numFmtId="3" fontId="18" fillId="0" borderId="1" xfId="1" applyNumberFormat="1" applyFont="1" applyFill="1" applyBorder="1" applyAlignment="1">
      <alignment horizontal="right" vertical="center" wrapText="1"/>
    </xf>
    <xf numFmtId="3" fontId="18" fillId="0" borderId="2" xfId="1" applyNumberFormat="1" applyFont="1" applyFill="1" applyBorder="1" applyAlignment="1">
      <alignment horizontal="right" vertical="center" wrapText="1"/>
    </xf>
    <xf numFmtId="3" fontId="18" fillId="0" borderId="0" xfId="1" applyNumberFormat="1" applyFont="1" applyFill="1" applyAlignment="1">
      <alignment horizontal="right" vertical="center" wrapText="1"/>
    </xf>
    <xf numFmtId="3" fontId="17" fillId="0" borderId="0" xfId="1" applyNumberFormat="1" applyFont="1" applyFill="1" applyAlignment="1">
      <alignment horizontal="right" vertical="center" wrapText="1"/>
    </xf>
    <xf numFmtId="3" fontId="12" fillId="0" borderId="0" xfId="1" applyNumberFormat="1" applyFont="1" applyFill="1" applyAlignment="1">
      <alignment horizontal="right" vertical="center" wrapText="1"/>
    </xf>
    <xf numFmtId="3" fontId="18" fillId="0" borderId="3" xfId="1" applyNumberFormat="1" applyFont="1" applyFill="1" applyBorder="1" applyAlignment="1">
      <alignment horizontal="right" vertical="center" wrapText="1"/>
    </xf>
    <xf numFmtId="3" fontId="11" fillId="0" borderId="0" xfId="1" applyNumberFormat="1" applyFont="1" applyFill="1" applyAlignment="1">
      <alignment horizontal="right" vertical="center" wrapText="1"/>
    </xf>
    <xf numFmtId="3" fontId="11" fillId="0" borderId="2" xfId="1" applyNumberFormat="1" applyFont="1" applyFill="1" applyBorder="1" applyAlignment="1">
      <alignment horizontal="right" vertical="center" wrapText="1"/>
    </xf>
    <xf numFmtId="3" fontId="11" fillId="0" borderId="3" xfId="1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wrapText="1"/>
    </xf>
    <xf numFmtId="0" fontId="15" fillId="0" borderId="0" xfId="1" applyFont="1" applyFill="1" applyAlignment="1">
      <alignment wrapText="1"/>
    </xf>
    <xf numFmtId="0" fontId="3" fillId="0" borderId="0" xfId="1" applyFont="1" applyFill="1" applyAlignment="1">
      <alignment vertical="center" wrapText="1"/>
    </xf>
    <xf numFmtId="14" fontId="17" fillId="0" borderId="1" xfId="1" applyNumberFormat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8"/>
  <sheetViews>
    <sheetView tabSelected="1" zoomScaleNormal="100" workbookViewId="0">
      <selection activeCell="B74" sqref="B74"/>
    </sheetView>
  </sheetViews>
  <sheetFormatPr defaultRowHeight="15" x14ac:dyDescent="0.25"/>
  <cols>
    <col min="1" max="1" width="4.85546875" style="2" customWidth="1"/>
    <col min="2" max="2" width="54.7109375" style="2" customWidth="1"/>
    <col min="3" max="3" width="9.140625" style="2"/>
    <col min="4" max="4" width="22.42578125" style="2" customWidth="1"/>
    <col min="5" max="5" width="22.28515625" style="2" customWidth="1"/>
    <col min="6" max="6" width="6.28515625" style="2" customWidth="1"/>
    <col min="7" max="8" width="9.140625" style="2"/>
    <col min="9" max="9" width="16.28515625" style="2" bestFit="1" customWidth="1"/>
    <col min="10" max="16384" width="9.140625" style="2"/>
  </cols>
  <sheetData>
    <row r="1" spans="2:14" ht="15.75" x14ac:dyDescent="0.25">
      <c r="B1" s="1" t="s">
        <v>0</v>
      </c>
    </row>
    <row r="2" spans="2:14" ht="15.75" x14ac:dyDescent="0.25">
      <c r="B2" s="1" t="s">
        <v>1</v>
      </c>
    </row>
    <row r="4" spans="2:14" s="3" customFormat="1" ht="15.75" x14ac:dyDescent="0.25">
      <c r="B4" s="1" t="s">
        <v>2</v>
      </c>
    </row>
    <row r="5" spans="2:14" s="3" customFormat="1" ht="15.75" x14ac:dyDescent="0.25">
      <c r="B5" s="1" t="s">
        <v>3</v>
      </c>
    </row>
    <row r="6" spans="2:14" s="3" customFormat="1" ht="15.75" x14ac:dyDescent="0.25">
      <c r="B6" s="1"/>
    </row>
    <row r="7" spans="2:14" s="3" customFormat="1" ht="15.75" x14ac:dyDescent="0.25"/>
    <row r="8" spans="2:14" s="4" customFormat="1" ht="12.75" hidden="1" x14ac:dyDescent="0.2">
      <c r="B8" s="124" t="s">
        <v>4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</row>
    <row r="9" spans="2:14" s="4" customFormat="1" ht="12.75" hidden="1" x14ac:dyDescent="0.2">
      <c r="B9" s="124" t="s">
        <v>5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</row>
    <row r="10" spans="2:14" s="4" customFormat="1" ht="12.75" hidden="1" x14ac:dyDescent="0.2">
      <c r="B10" s="124" t="s">
        <v>6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</row>
    <row r="11" spans="2:14" s="4" customFormat="1" ht="12.75" hidden="1" x14ac:dyDescent="0.2">
      <c r="B11" s="5" t="s">
        <v>7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7"/>
    </row>
    <row r="12" spans="2:14" ht="16.5" thickBot="1" x14ac:dyDescent="0.3">
      <c r="B12" s="47" t="s">
        <v>8</v>
      </c>
      <c r="C12" s="48" t="s">
        <v>9</v>
      </c>
      <c r="D12" s="49">
        <v>45747</v>
      </c>
      <c r="E12" s="49">
        <v>45657</v>
      </c>
    </row>
    <row r="13" spans="2:14" ht="15.75" x14ac:dyDescent="0.25">
      <c r="B13" s="50" t="s">
        <v>10</v>
      </c>
      <c r="C13" s="51"/>
      <c r="D13" s="52"/>
      <c r="E13" s="52"/>
    </row>
    <row r="14" spans="2:14" ht="15.75" x14ac:dyDescent="0.25">
      <c r="B14" s="50"/>
      <c r="C14" s="53"/>
      <c r="D14" s="54"/>
      <c r="E14" s="54"/>
    </row>
    <row r="15" spans="2:14" ht="15.75" x14ac:dyDescent="0.25">
      <c r="B15" s="50" t="s">
        <v>11</v>
      </c>
      <c r="C15" s="53"/>
      <c r="D15" s="54"/>
      <c r="E15" s="54"/>
    </row>
    <row r="16" spans="2:14" ht="15.75" x14ac:dyDescent="0.25">
      <c r="B16" s="55" t="s">
        <v>12</v>
      </c>
      <c r="C16" s="56">
        <v>4</v>
      </c>
      <c r="D16" s="57">
        <v>14294834</v>
      </c>
      <c r="E16" s="57">
        <f>11341781+9126</f>
        <v>11350907</v>
      </c>
    </row>
    <row r="17" spans="2:8" ht="15.75" x14ac:dyDescent="0.25">
      <c r="B17" s="55" t="s">
        <v>13</v>
      </c>
      <c r="C17" s="56">
        <v>5</v>
      </c>
      <c r="D17" s="57">
        <v>6815</v>
      </c>
      <c r="E17" s="57">
        <v>7598</v>
      </c>
    </row>
    <row r="18" spans="2:8" ht="15.75" x14ac:dyDescent="0.25">
      <c r="B18" s="55" t="s">
        <v>14</v>
      </c>
      <c r="C18" s="56">
        <v>6</v>
      </c>
      <c r="D18" s="57">
        <v>56073</v>
      </c>
      <c r="E18" s="57">
        <v>33233</v>
      </c>
    </row>
    <row r="19" spans="2:8" ht="15.75" x14ac:dyDescent="0.25">
      <c r="B19" s="55" t="s">
        <v>15</v>
      </c>
      <c r="C19" s="56">
        <v>7</v>
      </c>
      <c r="D19" s="57">
        <v>3543</v>
      </c>
      <c r="E19" s="57">
        <v>3543</v>
      </c>
    </row>
    <row r="20" spans="2:8" ht="16.5" thickBot="1" x14ac:dyDescent="0.3">
      <c r="B20" s="55" t="s">
        <v>16</v>
      </c>
      <c r="C20" s="56">
        <v>8</v>
      </c>
      <c r="D20" s="57">
        <v>1018363</v>
      </c>
      <c r="E20" s="57">
        <v>666524</v>
      </c>
    </row>
    <row r="21" spans="2:8" ht="16.5" thickBot="1" x14ac:dyDescent="0.3">
      <c r="B21" s="58" t="s">
        <v>17</v>
      </c>
      <c r="C21" s="59"/>
      <c r="D21" s="60">
        <f>SUM(D16:D20)</f>
        <v>15379628</v>
      </c>
      <c r="E21" s="60">
        <f>SUM(E16:E20)</f>
        <v>12061805</v>
      </c>
    </row>
    <row r="22" spans="2:8" ht="15.75" x14ac:dyDescent="0.25">
      <c r="B22" s="50" t="s">
        <v>18</v>
      </c>
      <c r="C22" s="56"/>
      <c r="D22" s="57"/>
      <c r="E22" s="57"/>
    </row>
    <row r="23" spans="2:8" ht="15.75" x14ac:dyDescent="0.25">
      <c r="B23" s="61" t="s">
        <v>19</v>
      </c>
      <c r="C23" s="56">
        <v>9</v>
      </c>
      <c r="D23" s="57">
        <v>19918772</v>
      </c>
      <c r="E23" s="57">
        <v>14463498</v>
      </c>
    </row>
    <row r="24" spans="2:8" ht="15.75" x14ac:dyDescent="0.25">
      <c r="B24" s="61" t="s">
        <v>20</v>
      </c>
      <c r="C24" s="56">
        <v>10</v>
      </c>
      <c r="D24" s="57">
        <v>4283646</v>
      </c>
      <c r="E24" s="57">
        <v>4636707</v>
      </c>
    </row>
    <row r="25" spans="2:8" ht="15.75" x14ac:dyDescent="0.25">
      <c r="B25" s="61" t="s">
        <v>21</v>
      </c>
      <c r="C25" s="56">
        <v>11</v>
      </c>
      <c r="D25" s="57">
        <v>2299838</v>
      </c>
      <c r="E25" s="57">
        <v>2878904</v>
      </c>
    </row>
    <row r="26" spans="2:8" ht="15.75" x14ac:dyDescent="0.25">
      <c r="B26" s="55" t="s">
        <v>22</v>
      </c>
      <c r="C26" s="56"/>
      <c r="D26" s="57">
        <v>9793</v>
      </c>
      <c r="E26" s="57">
        <v>86272</v>
      </c>
    </row>
    <row r="27" spans="2:8" ht="15.75" x14ac:dyDescent="0.25">
      <c r="B27" s="55" t="s">
        <v>23</v>
      </c>
      <c r="C27" s="56">
        <v>12</v>
      </c>
      <c r="D27" s="57">
        <v>1243713</v>
      </c>
      <c r="E27" s="57">
        <v>643989</v>
      </c>
    </row>
    <row r="28" spans="2:8" ht="15.75" x14ac:dyDescent="0.25">
      <c r="B28" s="61" t="s">
        <v>24</v>
      </c>
      <c r="C28" s="56">
        <v>13</v>
      </c>
      <c r="D28" s="57">
        <v>3616862</v>
      </c>
      <c r="E28" s="57">
        <v>9254795</v>
      </c>
    </row>
    <row r="29" spans="2:8" ht="16.5" thickBot="1" x14ac:dyDescent="0.3">
      <c r="B29" s="61" t="s">
        <v>25</v>
      </c>
      <c r="C29" s="56">
        <v>14</v>
      </c>
      <c r="D29" s="57">
        <v>293650</v>
      </c>
      <c r="E29" s="57">
        <v>233460</v>
      </c>
    </row>
    <row r="30" spans="2:8" ht="16.5" thickBot="1" x14ac:dyDescent="0.3">
      <c r="B30" s="58" t="s">
        <v>26</v>
      </c>
      <c r="C30" s="59"/>
      <c r="D30" s="60">
        <f>SUM(D23:D29)</f>
        <v>31666274</v>
      </c>
      <c r="E30" s="60">
        <f>SUM(E23:E29)</f>
        <v>32197625</v>
      </c>
    </row>
    <row r="31" spans="2:8" ht="15.75" x14ac:dyDescent="0.25">
      <c r="B31" s="50"/>
      <c r="C31" s="127"/>
      <c r="D31" s="62"/>
      <c r="E31" s="62"/>
    </row>
    <row r="32" spans="2:8" ht="16.5" thickBot="1" x14ac:dyDescent="0.3">
      <c r="B32" s="63" t="s">
        <v>27</v>
      </c>
      <c r="C32" s="128"/>
      <c r="D32" s="64">
        <f>D21+D30</f>
        <v>47045902</v>
      </c>
      <c r="E32" s="64">
        <f>E21+E30</f>
        <v>44259430</v>
      </c>
      <c r="F32" s="9"/>
      <c r="G32" s="9"/>
      <c r="H32" s="9"/>
    </row>
    <row r="33" spans="2:7" ht="16.5" thickTop="1" x14ac:dyDescent="0.25">
      <c r="B33" s="50" t="s">
        <v>28</v>
      </c>
      <c r="C33" s="65"/>
      <c r="D33" s="57"/>
      <c r="E33" s="57"/>
    </row>
    <row r="34" spans="2:7" ht="15.75" x14ac:dyDescent="0.25">
      <c r="B34" s="61"/>
      <c r="C34" s="65"/>
      <c r="D34" s="57"/>
      <c r="E34" s="57"/>
    </row>
    <row r="35" spans="2:7" ht="15.75" x14ac:dyDescent="0.25">
      <c r="B35" s="50" t="s">
        <v>29</v>
      </c>
      <c r="C35" s="65"/>
      <c r="D35" s="66"/>
      <c r="E35" s="66"/>
    </row>
    <row r="36" spans="2:7" ht="15.75" x14ac:dyDescent="0.25">
      <c r="B36" s="61" t="s">
        <v>30</v>
      </c>
      <c r="C36" s="56">
        <v>15</v>
      </c>
      <c r="D36" s="66">
        <v>30000000</v>
      </c>
      <c r="E36" s="66">
        <v>30000000</v>
      </c>
    </row>
    <row r="37" spans="2:7" ht="15.75" x14ac:dyDescent="0.25">
      <c r="B37" s="61" t="s">
        <v>31</v>
      </c>
      <c r="C37" s="56">
        <v>16</v>
      </c>
      <c r="D37" s="57">
        <v>2979734</v>
      </c>
      <c r="E37" s="57">
        <v>2884381</v>
      </c>
      <c r="G37" s="9"/>
    </row>
    <row r="38" spans="2:7" ht="15.75" x14ac:dyDescent="0.25">
      <c r="B38" s="50" t="s">
        <v>32</v>
      </c>
      <c r="C38" s="65"/>
      <c r="D38" s="57">
        <f>D36+D37</f>
        <v>32979734</v>
      </c>
      <c r="E38" s="57">
        <f>E36+E37</f>
        <v>32884381</v>
      </c>
    </row>
    <row r="39" spans="2:7" ht="16.5" thickBot="1" x14ac:dyDescent="0.3">
      <c r="B39" s="67" t="s">
        <v>33</v>
      </c>
      <c r="C39" s="68"/>
      <c r="D39" s="69"/>
      <c r="E39" s="69"/>
    </row>
    <row r="40" spans="2:7" ht="16.5" thickBot="1" x14ac:dyDescent="0.3">
      <c r="B40" s="70" t="s">
        <v>34</v>
      </c>
      <c r="C40" s="68"/>
      <c r="D40" s="69">
        <f>D38+D39</f>
        <v>32979734</v>
      </c>
      <c r="E40" s="69">
        <f>E38+E39</f>
        <v>32884381</v>
      </c>
    </row>
    <row r="41" spans="2:7" ht="15.75" x14ac:dyDescent="0.25">
      <c r="B41" s="50"/>
      <c r="C41" s="56"/>
      <c r="D41" s="57"/>
      <c r="E41" s="57"/>
    </row>
    <row r="42" spans="2:7" ht="15.75" x14ac:dyDescent="0.25">
      <c r="B42" s="50" t="s">
        <v>35</v>
      </c>
      <c r="C42" s="56"/>
      <c r="D42" s="57"/>
      <c r="E42" s="57"/>
    </row>
    <row r="43" spans="2:7" ht="15.75" x14ac:dyDescent="0.25">
      <c r="B43" s="61" t="s">
        <v>36</v>
      </c>
      <c r="C43" s="56">
        <v>17</v>
      </c>
      <c r="D43" s="66">
        <v>207492</v>
      </c>
      <c r="E43" s="66">
        <v>207492</v>
      </c>
    </row>
    <row r="44" spans="2:7" ht="15.75" x14ac:dyDescent="0.25">
      <c r="B44" s="61" t="s">
        <v>37</v>
      </c>
      <c r="C44" s="56">
        <v>18</v>
      </c>
      <c r="D44" s="66">
        <v>2918</v>
      </c>
      <c r="E44" s="66">
        <v>2918</v>
      </c>
    </row>
    <row r="45" spans="2:7" ht="15.75" x14ac:dyDescent="0.25">
      <c r="B45" s="61" t="s">
        <v>38</v>
      </c>
      <c r="C45" s="56">
        <v>19</v>
      </c>
      <c r="D45" s="66">
        <v>6000000</v>
      </c>
      <c r="E45" s="66">
        <v>6000000</v>
      </c>
    </row>
    <row r="46" spans="2:7" ht="16.5" thickBot="1" x14ac:dyDescent="0.3">
      <c r="B46" s="61" t="s">
        <v>39</v>
      </c>
      <c r="C46" s="56">
        <v>32</v>
      </c>
      <c r="D46" s="57">
        <f>156328-19543</f>
        <v>136785</v>
      </c>
      <c r="E46" s="57">
        <f>156328-19543</f>
        <v>136785</v>
      </c>
    </row>
    <row r="47" spans="2:7" ht="16.5" thickBot="1" x14ac:dyDescent="0.3">
      <c r="B47" s="58" t="s">
        <v>40</v>
      </c>
      <c r="C47" s="59"/>
      <c r="D47" s="60">
        <f>SUM(D43:D46)</f>
        <v>6347195</v>
      </c>
      <c r="E47" s="60">
        <f>SUM(E43:E46)</f>
        <v>6347195</v>
      </c>
    </row>
    <row r="48" spans="2:7" ht="15.75" x14ac:dyDescent="0.25">
      <c r="B48" s="50"/>
      <c r="C48" s="56"/>
      <c r="D48" s="57"/>
      <c r="E48" s="57"/>
    </row>
    <row r="49" spans="2:8" ht="15.75" x14ac:dyDescent="0.25">
      <c r="B49" s="50" t="s">
        <v>41</v>
      </c>
      <c r="C49" s="56"/>
      <c r="D49" s="57"/>
      <c r="E49" s="57"/>
    </row>
    <row r="50" spans="2:8" ht="15.75" x14ac:dyDescent="0.25">
      <c r="B50" s="61" t="s">
        <v>36</v>
      </c>
      <c r="C50" s="56">
        <v>17</v>
      </c>
      <c r="D50" s="57">
        <v>3702469</v>
      </c>
      <c r="E50" s="66">
        <v>2162332</v>
      </c>
      <c r="H50" s="9"/>
    </row>
    <row r="51" spans="2:8" ht="15.75" x14ac:dyDescent="0.25">
      <c r="B51" s="61" t="s">
        <v>37</v>
      </c>
      <c r="C51" s="56">
        <v>18</v>
      </c>
      <c r="D51" s="57">
        <v>961</v>
      </c>
      <c r="E51" s="57">
        <v>961</v>
      </c>
      <c r="F51" s="9"/>
    </row>
    <row r="52" spans="2:8" ht="15.75" x14ac:dyDescent="0.25">
      <c r="B52" s="61" t="s">
        <v>38</v>
      </c>
      <c r="C52" s="56">
        <v>19</v>
      </c>
      <c r="D52" s="57">
        <v>178711</v>
      </c>
      <c r="E52" s="57">
        <v>178711</v>
      </c>
    </row>
    <row r="53" spans="2:8" ht="15.75" x14ac:dyDescent="0.25">
      <c r="B53" s="61" t="s">
        <v>42</v>
      </c>
      <c r="C53" s="56">
        <v>20</v>
      </c>
      <c r="D53" s="57">
        <v>128251</v>
      </c>
      <c r="E53" s="57">
        <v>104126</v>
      </c>
    </row>
    <row r="54" spans="2:8" ht="15.75" x14ac:dyDescent="0.25">
      <c r="B54" s="61" t="s">
        <v>43</v>
      </c>
      <c r="C54" s="56"/>
      <c r="D54" s="57"/>
      <c r="E54" s="57"/>
    </row>
    <row r="55" spans="2:8" ht="15.75" x14ac:dyDescent="0.25">
      <c r="B55" s="61" t="s">
        <v>44</v>
      </c>
      <c r="C55" s="56">
        <v>21</v>
      </c>
      <c r="D55" s="57">
        <v>2277554</v>
      </c>
      <c r="E55" s="57">
        <v>681350</v>
      </c>
    </row>
    <row r="56" spans="2:8" ht="15.75" x14ac:dyDescent="0.25">
      <c r="B56" s="61" t="s">
        <v>45</v>
      </c>
      <c r="C56" s="56">
        <v>22</v>
      </c>
      <c r="D56" s="57">
        <v>619326</v>
      </c>
      <c r="E56" s="57">
        <v>705017</v>
      </c>
    </row>
    <row r="57" spans="2:8" ht="15.75" x14ac:dyDescent="0.25">
      <c r="B57" s="61" t="s">
        <v>46</v>
      </c>
      <c r="C57" s="56"/>
      <c r="D57" s="57"/>
      <c r="E57" s="57"/>
    </row>
    <row r="58" spans="2:8" ht="15.75" x14ac:dyDescent="0.25">
      <c r="B58" s="61" t="s">
        <v>47</v>
      </c>
      <c r="C58" s="56">
        <v>23</v>
      </c>
      <c r="D58" s="57">
        <v>530648</v>
      </c>
      <c r="E58" s="57">
        <v>991741</v>
      </c>
    </row>
    <row r="59" spans="2:8" ht="16.5" thickBot="1" x14ac:dyDescent="0.3">
      <c r="B59" s="61" t="s">
        <v>48</v>
      </c>
      <c r="C59" s="56">
        <v>24</v>
      </c>
      <c r="D59" s="57">
        <v>281053</v>
      </c>
      <c r="E59" s="57">
        <v>203616</v>
      </c>
      <c r="G59" s="9"/>
    </row>
    <row r="60" spans="2:8" ht="16.5" thickBot="1" x14ac:dyDescent="0.3">
      <c r="B60" s="71" t="s">
        <v>49</v>
      </c>
      <c r="C60" s="72"/>
      <c r="D60" s="73">
        <f>SUM(D50:D59)</f>
        <v>7718973</v>
      </c>
      <c r="E60" s="73">
        <f>SUM(E50:E59)</f>
        <v>5027854</v>
      </c>
    </row>
    <row r="61" spans="2:8" ht="15.75" x14ac:dyDescent="0.25">
      <c r="B61" s="71"/>
      <c r="C61" s="129"/>
      <c r="D61" s="62"/>
      <c r="E61" s="62"/>
    </row>
    <row r="62" spans="2:8" ht="16.5" thickBot="1" x14ac:dyDescent="0.3">
      <c r="B62" s="63" t="s">
        <v>50</v>
      </c>
      <c r="C62" s="130"/>
      <c r="D62" s="64">
        <f>D40+D47+D60</f>
        <v>47045902</v>
      </c>
      <c r="E62" s="64">
        <f>E40+E47+E60</f>
        <v>44259430</v>
      </c>
      <c r="G62" s="9"/>
    </row>
    <row r="63" spans="2:8" ht="15.75" thickTop="1" x14ac:dyDescent="0.25"/>
    <row r="64" spans="2:8" x14ac:dyDescent="0.25">
      <c r="B64" s="131" t="s">
        <v>146</v>
      </c>
      <c r="C64" s="131"/>
      <c r="D64" s="131"/>
      <c r="E64" s="131"/>
    </row>
    <row r="65" spans="2:5" x14ac:dyDescent="0.25">
      <c r="B65" s="10"/>
      <c r="C65" s="10"/>
      <c r="D65" s="10"/>
      <c r="E65" s="10"/>
    </row>
    <row r="66" spans="2:5" x14ac:dyDescent="0.25">
      <c r="B66" s="45"/>
      <c r="C66" s="45"/>
      <c r="D66" s="45"/>
      <c r="E66" s="45"/>
    </row>
    <row r="67" spans="2:5" x14ac:dyDescent="0.25">
      <c r="D67" s="9"/>
    </row>
    <row r="68" spans="2:5" ht="15.75" thickBot="1" x14ac:dyDescent="0.3">
      <c r="B68" s="11" t="s">
        <v>51</v>
      </c>
      <c r="C68" s="121"/>
      <c r="D68" s="121"/>
      <c r="E68" s="121"/>
    </row>
    <row r="69" spans="2:5" x14ac:dyDescent="0.25">
      <c r="B69" s="11"/>
      <c r="C69" s="122" t="s">
        <v>52</v>
      </c>
      <c r="D69" s="122"/>
      <c r="E69" s="122"/>
    </row>
    <row r="70" spans="2:5" x14ac:dyDescent="0.25">
      <c r="B70" s="11"/>
      <c r="C70" s="8"/>
      <c r="D70" s="12"/>
      <c r="E70" s="12"/>
    </row>
    <row r="71" spans="2:5" ht="15.75" thickBot="1" x14ac:dyDescent="0.3">
      <c r="B71" s="11" t="s">
        <v>53</v>
      </c>
      <c r="C71" s="121"/>
      <c r="D71" s="121"/>
      <c r="E71" s="121"/>
    </row>
    <row r="72" spans="2:5" x14ac:dyDescent="0.25">
      <c r="B72" s="11"/>
      <c r="C72" s="123" t="s">
        <v>54</v>
      </c>
      <c r="D72" s="123"/>
      <c r="E72" s="123"/>
    </row>
    <row r="73" spans="2:5" ht="6" customHeight="1" x14ac:dyDescent="0.25">
      <c r="B73" s="11"/>
      <c r="C73" s="46"/>
      <c r="D73" s="46"/>
      <c r="E73" s="46"/>
    </row>
    <row r="74" spans="2:5" x14ac:dyDescent="0.25">
      <c r="B74" s="13" t="s">
        <v>55</v>
      </c>
      <c r="C74"/>
    </row>
    <row r="77" spans="2:5" x14ac:dyDescent="0.25">
      <c r="D77" s="9"/>
    </row>
    <row r="78" spans="2:5" x14ac:dyDescent="0.25">
      <c r="D78" s="9">
        <f>D32-D62</f>
        <v>0</v>
      </c>
      <c r="E78" s="9">
        <f>E32-E62</f>
        <v>0</v>
      </c>
    </row>
  </sheetData>
  <mergeCells count="10">
    <mergeCell ref="C68:E68"/>
    <mergeCell ref="C69:E69"/>
    <mergeCell ref="C71:E71"/>
    <mergeCell ref="C72:E72"/>
    <mergeCell ref="B8:N8"/>
    <mergeCell ref="B9:N9"/>
    <mergeCell ref="B10:N10"/>
    <mergeCell ref="C31:C32"/>
    <mergeCell ref="C61:C62"/>
    <mergeCell ref="B64:E64"/>
  </mergeCells>
  <pageMargins left="0.70866141732283472" right="0.51181102362204722" top="0.39370078740157483" bottom="0.3937007874015748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1"/>
  <sheetViews>
    <sheetView zoomScaleNormal="100" workbookViewId="0">
      <selection activeCell="K6" sqref="K6"/>
    </sheetView>
  </sheetViews>
  <sheetFormatPr defaultRowHeight="15" x14ac:dyDescent="0.25"/>
  <cols>
    <col min="1" max="1" width="7.140625" style="14" customWidth="1"/>
    <col min="2" max="2" width="54" style="14" customWidth="1"/>
    <col min="3" max="3" width="8.5703125" style="14" customWidth="1"/>
    <col min="4" max="4" width="23.28515625" style="14" customWidth="1"/>
    <col min="5" max="5" width="23.140625" style="14" customWidth="1"/>
    <col min="6" max="6" width="15.85546875" style="14" customWidth="1"/>
    <col min="7" max="16384" width="9.140625" style="14"/>
  </cols>
  <sheetData>
    <row r="1" spans="2:6" ht="15.75" x14ac:dyDescent="0.25">
      <c r="B1" s="1" t="s">
        <v>0</v>
      </c>
    </row>
    <row r="2" spans="2:6" ht="15.75" x14ac:dyDescent="0.25">
      <c r="B2" s="1" t="s">
        <v>1</v>
      </c>
    </row>
    <row r="3" spans="2:6" x14ac:dyDescent="0.25">
      <c r="B3" s="15"/>
    </row>
    <row r="4" spans="2:6" x14ac:dyDescent="0.25">
      <c r="B4" s="15" t="s">
        <v>56</v>
      </c>
    </row>
    <row r="5" spans="2:6" ht="15.75" x14ac:dyDescent="0.25">
      <c r="B5" s="1" t="s">
        <v>3</v>
      </c>
    </row>
    <row r="6" spans="2:6" x14ac:dyDescent="0.25">
      <c r="B6" s="16"/>
      <c r="C6" s="17"/>
    </row>
    <row r="7" spans="2:6" ht="48" thickBot="1" x14ac:dyDescent="0.3">
      <c r="B7" s="74" t="s">
        <v>8</v>
      </c>
      <c r="C7" s="75" t="s">
        <v>9</v>
      </c>
      <c r="D7" s="75" t="s">
        <v>82</v>
      </c>
      <c r="E7" s="75" t="s">
        <v>83</v>
      </c>
    </row>
    <row r="8" spans="2:6" ht="15.75" x14ac:dyDescent="0.25">
      <c r="B8" s="76"/>
      <c r="C8" s="77"/>
      <c r="D8" s="76"/>
      <c r="E8" s="76"/>
    </row>
    <row r="9" spans="2:6" ht="15.75" x14ac:dyDescent="0.25">
      <c r="B9" s="76" t="s">
        <v>57</v>
      </c>
      <c r="C9" s="78">
        <v>25</v>
      </c>
      <c r="D9" s="79">
        <v>10886513</v>
      </c>
      <c r="E9" s="80">
        <v>11180387</v>
      </c>
    </row>
    <row r="10" spans="2:6" ht="16.5" thickBot="1" x14ac:dyDescent="0.3">
      <c r="B10" s="76" t="s">
        <v>58</v>
      </c>
      <c r="C10" s="78">
        <v>26</v>
      </c>
      <c r="D10" s="79">
        <v>-8908172</v>
      </c>
      <c r="E10" s="80">
        <v>-9467497</v>
      </c>
    </row>
    <row r="11" spans="2:6" ht="15.75" x14ac:dyDescent="0.25">
      <c r="B11" s="81" t="s">
        <v>59</v>
      </c>
      <c r="C11" s="82"/>
      <c r="D11" s="83">
        <f>D9+D10</f>
        <v>1978341</v>
      </c>
      <c r="E11" s="84">
        <f>E9+E10</f>
        <v>1712890</v>
      </c>
    </row>
    <row r="12" spans="2:6" ht="15.75" x14ac:dyDescent="0.25">
      <c r="B12" s="76"/>
      <c r="C12" s="78"/>
      <c r="D12" s="79"/>
      <c r="E12" s="80"/>
    </row>
    <row r="13" spans="2:6" ht="15.75" x14ac:dyDescent="0.25">
      <c r="B13" s="76" t="s">
        <v>60</v>
      </c>
      <c r="C13" s="78">
        <v>27</v>
      </c>
      <c r="D13" s="79">
        <v>-651385</v>
      </c>
      <c r="E13" s="80">
        <v>-704076</v>
      </c>
    </row>
    <row r="14" spans="2:6" ht="15.75" x14ac:dyDescent="0.25">
      <c r="B14" s="76" t="s">
        <v>61</v>
      </c>
      <c r="C14" s="78">
        <v>28</v>
      </c>
      <c r="D14" s="79">
        <v>-1142279</v>
      </c>
      <c r="E14" s="80">
        <v>-898981</v>
      </c>
    </row>
    <row r="15" spans="2:6" ht="15.75" x14ac:dyDescent="0.25">
      <c r="B15" s="85" t="s">
        <v>62</v>
      </c>
      <c r="C15" s="78">
        <v>29</v>
      </c>
      <c r="D15" s="79">
        <v>872024</v>
      </c>
      <c r="E15" s="80">
        <v>457070</v>
      </c>
    </row>
    <row r="16" spans="2:6" ht="16.5" thickBot="1" x14ac:dyDescent="0.3">
      <c r="B16" s="86" t="s">
        <v>63</v>
      </c>
      <c r="C16" s="87">
        <v>29</v>
      </c>
      <c r="D16" s="88">
        <v>-622114</v>
      </c>
      <c r="E16" s="89">
        <v>-647966</v>
      </c>
      <c r="F16" s="18"/>
    </row>
    <row r="17" spans="2:6" ht="15.75" x14ac:dyDescent="0.25">
      <c r="B17" s="90" t="s">
        <v>64</v>
      </c>
      <c r="C17" s="91"/>
      <c r="D17" s="79">
        <f>SUM(D11:D16)</f>
        <v>434587</v>
      </c>
      <c r="E17" s="80">
        <f>SUM(E11:E16)</f>
        <v>-81063</v>
      </c>
    </row>
    <row r="18" spans="2:6" ht="15.75" x14ac:dyDescent="0.25">
      <c r="B18" s="76"/>
      <c r="C18" s="78"/>
      <c r="D18" s="79"/>
      <c r="E18" s="80"/>
    </row>
    <row r="19" spans="2:6" ht="15.75" x14ac:dyDescent="0.25">
      <c r="B19" s="85" t="s">
        <v>65</v>
      </c>
      <c r="C19" s="78">
        <v>30</v>
      </c>
      <c r="D19" s="79">
        <v>127351</v>
      </c>
      <c r="E19" s="80">
        <v>165591</v>
      </c>
    </row>
    <row r="20" spans="2:6" ht="15.75" x14ac:dyDescent="0.25">
      <c r="B20" s="85" t="s">
        <v>66</v>
      </c>
      <c r="C20" s="78">
        <v>30</v>
      </c>
      <c r="D20" s="79">
        <v>-427500</v>
      </c>
      <c r="E20" s="80">
        <v>-33382</v>
      </c>
      <c r="F20" s="18"/>
    </row>
    <row r="21" spans="2:6" ht="32.25" thickBot="1" x14ac:dyDescent="0.3">
      <c r="B21" s="85" t="s">
        <v>67</v>
      </c>
      <c r="C21" s="78">
        <v>31</v>
      </c>
      <c r="D21" s="79">
        <v>95701</v>
      </c>
      <c r="E21" s="80"/>
    </row>
    <row r="22" spans="2:6" ht="15.75" x14ac:dyDescent="0.25">
      <c r="B22" s="92" t="s">
        <v>68</v>
      </c>
      <c r="C22" s="93"/>
      <c r="D22" s="83">
        <f>SUM(D17:D21)</f>
        <v>230139</v>
      </c>
      <c r="E22" s="84">
        <f>SUM(E17:E21)</f>
        <v>51146</v>
      </c>
    </row>
    <row r="23" spans="2:6" ht="15.75" x14ac:dyDescent="0.25">
      <c r="B23" s="85"/>
      <c r="C23" s="78"/>
      <c r="D23" s="79"/>
      <c r="E23" s="80"/>
    </row>
    <row r="24" spans="2:6" ht="16.5" thickBot="1" x14ac:dyDescent="0.3">
      <c r="B24" s="86" t="s">
        <v>69</v>
      </c>
      <c r="C24" s="87">
        <v>32</v>
      </c>
      <c r="D24" s="88">
        <v>-134786</v>
      </c>
      <c r="E24" s="89">
        <v>-129790</v>
      </c>
    </row>
    <row r="25" spans="2:6" ht="15.75" x14ac:dyDescent="0.25">
      <c r="B25" s="94" t="s">
        <v>70</v>
      </c>
      <c r="C25" s="91"/>
      <c r="D25" s="79">
        <f>D22+D24</f>
        <v>95353</v>
      </c>
      <c r="E25" s="80">
        <f>E22+E24</f>
        <v>-78644</v>
      </c>
    </row>
    <row r="26" spans="2:6" ht="15.75" x14ac:dyDescent="0.25">
      <c r="B26" s="76"/>
      <c r="C26" s="78"/>
      <c r="D26" s="79"/>
      <c r="E26" s="80"/>
    </row>
    <row r="27" spans="2:6" ht="15.75" x14ac:dyDescent="0.25">
      <c r="B27" s="90" t="s">
        <v>71</v>
      </c>
      <c r="C27" s="91"/>
      <c r="D27" s="79"/>
      <c r="E27" s="80"/>
    </row>
    <row r="28" spans="2:6" ht="15.75" x14ac:dyDescent="0.25">
      <c r="B28" s="90"/>
      <c r="C28" s="91"/>
      <c r="D28" s="79"/>
      <c r="E28" s="80"/>
    </row>
    <row r="29" spans="2:6" ht="15.75" x14ac:dyDescent="0.25">
      <c r="B29" s="50" t="s">
        <v>72</v>
      </c>
      <c r="C29" s="65"/>
      <c r="D29" s="95">
        <f>D25</f>
        <v>95353</v>
      </c>
      <c r="E29" s="96">
        <f>E25</f>
        <v>-78644</v>
      </c>
    </row>
    <row r="30" spans="2:6" ht="15.75" x14ac:dyDescent="0.25">
      <c r="B30" s="55" t="s">
        <v>73</v>
      </c>
      <c r="C30" s="65"/>
      <c r="D30" s="95"/>
      <c r="E30" s="96"/>
    </row>
    <row r="31" spans="2:6" ht="15.75" x14ac:dyDescent="0.25">
      <c r="B31" s="55" t="s">
        <v>74</v>
      </c>
      <c r="C31" s="65"/>
      <c r="D31" s="95">
        <f>D29</f>
        <v>95353</v>
      </c>
      <c r="E31" s="96">
        <f>E29</f>
        <v>-78644</v>
      </c>
    </row>
    <row r="32" spans="2:6" ht="15.75" x14ac:dyDescent="0.25">
      <c r="B32" s="55" t="s">
        <v>75</v>
      </c>
      <c r="C32" s="65"/>
      <c r="D32" s="95" t="s">
        <v>76</v>
      </c>
      <c r="E32" s="96"/>
    </row>
    <row r="33" spans="2:5" ht="15.75" x14ac:dyDescent="0.25">
      <c r="B33" s="50"/>
      <c r="C33" s="133"/>
      <c r="D33" s="134" t="s">
        <v>76</v>
      </c>
      <c r="E33" s="135" t="s">
        <v>76</v>
      </c>
    </row>
    <row r="34" spans="2:5" ht="15.75" x14ac:dyDescent="0.25">
      <c r="B34" s="50" t="s">
        <v>77</v>
      </c>
      <c r="C34" s="133"/>
      <c r="D34" s="134"/>
      <c r="E34" s="135"/>
    </row>
    <row r="35" spans="2:5" ht="15.75" x14ac:dyDescent="0.25">
      <c r="B35" s="61" t="s">
        <v>78</v>
      </c>
      <c r="C35" s="56"/>
      <c r="D35" s="97"/>
      <c r="E35" s="98"/>
    </row>
    <row r="36" spans="2:5" ht="15.75" x14ac:dyDescent="0.25">
      <c r="B36" s="61" t="s">
        <v>79</v>
      </c>
      <c r="C36" s="56"/>
      <c r="D36" s="97"/>
      <c r="E36" s="98"/>
    </row>
    <row r="37" spans="2:5" ht="15.75" x14ac:dyDescent="0.25">
      <c r="B37" s="61" t="s">
        <v>80</v>
      </c>
      <c r="C37" s="56"/>
      <c r="D37" s="97" t="s">
        <v>76</v>
      </c>
      <c r="E37" s="99" t="s">
        <v>76</v>
      </c>
    </row>
    <row r="38" spans="2:5" ht="16.5" thickBot="1" x14ac:dyDescent="0.3">
      <c r="B38" s="100" t="s">
        <v>81</v>
      </c>
      <c r="C38" s="101"/>
      <c r="D38" s="102" t="s">
        <v>76</v>
      </c>
      <c r="E38" s="103" t="s">
        <v>76</v>
      </c>
    </row>
    <row r="39" spans="2:5" ht="15.75" thickTop="1" x14ac:dyDescent="0.25">
      <c r="B39" s="20"/>
      <c r="C39" s="21"/>
      <c r="D39" s="22"/>
      <c r="E39" s="23"/>
    </row>
    <row r="40" spans="2:5" x14ac:dyDescent="0.25">
      <c r="B40" s="20"/>
      <c r="C40" s="21"/>
      <c r="D40" s="22"/>
      <c r="E40" s="23"/>
    </row>
    <row r="41" spans="2:5" x14ac:dyDescent="0.25">
      <c r="B41" s="20"/>
      <c r="C41" s="21"/>
      <c r="D41" s="22"/>
      <c r="E41" s="23"/>
    </row>
    <row r="42" spans="2:5" x14ac:dyDescent="0.25">
      <c r="B42" s="20"/>
      <c r="C42" s="24"/>
      <c r="D42" s="25"/>
      <c r="E42" s="26"/>
    </row>
    <row r="43" spans="2:5" x14ac:dyDescent="0.25">
      <c r="B43" s="20"/>
      <c r="C43" s="24"/>
      <c r="D43" s="25"/>
      <c r="E43" s="26"/>
    </row>
    <row r="45" spans="2:5" ht="15.75" thickBot="1" x14ac:dyDescent="0.3">
      <c r="B45" s="27" t="s">
        <v>51</v>
      </c>
      <c r="C45" s="136"/>
      <c r="D45" s="136"/>
      <c r="E45" s="136"/>
    </row>
    <row r="46" spans="2:5" x14ac:dyDescent="0.25">
      <c r="B46" s="27"/>
      <c r="C46" s="137" t="s">
        <v>52</v>
      </c>
      <c r="D46" s="137"/>
      <c r="E46" s="137"/>
    </row>
    <row r="47" spans="2:5" x14ac:dyDescent="0.25">
      <c r="B47" s="27"/>
      <c r="C47" s="17"/>
      <c r="D47" s="15"/>
      <c r="E47" s="15"/>
    </row>
    <row r="48" spans="2:5" ht="15.75" thickBot="1" x14ac:dyDescent="0.3">
      <c r="B48" s="27" t="s">
        <v>53</v>
      </c>
      <c r="C48" s="136"/>
      <c r="D48" s="136"/>
      <c r="E48" s="136"/>
    </row>
    <row r="49" spans="2:5" x14ac:dyDescent="0.25">
      <c r="B49" s="27"/>
      <c r="C49" s="132" t="s">
        <v>54</v>
      </c>
      <c r="D49" s="132"/>
      <c r="E49" s="132"/>
    </row>
    <row r="51" spans="2:5" x14ac:dyDescent="0.25">
      <c r="B51" s="13"/>
    </row>
    <row r="60" spans="2:5" x14ac:dyDescent="0.25">
      <c r="B60" s="13"/>
    </row>
    <row r="61" spans="2:5" x14ac:dyDescent="0.25">
      <c r="B61" s="13" t="s">
        <v>55</v>
      </c>
    </row>
  </sheetData>
  <mergeCells count="7">
    <mergeCell ref="C49:E49"/>
    <mergeCell ref="C33:C34"/>
    <mergeCell ref="D33:D34"/>
    <mergeCell ref="E33:E34"/>
    <mergeCell ref="C45:E45"/>
    <mergeCell ref="C46:E46"/>
    <mergeCell ref="C48:E48"/>
  </mergeCells>
  <pageMargins left="0.7" right="0.7" top="0.75" bottom="0.75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2"/>
  <sheetViews>
    <sheetView zoomScaleNormal="100" workbookViewId="0">
      <selection activeCell="B62" sqref="B62"/>
    </sheetView>
  </sheetViews>
  <sheetFormatPr defaultRowHeight="15" x14ac:dyDescent="0.25"/>
  <cols>
    <col min="1" max="1" width="4" style="14" customWidth="1"/>
    <col min="2" max="2" width="37.28515625" style="14" customWidth="1"/>
    <col min="3" max="3" width="8.28515625" style="14" customWidth="1"/>
    <col min="4" max="4" width="13.5703125" style="14" customWidth="1"/>
    <col min="5" max="6" width="15" style="14" customWidth="1"/>
    <col min="7" max="7" width="16.85546875" style="14" customWidth="1"/>
    <col min="8" max="8" width="14.28515625" style="14" customWidth="1"/>
    <col min="9" max="9" width="9.140625" style="14"/>
    <col min="10" max="10" width="10.140625" style="14" bestFit="1" customWidth="1"/>
    <col min="11" max="11" width="9.85546875" style="14" bestFit="1" customWidth="1"/>
    <col min="12" max="16384" width="9.140625" style="14"/>
  </cols>
  <sheetData>
    <row r="1" spans="2:8" ht="15.75" x14ac:dyDescent="0.25">
      <c r="B1" s="1" t="s">
        <v>0</v>
      </c>
    </row>
    <row r="2" spans="2:8" ht="15.75" x14ac:dyDescent="0.25">
      <c r="B2" s="1" t="s">
        <v>1</v>
      </c>
    </row>
    <row r="3" spans="2:8" x14ac:dyDescent="0.25">
      <c r="B3" s="15"/>
    </row>
    <row r="4" spans="2:8" x14ac:dyDescent="0.25">
      <c r="B4" s="15" t="s">
        <v>84</v>
      </c>
    </row>
    <row r="5" spans="2:8" ht="15.75" x14ac:dyDescent="0.25">
      <c r="B5" s="1" t="s">
        <v>3</v>
      </c>
    </row>
    <row r="8" spans="2:8" ht="63.75" thickBot="1" x14ac:dyDescent="0.3">
      <c r="B8" s="104" t="s">
        <v>8</v>
      </c>
      <c r="C8" s="105" t="s">
        <v>85</v>
      </c>
      <c r="D8" s="75" t="s">
        <v>30</v>
      </c>
      <c r="E8" s="75" t="s">
        <v>86</v>
      </c>
      <c r="F8" s="75" t="s">
        <v>87</v>
      </c>
      <c r="G8" s="75" t="s">
        <v>88</v>
      </c>
      <c r="H8" s="75" t="s">
        <v>89</v>
      </c>
    </row>
    <row r="9" spans="2:8" ht="15.75" x14ac:dyDescent="0.25">
      <c r="B9" s="106"/>
      <c r="C9" s="138"/>
      <c r="D9" s="140">
        <v>30000000</v>
      </c>
      <c r="E9" s="140">
        <v>2114569</v>
      </c>
      <c r="F9" s="140">
        <f>D9+E9</f>
        <v>32114569</v>
      </c>
      <c r="G9" s="140"/>
      <c r="H9" s="140">
        <f>F9+G9</f>
        <v>32114569</v>
      </c>
    </row>
    <row r="10" spans="2:8" ht="16.5" thickBot="1" x14ac:dyDescent="0.3">
      <c r="B10" s="107" t="s">
        <v>96</v>
      </c>
      <c r="C10" s="139"/>
      <c r="D10" s="141"/>
      <c r="E10" s="141"/>
      <c r="F10" s="141"/>
      <c r="G10" s="141"/>
      <c r="H10" s="141"/>
    </row>
    <row r="11" spans="2:8" ht="16.5" thickBot="1" x14ac:dyDescent="0.3">
      <c r="B11" s="108" t="s">
        <v>90</v>
      </c>
      <c r="C11" s="109"/>
      <c r="D11" s="110" t="s">
        <v>76</v>
      </c>
      <c r="E11" s="111"/>
      <c r="F11" s="111"/>
      <c r="G11" s="111"/>
      <c r="H11" s="111">
        <f>E11</f>
        <v>0</v>
      </c>
    </row>
    <row r="12" spans="2:8" ht="16.5" thickBot="1" x14ac:dyDescent="0.3">
      <c r="B12" s="107" t="s">
        <v>91</v>
      </c>
      <c r="C12" s="109"/>
      <c r="D12" s="111">
        <f>D9</f>
        <v>30000000</v>
      </c>
      <c r="E12" s="111">
        <f>E9+E11</f>
        <v>2114569</v>
      </c>
      <c r="F12" s="111">
        <f>D12+E12</f>
        <v>32114569</v>
      </c>
      <c r="G12" s="111"/>
      <c r="H12" s="111">
        <f>D12+E12</f>
        <v>32114569</v>
      </c>
    </row>
    <row r="13" spans="2:8" ht="15.75" x14ac:dyDescent="0.25">
      <c r="B13" s="112" t="s">
        <v>92</v>
      </c>
      <c r="C13" s="113"/>
      <c r="D13" s="114" t="s">
        <v>76</v>
      </c>
      <c r="E13" s="115">
        <v>-78644</v>
      </c>
      <c r="F13" s="115">
        <f>E13</f>
        <v>-78644</v>
      </c>
      <c r="G13" s="115">
        <v>0</v>
      </c>
      <c r="H13" s="115">
        <f>F13+G13</f>
        <v>-78644</v>
      </c>
    </row>
    <row r="14" spans="2:8" ht="15.75" x14ac:dyDescent="0.25">
      <c r="B14" s="112" t="s">
        <v>71</v>
      </c>
      <c r="C14" s="113"/>
      <c r="D14" s="115"/>
      <c r="E14" s="115"/>
      <c r="F14" s="115"/>
      <c r="G14" s="115"/>
      <c r="H14" s="115" t="s">
        <v>76</v>
      </c>
    </row>
    <row r="15" spans="2:8" ht="47.25" x14ac:dyDescent="0.25">
      <c r="B15" s="116" t="s">
        <v>93</v>
      </c>
      <c r="C15" s="113"/>
      <c r="D15" s="115" t="s">
        <v>76</v>
      </c>
      <c r="E15" s="115"/>
      <c r="F15" s="115"/>
      <c r="G15" s="115"/>
      <c r="H15" s="115"/>
    </row>
    <row r="16" spans="2:8" ht="15.75" x14ac:dyDescent="0.25">
      <c r="B16" s="112" t="s">
        <v>94</v>
      </c>
      <c r="C16" s="113"/>
      <c r="D16" s="115" t="s">
        <v>76</v>
      </c>
      <c r="E16" s="115" t="s">
        <v>76</v>
      </c>
      <c r="F16" s="115"/>
      <c r="G16" s="115"/>
      <c r="H16" s="115" t="s">
        <v>76</v>
      </c>
    </row>
    <row r="17" spans="2:10" ht="16.5" thickBot="1" x14ac:dyDescent="0.3">
      <c r="B17" s="108" t="s">
        <v>95</v>
      </c>
      <c r="C17" s="109"/>
      <c r="D17" s="111"/>
      <c r="E17" s="111" t="s">
        <v>76</v>
      </c>
      <c r="F17" s="111"/>
      <c r="G17" s="111"/>
      <c r="H17" s="111"/>
    </row>
    <row r="18" spans="2:10" ht="15.75" x14ac:dyDescent="0.25">
      <c r="B18" s="106"/>
      <c r="C18" s="117"/>
      <c r="D18" s="118"/>
      <c r="E18" s="118"/>
      <c r="F18" s="118"/>
      <c r="G18" s="118"/>
      <c r="H18" s="118"/>
    </row>
    <row r="19" spans="2:10" ht="16.5" thickBot="1" x14ac:dyDescent="0.3">
      <c r="B19" s="107" t="s">
        <v>97</v>
      </c>
      <c r="C19" s="119">
        <v>15.16</v>
      </c>
      <c r="D19" s="111">
        <f>SUM(D12:D17)</f>
        <v>30000000</v>
      </c>
      <c r="E19" s="111">
        <f>SUM(E12:E17)</f>
        <v>2035925</v>
      </c>
      <c r="F19" s="111">
        <f>SUM(F12:F17)</f>
        <v>32035925</v>
      </c>
      <c r="G19" s="111">
        <f>G13</f>
        <v>0</v>
      </c>
      <c r="H19" s="111">
        <f>SUM(H12:H17)</f>
        <v>32035925</v>
      </c>
    </row>
    <row r="20" spans="2:10" ht="16.5" thickBot="1" x14ac:dyDescent="0.3">
      <c r="B20" s="104"/>
      <c r="C20" s="120"/>
      <c r="D20" s="120"/>
      <c r="E20" s="120"/>
      <c r="F20" s="120"/>
      <c r="G20" s="120"/>
      <c r="H20" s="120"/>
    </row>
    <row r="21" spans="2:10" ht="15.75" x14ac:dyDescent="0.25">
      <c r="B21" s="106"/>
      <c r="C21" s="138"/>
      <c r="D21" s="140">
        <v>30000000</v>
      </c>
      <c r="E21" s="140">
        <v>2884381</v>
      </c>
      <c r="F21" s="140">
        <f>D21+E21</f>
        <v>32884381</v>
      </c>
      <c r="G21" s="140"/>
      <c r="H21" s="140">
        <f>F21+G21</f>
        <v>32884381</v>
      </c>
    </row>
    <row r="22" spans="2:10" ht="16.5" thickBot="1" x14ac:dyDescent="0.3">
      <c r="B22" s="107" t="s">
        <v>98</v>
      </c>
      <c r="C22" s="139"/>
      <c r="D22" s="141"/>
      <c r="E22" s="141"/>
      <c r="F22" s="141"/>
      <c r="G22" s="141"/>
      <c r="H22" s="141"/>
    </row>
    <row r="23" spans="2:10" ht="16.5" thickBot="1" x14ac:dyDescent="0.3">
      <c r="B23" s="108" t="s">
        <v>90</v>
      </c>
      <c r="C23" s="109"/>
      <c r="D23" s="110" t="s">
        <v>76</v>
      </c>
      <c r="E23" s="111"/>
      <c r="F23" s="111"/>
      <c r="G23" s="111"/>
      <c r="H23" s="111">
        <f>E23</f>
        <v>0</v>
      </c>
    </row>
    <row r="24" spans="2:10" ht="16.5" thickBot="1" x14ac:dyDescent="0.3">
      <c r="B24" s="107" t="s">
        <v>91</v>
      </c>
      <c r="C24" s="109"/>
      <c r="D24" s="111">
        <f>D21</f>
        <v>30000000</v>
      </c>
      <c r="E24" s="111">
        <f>E21+E23</f>
        <v>2884381</v>
      </c>
      <c r="F24" s="111">
        <f>D24+E24</f>
        <v>32884381</v>
      </c>
      <c r="G24" s="111">
        <f>G21</f>
        <v>0</v>
      </c>
      <c r="H24" s="111">
        <f>F24+G24</f>
        <v>32884381</v>
      </c>
    </row>
    <row r="25" spans="2:10" ht="15.75" x14ac:dyDescent="0.25">
      <c r="B25" s="112" t="s">
        <v>92</v>
      </c>
      <c r="C25" s="113"/>
      <c r="D25" s="114" t="s">
        <v>76</v>
      </c>
      <c r="E25" s="115"/>
      <c r="F25" s="115">
        <f>СД!D25</f>
        <v>95353</v>
      </c>
      <c r="G25" s="115"/>
      <c r="H25" s="115">
        <f>F25</f>
        <v>95353</v>
      </c>
    </row>
    <row r="26" spans="2:10" ht="15.75" x14ac:dyDescent="0.25">
      <c r="B26" s="112" t="s">
        <v>71</v>
      </c>
      <c r="C26" s="113"/>
      <c r="D26" s="115"/>
      <c r="E26" s="115"/>
      <c r="F26" s="115"/>
      <c r="G26" s="115"/>
      <c r="H26" s="115" t="s">
        <v>76</v>
      </c>
    </row>
    <row r="27" spans="2:10" ht="47.25" x14ac:dyDescent="0.25">
      <c r="B27" s="116" t="s">
        <v>93</v>
      </c>
      <c r="C27" s="113"/>
      <c r="D27" s="115" t="s">
        <v>76</v>
      </c>
      <c r="E27" s="115"/>
      <c r="F27" s="115"/>
      <c r="G27" s="115"/>
      <c r="H27" s="115"/>
    </row>
    <row r="28" spans="2:10" ht="15.75" x14ac:dyDescent="0.25">
      <c r="B28" s="112" t="s">
        <v>94</v>
      </c>
      <c r="C28" s="113"/>
      <c r="D28" s="115" t="s">
        <v>76</v>
      </c>
      <c r="E28" s="115" t="s">
        <v>76</v>
      </c>
      <c r="F28" s="115"/>
      <c r="G28" s="115"/>
      <c r="H28" s="115" t="s">
        <v>76</v>
      </c>
    </row>
    <row r="29" spans="2:10" ht="16.5" thickBot="1" x14ac:dyDescent="0.3">
      <c r="B29" s="108" t="s">
        <v>95</v>
      </c>
      <c r="C29" s="109"/>
      <c r="D29" s="111"/>
      <c r="E29" s="111" t="s">
        <v>76</v>
      </c>
      <c r="F29" s="111"/>
      <c r="G29" s="111"/>
      <c r="H29" s="111"/>
    </row>
    <row r="30" spans="2:10" ht="15.75" x14ac:dyDescent="0.25">
      <c r="B30" s="106"/>
      <c r="C30" s="117"/>
      <c r="D30" s="118"/>
      <c r="E30" s="118"/>
      <c r="F30" s="118"/>
      <c r="G30" s="118"/>
      <c r="H30" s="118"/>
    </row>
    <row r="31" spans="2:10" ht="16.5" thickBot="1" x14ac:dyDescent="0.3">
      <c r="B31" s="107" t="s">
        <v>99</v>
      </c>
      <c r="C31" s="119">
        <v>15.16</v>
      </c>
      <c r="D31" s="111">
        <f>SUM(D24:D29)</f>
        <v>30000000</v>
      </c>
      <c r="E31" s="111">
        <f>SUM(E24:E29)</f>
        <v>2884381</v>
      </c>
      <c r="F31" s="111">
        <f>F24+F25</f>
        <v>32979734</v>
      </c>
      <c r="G31" s="111">
        <f>G24+G25</f>
        <v>0</v>
      </c>
      <c r="H31" s="111">
        <f>F31+G31</f>
        <v>32979734</v>
      </c>
      <c r="J31" s="18"/>
    </row>
    <row r="32" spans="2:10" x14ac:dyDescent="0.25">
      <c r="J32" s="18"/>
    </row>
    <row r="40" spans="2:8" ht="15.75" thickBot="1" x14ac:dyDescent="0.3">
      <c r="B40" s="27" t="s">
        <v>51</v>
      </c>
      <c r="D40" s="136"/>
      <c r="E40" s="136"/>
      <c r="F40" s="136"/>
      <c r="G40" s="136"/>
      <c r="H40" s="136"/>
    </row>
    <row r="41" spans="2:8" x14ac:dyDescent="0.25">
      <c r="B41" s="27"/>
      <c r="D41" s="137" t="s">
        <v>52</v>
      </c>
      <c r="E41" s="137"/>
      <c r="F41" s="137"/>
      <c r="G41" s="137"/>
      <c r="H41" s="137"/>
    </row>
    <row r="42" spans="2:8" x14ac:dyDescent="0.25">
      <c r="B42" s="27"/>
      <c r="D42" s="17"/>
      <c r="E42" s="15"/>
      <c r="F42" s="15"/>
      <c r="G42" s="15"/>
      <c r="H42" s="15"/>
    </row>
    <row r="43" spans="2:8" ht="15.75" thickBot="1" x14ac:dyDescent="0.3">
      <c r="B43" s="27" t="s">
        <v>53</v>
      </c>
      <c r="D43" s="136"/>
      <c r="E43" s="136"/>
      <c r="F43" s="136"/>
      <c r="G43" s="136"/>
      <c r="H43" s="136"/>
    </row>
    <row r="44" spans="2:8" x14ac:dyDescent="0.25">
      <c r="B44" s="27"/>
      <c r="D44" s="132" t="s">
        <v>54</v>
      </c>
      <c r="E44" s="132"/>
      <c r="F44" s="132"/>
      <c r="G44" s="132"/>
      <c r="H44" s="132"/>
    </row>
    <row r="62" spans="2:2" x14ac:dyDescent="0.25">
      <c r="B62" s="13" t="s">
        <v>55</v>
      </c>
    </row>
  </sheetData>
  <mergeCells count="16">
    <mergeCell ref="H9:H10"/>
    <mergeCell ref="C9:C10"/>
    <mergeCell ref="D9:D10"/>
    <mergeCell ref="E9:E10"/>
    <mergeCell ref="F9:F10"/>
    <mergeCell ref="G9:G10"/>
    <mergeCell ref="D40:H40"/>
    <mergeCell ref="D41:H41"/>
    <mergeCell ref="D43:H43"/>
    <mergeCell ref="D44:H44"/>
    <mergeCell ref="C21:C22"/>
    <mergeCell ref="D21:D22"/>
    <mergeCell ref="E21:E22"/>
    <mergeCell ref="F21:F22"/>
    <mergeCell ref="G21:G22"/>
    <mergeCell ref="H21:H22"/>
  </mergeCells>
  <pageMargins left="0.51181102362204722" right="0.39370078740157483" top="0.55118110236220474" bottom="0.55118110236220474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zoomScaleNormal="100" workbookViewId="0">
      <selection activeCell="I12" sqref="I12"/>
    </sheetView>
  </sheetViews>
  <sheetFormatPr defaultRowHeight="15" x14ac:dyDescent="0.25"/>
  <cols>
    <col min="1" max="1" width="5.85546875" style="28" customWidth="1"/>
    <col min="2" max="2" width="49.28515625" style="28" customWidth="1"/>
    <col min="3" max="3" width="7.85546875" style="28" customWidth="1"/>
    <col min="4" max="4" width="10.140625" style="28" customWidth="1"/>
    <col min="5" max="5" width="7.140625" style="28" customWidth="1"/>
    <col min="6" max="6" width="10" style="28" customWidth="1"/>
    <col min="7" max="7" width="8.7109375" style="28" customWidth="1"/>
    <col min="8" max="8" width="11.85546875" style="28" bestFit="1" customWidth="1"/>
    <col min="9" max="9" width="18" style="28" customWidth="1"/>
    <col min="10" max="10" width="14.85546875" style="28" bestFit="1" customWidth="1"/>
    <col min="11" max="16384" width="9.140625" style="28"/>
  </cols>
  <sheetData>
    <row r="1" spans="1:6" ht="15.75" x14ac:dyDescent="0.25">
      <c r="B1" s="155" t="s">
        <v>0</v>
      </c>
      <c r="C1" s="155"/>
      <c r="D1" s="155"/>
      <c r="E1" s="155"/>
      <c r="F1" s="155"/>
    </row>
    <row r="2" spans="1:6" ht="15.75" x14ac:dyDescent="0.25">
      <c r="B2" s="29" t="s">
        <v>1</v>
      </c>
    </row>
    <row r="3" spans="1:6" x14ac:dyDescent="0.25">
      <c r="B3" s="30"/>
    </row>
    <row r="4" spans="1:6" x14ac:dyDescent="0.25">
      <c r="B4" s="156" t="s">
        <v>100</v>
      </c>
      <c r="C4" s="156"/>
      <c r="D4" s="156"/>
      <c r="E4" s="156"/>
      <c r="F4" s="156"/>
    </row>
    <row r="5" spans="1:6" ht="15.75" x14ac:dyDescent="0.25">
      <c r="B5" s="29" t="s">
        <v>1</v>
      </c>
    </row>
    <row r="6" spans="1:6" x14ac:dyDescent="0.25">
      <c r="A6" s="157"/>
      <c r="B6" s="31"/>
    </row>
    <row r="7" spans="1:6" ht="35.25" customHeight="1" thickBot="1" x14ac:dyDescent="0.3">
      <c r="A7" s="157"/>
      <c r="B7" s="32" t="s">
        <v>101</v>
      </c>
      <c r="C7" s="158" t="s">
        <v>82</v>
      </c>
      <c r="D7" s="158"/>
      <c r="E7" s="158" t="s">
        <v>83</v>
      </c>
      <c r="F7" s="159"/>
    </row>
    <row r="8" spans="1:6" ht="16.5" thickBot="1" x14ac:dyDescent="0.3">
      <c r="A8" s="33"/>
      <c r="B8" s="34" t="s">
        <v>102</v>
      </c>
      <c r="C8" s="160"/>
      <c r="D8" s="160"/>
      <c r="E8" s="160"/>
      <c r="F8" s="160"/>
    </row>
    <row r="9" spans="1:6" ht="12" customHeight="1" x14ac:dyDescent="0.25">
      <c r="A9" s="33"/>
      <c r="B9" s="35" t="s">
        <v>103</v>
      </c>
      <c r="C9" s="151">
        <f>SUM(C11:D14)</f>
        <v>12035427</v>
      </c>
      <c r="D9" s="151"/>
      <c r="E9" s="151">
        <f>SUM(E11:F14)</f>
        <v>11352600</v>
      </c>
      <c r="F9" s="151"/>
    </row>
    <row r="10" spans="1:6" ht="12" customHeight="1" x14ac:dyDescent="0.25">
      <c r="A10" s="33"/>
      <c r="B10" s="36" t="s">
        <v>104</v>
      </c>
      <c r="C10" s="148"/>
      <c r="D10" s="148"/>
      <c r="E10" s="148"/>
      <c r="F10" s="148"/>
    </row>
    <row r="11" spans="1:6" ht="12" customHeight="1" x14ac:dyDescent="0.25">
      <c r="A11" s="33"/>
      <c r="B11" s="36" t="s">
        <v>105</v>
      </c>
      <c r="C11" s="148">
        <v>11335319</v>
      </c>
      <c r="D11" s="148"/>
      <c r="E11" s="148">
        <v>9965166</v>
      </c>
      <c r="F11" s="148"/>
    </row>
    <row r="12" spans="1:6" ht="12" customHeight="1" x14ac:dyDescent="0.25">
      <c r="A12" s="33"/>
      <c r="B12" s="36" t="s">
        <v>106</v>
      </c>
      <c r="C12" s="148">
        <v>530094</v>
      </c>
      <c r="D12" s="148"/>
      <c r="E12" s="148">
        <v>796566</v>
      </c>
      <c r="F12" s="148"/>
    </row>
    <row r="13" spans="1:6" ht="12" customHeight="1" x14ac:dyDescent="0.25">
      <c r="A13" s="33"/>
      <c r="B13" s="36" t="s">
        <v>107</v>
      </c>
      <c r="C13" s="148"/>
      <c r="D13" s="148"/>
      <c r="E13" s="148"/>
      <c r="F13" s="148"/>
    </row>
    <row r="14" spans="1:6" ht="12" customHeight="1" x14ac:dyDescent="0.25">
      <c r="A14" s="33"/>
      <c r="B14" s="36" t="s">
        <v>108</v>
      </c>
      <c r="C14" s="148">
        <v>170014</v>
      </c>
      <c r="D14" s="148"/>
      <c r="E14" s="148">
        <v>590868</v>
      </c>
      <c r="F14" s="148"/>
    </row>
    <row r="15" spans="1:6" ht="12" customHeight="1" x14ac:dyDescent="0.25">
      <c r="A15" s="33"/>
      <c r="B15" s="35" t="s">
        <v>109</v>
      </c>
      <c r="C15" s="148">
        <f>SUM(C17:D23)</f>
        <v>15559190</v>
      </c>
      <c r="D15" s="148"/>
      <c r="E15" s="148">
        <f>SUM(E17:F23)</f>
        <v>10892833</v>
      </c>
      <c r="F15" s="148"/>
    </row>
    <row r="16" spans="1:6" ht="12" customHeight="1" x14ac:dyDescent="0.25">
      <c r="A16" s="33"/>
      <c r="B16" s="36" t="s">
        <v>104</v>
      </c>
      <c r="C16" s="148"/>
      <c r="D16" s="148"/>
      <c r="E16" s="148"/>
      <c r="F16" s="148"/>
    </row>
    <row r="17" spans="1:6" ht="12" customHeight="1" x14ac:dyDescent="0.25">
      <c r="A17" s="33"/>
      <c r="B17" s="36" t="s">
        <v>110</v>
      </c>
      <c r="C17" s="148">
        <v>11035279</v>
      </c>
      <c r="D17" s="148"/>
      <c r="E17" s="148">
        <v>6358276</v>
      </c>
      <c r="F17" s="148"/>
    </row>
    <row r="18" spans="1:6" ht="12" customHeight="1" x14ac:dyDescent="0.25">
      <c r="A18" s="33"/>
      <c r="B18" s="37" t="s">
        <v>111</v>
      </c>
      <c r="C18" s="148">
        <v>1849190</v>
      </c>
      <c r="D18" s="148"/>
      <c r="E18" s="148">
        <v>2177974</v>
      </c>
      <c r="F18" s="148"/>
    </row>
    <row r="19" spans="1:6" ht="12" customHeight="1" x14ac:dyDescent="0.25">
      <c r="A19" s="33"/>
      <c r="B19" s="37" t="s">
        <v>112</v>
      </c>
      <c r="C19" s="148"/>
      <c r="D19" s="148"/>
      <c r="E19" s="148"/>
      <c r="F19" s="148"/>
    </row>
    <row r="20" spans="1:6" ht="12" customHeight="1" x14ac:dyDescent="0.25">
      <c r="A20" s="33"/>
      <c r="B20" s="37" t="s">
        <v>113</v>
      </c>
      <c r="C20" s="148">
        <v>1360123</v>
      </c>
      <c r="D20" s="148"/>
      <c r="E20" s="148">
        <v>1170277</v>
      </c>
      <c r="F20" s="148"/>
    </row>
    <row r="21" spans="1:6" ht="12" customHeight="1" x14ac:dyDescent="0.25">
      <c r="A21" s="33"/>
      <c r="B21" s="37" t="s">
        <v>114</v>
      </c>
      <c r="C21" s="148"/>
      <c r="D21" s="148"/>
      <c r="E21" s="148"/>
      <c r="F21" s="148"/>
    </row>
    <row r="22" spans="1:6" ht="12" customHeight="1" x14ac:dyDescent="0.25">
      <c r="A22" s="33"/>
      <c r="B22" s="37" t="s">
        <v>115</v>
      </c>
      <c r="C22" s="148">
        <v>1125676</v>
      </c>
      <c r="D22" s="148"/>
      <c r="E22" s="148">
        <v>850996</v>
      </c>
      <c r="F22" s="148"/>
    </row>
    <row r="23" spans="1:6" ht="12" customHeight="1" thickBot="1" x14ac:dyDescent="0.3">
      <c r="A23" s="33"/>
      <c r="B23" s="38" t="s">
        <v>116</v>
      </c>
      <c r="C23" s="146">
        <v>188922</v>
      </c>
      <c r="D23" s="146"/>
      <c r="E23" s="146">
        <v>335310</v>
      </c>
      <c r="F23" s="146"/>
    </row>
    <row r="24" spans="1:6" ht="12" customHeight="1" thickBot="1" x14ac:dyDescent="0.3">
      <c r="A24" s="33"/>
      <c r="B24" s="39" t="s">
        <v>117</v>
      </c>
      <c r="C24" s="147">
        <f>C9-C15</f>
        <v>-3523763</v>
      </c>
      <c r="D24" s="147"/>
      <c r="E24" s="147">
        <f>E9-E15</f>
        <v>459767</v>
      </c>
      <c r="F24" s="147"/>
    </row>
    <row r="25" spans="1:6" ht="12" customHeight="1" thickBot="1" x14ac:dyDescent="0.3">
      <c r="A25" s="33"/>
      <c r="B25" s="34" t="s">
        <v>118</v>
      </c>
      <c r="C25" s="153"/>
      <c r="D25" s="153"/>
      <c r="E25" s="153"/>
      <c r="F25" s="153"/>
    </row>
    <row r="26" spans="1:6" ht="12" customHeight="1" x14ac:dyDescent="0.25">
      <c r="A26" s="33"/>
      <c r="B26" s="35" t="s">
        <v>103</v>
      </c>
      <c r="C26" s="154">
        <f>SUM(C28:D32)</f>
        <v>5703733</v>
      </c>
      <c r="D26" s="154"/>
      <c r="E26" s="154">
        <f>SUM(E28:F32)</f>
        <v>2356971</v>
      </c>
      <c r="F26" s="154"/>
    </row>
    <row r="27" spans="1:6" ht="12" customHeight="1" x14ac:dyDescent="0.25">
      <c r="A27" s="33"/>
      <c r="B27" s="36" t="s">
        <v>104</v>
      </c>
      <c r="C27" s="152"/>
      <c r="D27" s="152"/>
      <c r="E27" s="152"/>
      <c r="F27" s="152"/>
    </row>
    <row r="28" spans="1:6" ht="12" customHeight="1" x14ac:dyDescent="0.25">
      <c r="A28" s="33"/>
      <c r="B28" s="36" t="s">
        <v>119</v>
      </c>
      <c r="C28" s="152">
        <v>317</v>
      </c>
      <c r="D28" s="152"/>
      <c r="E28" s="152"/>
      <c r="F28" s="152"/>
    </row>
    <row r="29" spans="1:6" ht="12" customHeight="1" x14ac:dyDescent="0.25">
      <c r="A29" s="33"/>
      <c r="B29" s="36" t="s">
        <v>120</v>
      </c>
      <c r="C29" s="152" t="s">
        <v>76</v>
      </c>
      <c r="D29" s="152"/>
      <c r="E29" s="152" t="s">
        <v>76</v>
      </c>
      <c r="F29" s="152"/>
    </row>
    <row r="30" spans="1:6" ht="12" customHeight="1" x14ac:dyDescent="0.25">
      <c r="A30" s="33"/>
      <c r="B30" s="36" t="s">
        <v>121</v>
      </c>
      <c r="C30" s="152" t="s">
        <v>76</v>
      </c>
      <c r="D30" s="152"/>
      <c r="E30" s="152" t="s">
        <v>76</v>
      </c>
      <c r="F30" s="152"/>
    </row>
    <row r="31" spans="1:6" ht="12" customHeight="1" x14ac:dyDescent="0.25">
      <c r="A31" s="33"/>
      <c r="B31" s="36" t="s">
        <v>122</v>
      </c>
      <c r="C31" s="152"/>
      <c r="D31" s="152"/>
      <c r="E31" s="152"/>
      <c r="F31" s="152"/>
    </row>
    <row r="32" spans="1:6" ht="12" customHeight="1" x14ac:dyDescent="0.25">
      <c r="A32" s="33"/>
      <c r="B32" s="36" t="s">
        <v>123</v>
      </c>
      <c r="C32" s="148">
        <v>5703416</v>
      </c>
      <c r="D32" s="148"/>
      <c r="E32" s="148">
        <v>2356971</v>
      </c>
      <c r="F32" s="148"/>
    </row>
    <row r="33" spans="1:6" ht="12" customHeight="1" x14ac:dyDescent="0.25">
      <c r="A33" s="33"/>
      <c r="B33" s="35" t="s">
        <v>109</v>
      </c>
      <c r="C33" s="148">
        <f>SUM(C35:D38)</f>
        <v>3220404</v>
      </c>
      <c r="D33" s="148"/>
      <c r="E33" s="148">
        <f>SUM(E35:F38)</f>
        <v>909991</v>
      </c>
      <c r="F33" s="148"/>
    </row>
    <row r="34" spans="1:6" ht="12" customHeight="1" x14ac:dyDescent="0.25">
      <c r="A34" s="33"/>
      <c r="B34" s="36" t="s">
        <v>124</v>
      </c>
      <c r="C34" s="148"/>
      <c r="D34" s="148"/>
      <c r="E34" s="148"/>
      <c r="F34" s="148"/>
    </row>
    <row r="35" spans="1:6" ht="12" customHeight="1" x14ac:dyDescent="0.25">
      <c r="A35" s="33"/>
      <c r="B35" s="36" t="s">
        <v>125</v>
      </c>
      <c r="C35" s="148">
        <v>3220404</v>
      </c>
      <c r="D35" s="148"/>
      <c r="E35" s="148">
        <v>909991</v>
      </c>
      <c r="F35" s="148"/>
    </row>
    <row r="36" spans="1:6" ht="12" customHeight="1" x14ac:dyDescent="0.25">
      <c r="A36" s="33"/>
      <c r="B36" s="36" t="s">
        <v>126</v>
      </c>
      <c r="C36" s="148"/>
      <c r="D36" s="148"/>
      <c r="E36" s="148"/>
      <c r="F36" s="148"/>
    </row>
    <row r="37" spans="1:6" ht="12" customHeight="1" x14ac:dyDescent="0.25">
      <c r="A37" s="33"/>
      <c r="B37" s="36" t="s">
        <v>127</v>
      </c>
      <c r="C37" s="148"/>
      <c r="D37" s="148"/>
      <c r="E37" s="148"/>
      <c r="F37" s="148"/>
    </row>
    <row r="38" spans="1:6" ht="12" customHeight="1" thickBot="1" x14ac:dyDescent="0.3">
      <c r="A38" s="33"/>
      <c r="B38" s="40" t="s">
        <v>128</v>
      </c>
      <c r="C38" s="146"/>
      <c r="D38" s="146"/>
      <c r="E38" s="146"/>
      <c r="F38" s="146"/>
    </row>
    <row r="39" spans="1:6" ht="12" customHeight="1" thickBot="1" x14ac:dyDescent="0.3">
      <c r="A39" s="33"/>
      <c r="B39" s="39" t="s">
        <v>129</v>
      </c>
      <c r="C39" s="147">
        <f>C26-C33</f>
        <v>2483329</v>
      </c>
      <c r="D39" s="147"/>
      <c r="E39" s="147">
        <f>E26-E33</f>
        <v>1446980</v>
      </c>
      <c r="F39" s="147"/>
    </row>
    <row r="40" spans="1:6" ht="12" customHeight="1" thickBot="1" x14ac:dyDescent="0.3">
      <c r="A40" s="33"/>
      <c r="B40" s="34" t="s">
        <v>130</v>
      </c>
      <c r="C40" s="147"/>
      <c r="D40" s="147"/>
      <c r="E40" s="147"/>
      <c r="F40" s="147"/>
    </row>
    <row r="41" spans="1:6" ht="12" customHeight="1" x14ac:dyDescent="0.25">
      <c r="A41" s="33"/>
      <c r="B41" s="35" t="s">
        <v>103</v>
      </c>
      <c r="C41" s="151">
        <f>SUM(C43:D45)</f>
        <v>1540137</v>
      </c>
      <c r="D41" s="151"/>
      <c r="E41" s="151">
        <f>SUM(E43:F45)</f>
        <v>770242</v>
      </c>
      <c r="F41" s="151"/>
    </row>
    <row r="42" spans="1:6" ht="12" customHeight="1" x14ac:dyDescent="0.25">
      <c r="A42" s="33"/>
      <c r="B42" s="36" t="s">
        <v>131</v>
      </c>
      <c r="C42" s="149"/>
      <c r="D42" s="149"/>
      <c r="E42" s="149"/>
      <c r="F42" s="149"/>
    </row>
    <row r="43" spans="1:6" ht="12" customHeight="1" x14ac:dyDescent="0.25">
      <c r="A43" s="33"/>
      <c r="B43" s="36" t="s">
        <v>132</v>
      </c>
      <c r="C43" s="149">
        <v>1540137</v>
      </c>
      <c r="D43" s="149"/>
      <c r="E43" s="149"/>
      <c r="F43" s="149"/>
    </row>
    <row r="44" spans="1:6" ht="12" customHeight="1" x14ac:dyDescent="0.25">
      <c r="A44" s="33"/>
      <c r="B44" s="36" t="s">
        <v>133</v>
      </c>
      <c r="C44" s="150"/>
      <c r="D44" s="150"/>
      <c r="E44" s="150"/>
      <c r="F44" s="150"/>
    </row>
    <row r="45" spans="1:6" ht="12" customHeight="1" x14ac:dyDescent="0.25">
      <c r="A45" s="33"/>
      <c r="B45" s="36" t="s">
        <v>134</v>
      </c>
      <c r="C45" s="148"/>
      <c r="D45" s="148"/>
      <c r="E45" s="148">
        <v>770242</v>
      </c>
      <c r="F45" s="148"/>
    </row>
    <row r="46" spans="1:6" ht="12" customHeight="1" x14ac:dyDescent="0.25">
      <c r="A46" s="33"/>
      <c r="B46" s="35" t="s">
        <v>109</v>
      </c>
      <c r="C46" s="149">
        <f>SUM(C48:D51)</f>
        <v>427500</v>
      </c>
      <c r="D46" s="149"/>
      <c r="E46" s="149">
        <f>SUM(E48:F51)</f>
        <v>1297707</v>
      </c>
      <c r="F46" s="149"/>
    </row>
    <row r="47" spans="1:6" ht="12" customHeight="1" x14ac:dyDescent="0.25">
      <c r="A47" s="33"/>
      <c r="B47" s="36" t="s">
        <v>131</v>
      </c>
      <c r="C47" s="149"/>
      <c r="D47" s="149"/>
      <c r="E47" s="149"/>
      <c r="F47" s="149"/>
    </row>
    <row r="48" spans="1:6" ht="12" customHeight="1" x14ac:dyDescent="0.25">
      <c r="A48" s="33"/>
      <c r="B48" s="36" t="s">
        <v>135</v>
      </c>
      <c r="C48" s="148"/>
      <c r="D48" s="148"/>
      <c r="E48" s="148">
        <v>1261409</v>
      </c>
      <c r="F48" s="148"/>
    </row>
    <row r="49" spans="1:6" ht="12" customHeight="1" x14ac:dyDescent="0.25">
      <c r="A49" s="33"/>
      <c r="B49" s="36" t="s">
        <v>136</v>
      </c>
      <c r="C49" s="148">
        <v>427500</v>
      </c>
      <c r="D49" s="148"/>
      <c r="E49" s="148">
        <v>36298</v>
      </c>
      <c r="F49" s="148"/>
    </row>
    <row r="50" spans="1:6" ht="12" customHeight="1" x14ac:dyDescent="0.25">
      <c r="A50" s="33"/>
      <c r="B50" s="37" t="s">
        <v>137</v>
      </c>
      <c r="C50" s="148"/>
      <c r="D50" s="148"/>
      <c r="E50" s="148"/>
      <c r="F50" s="148"/>
    </row>
    <row r="51" spans="1:6" ht="12" customHeight="1" thickBot="1" x14ac:dyDescent="0.3">
      <c r="A51" s="33"/>
      <c r="B51" s="40" t="s">
        <v>138</v>
      </c>
      <c r="C51" s="146"/>
      <c r="D51" s="146"/>
      <c r="E51" s="146"/>
      <c r="F51" s="146"/>
    </row>
    <row r="52" spans="1:6" ht="12" customHeight="1" thickBot="1" x14ac:dyDescent="0.3">
      <c r="A52" s="33"/>
      <c r="B52" s="39" t="s">
        <v>139</v>
      </c>
      <c r="C52" s="147">
        <f>C41-C46</f>
        <v>1112637</v>
      </c>
      <c r="D52" s="147"/>
      <c r="E52" s="147">
        <f>E41-E46</f>
        <v>-527465</v>
      </c>
      <c r="F52" s="147"/>
    </row>
    <row r="53" spans="1:6" ht="12" customHeight="1" thickBot="1" x14ac:dyDescent="0.3">
      <c r="A53" s="33"/>
      <c r="B53" s="39" t="s">
        <v>140</v>
      </c>
      <c r="C53" s="145">
        <v>-10955</v>
      </c>
      <c r="D53" s="145"/>
      <c r="E53" s="145">
        <v>-1137</v>
      </c>
      <c r="F53" s="145"/>
    </row>
    <row r="54" spans="1:6" ht="12" customHeight="1" thickBot="1" x14ac:dyDescent="0.3">
      <c r="A54" s="33"/>
      <c r="B54" s="39" t="s">
        <v>141</v>
      </c>
      <c r="C54" s="145"/>
      <c r="D54" s="145"/>
      <c r="E54" s="145"/>
      <c r="F54" s="145"/>
    </row>
    <row r="55" spans="1:6" ht="12" customHeight="1" thickBot="1" x14ac:dyDescent="0.3">
      <c r="A55" s="33"/>
      <c r="B55" s="39" t="s">
        <v>142</v>
      </c>
      <c r="C55" s="145">
        <f>C52+C53+C54+C39+C24</f>
        <v>61248</v>
      </c>
      <c r="D55" s="145"/>
      <c r="E55" s="145">
        <f>E52+E53+E54+E39+E24</f>
        <v>1378145</v>
      </c>
      <c r="F55" s="145"/>
    </row>
    <row r="56" spans="1:6" ht="12" customHeight="1" thickBot="1" x14ac:dyDescent="0.3">
      <c r="A56" s="33"/>
      <c r="B56" s="39" t="s">
        <v>143</v>
      </c>
      <c r="C56" s="145">
        <v>232402</v>
      </c>
      <c r="D56" s="145"/>
      <c r="E56" s="145">
        <v>1355663</v>
      </c>
      <c r="F56" s="145"/>
    </row>
    <row r="57" spans="1:6" ht="12" customHeight="1" thickBot="1" x14ac:dyDescent="0.3">
      <c r="A57" s="33"/>
      <c r="B57" s="41" t="s">
        <v>144</v>
      </c>
      <c r="C57" s="142">
        <f>C55+C56</f>
        <v>293650</v>
      </c>
      <c r="D57" s="142"/>
      <c r="E57" s="142">
        <f>E55+E56</f>
        <v>2733808</v>
      </c>
      <c r="F57" s="142"/>
    </row>
    <row r="58" spans="1:6" ht="15.75" thickTop="1" x14ac:dyDescent="0.25"/>
    <row r="60" spans="1:6" x14ac:dyDescent="0.25">
      <c r="E60" s="42"/>
    </row>
    <row r="61" spans="1:6" ht="15.75" thickBot="1" x14ac:dyDescent="0.3">
      <c r="B61" s="43" t="s">
        <v>51</v>
      </c>
      <c r="C61" s="143"/>
      <c r="D61" s="143"/>
      <c r="E61" s="143"/>
      <c r="F61" s="143"/>
    </row>
    <row r="62" spans="1:6" x14ac:dyDescent="0.25">
      <c r="B62" s="43"/>
      <c r="C62" s="144" t="s">
        <v>52</v>
      </c>
      <c r="D62" s="144"/>
      <c r="E62" s="144"/>
      <c r="F62" s="144"/>
    </row>
    <row r="63" spans="1:6" x14ac:dyDescent="0.25">
      <c r="B63" s="43"/>
      <c r="D63" s="19"/>
      <c r="E63" s="30"/>
      <c r="F63" s="30"/>
    </row>
    <row r="64" spans="1:6" ht="15.75" thickBot="1" x14ac:dyDescent="0.3">
      <c r="B64" s="43" t="s">
        <v>53</v>
      </c>
      <c r="C64" s="143"/>
      <c r="D64" s="143"/>
      <c r="E64" s="143"/>
      <c r="F64" s="143"/>
    </row>
    <row r="65" spans="2:6" x14ac:dyDescent="0.25">
      <c r="B65" s="43"/>
      <c r="C65" s="144" t="s">
        <v>54</v>
      </c>
      <c r="D65" s="144"/>
      <c r="E65" s="144"/>
      <c r="F65" s="144"/>
    </row>
    <row r="66" spans="2:6" x14ac:dyDescent="0.25">
      <c r="B66" s="44" t="s">
        <v>145</v>
      </c>
    </row>
  </sheetData>
  <mergeCells count="109">
    <mergeCell ref="C9:D9"/>
    <mergeCell ref="E9:F9"/>
    <mergeCell ref="C10:D10"/>
    <mergeCell ref="E10:F10"/>
    <mergeCell ref="C11:D11"/>
    <mergeCell ref="E11:F11"/>
    <mergeCell ref="B1:F1"/>
    <mergeCell ref="B4:F4"/>
    <mergeCell ref="A6:A7"/>
    <mergeCell ref="C7:D7"/>
    <mergeCell ref="E7:F7"/>
    <mergeCell ref="C8:D8"/>
    <mergeCell ref="E8:F8"/>
    <mergeCell ref="C15:D15"/>
    <mergeCell ref="E15:F15"/>
    <mergeCell ref="C16:D16"/>
    <mergeCell ref="E16:F16"/>
    <mergeCell ref="C17:D17"/>
    <mergeCell ref="E17:F17"/>
    <mergeCell ref="C12:D12"/>
    <mergeCell ref="E12:F12"/>
    <mergeCell ref="C13:D13"/>
    <mergeCell ref="E13:F13"/>
    <mergeCell ref="C14:D14"/>
    <mergeCell ref="E14:F14"/>
    <mergeCell ref="C21:D21"/>
    <mergeCell ref="E21:F21"/>
    <mergeCell ref="C22:D22"/>
    <mergeCell ref="E22:F22"/>
    <mergeCell ref="C23:D23"/>
    <mergeCell ref="E23:F23"/>
    <mergeCell ref="C18:D18"/>
    <mergeCell ref="E18:F18"/>
    <mergeCell ref="C19:D19"/>
    <mergeCell ref="E19:F19"/>
    <mergeCell ref="C20:D20"/>
    <mergeCell ref="E20:F20"/>
    <mergeCell ref="C27:D27"/>
    <mergeCell ref="E27:F27"/>
    <mergeCell ref="C28:D28"/>
    <mergeCell ref="E28:F28"/>
    <mergeCell ref="C29:D29"/>
    <mergeCell ref="E29:F29"/>
    <mergeCell ref="C24:D24"/>
    <mergeCell ref="E24:F24"/>
    <mergeCell ref="C25:D25"/>
    <mergeCell ref="E25:F25"/>
    <mergeCell ref="C26:D26"/>
    <mergeCell ref="E26:F26"/>
    <mergeCell ref="C33:D33"/>
    <mergeCell ref="E33:F33"/>
    <mergeCell ref="C34:D34"/>
    <mergeCell ref="E34:F34"/>
    <mergeCell ref="C35:D35"/>
    <mergeCell ref="E35:F35"/>
    <mergeCell ref="C30:D30"/>
    <mergeCell ref="E30:F30"/>
    <mergeCell ref="C31:D31"/>
    <mergeCell ref="E31:F31"/>
    <mergeCell ref="C32:D32"/>
    <mergeCell ref="E32:F32"/>
    <mergeCell ref="C39:D39"/>
    <mergeCell ref="E39:F39"/>
    <mergeCell ref="C40:D40"/>
    <mergeCell ref="E40:F40"/>
    <mergeCell ref="C41:D41"/>
    <mergeCell ref="E41:F41"/>
    <mergeCell ref="C36:D36"/>
    <mergeCell ref="E36:F36"/>
    <mergeCell ref="C37:D37"/>
    <mergeCell ref="E37:F37"/>
    <mergeCell ref="C38:D38"/>
    <mergeCell ref="E38:F38"/>
    <mergeCell ref="C45:D45"/>
    <mergeCell ref="E45:F45"/>
    <mergeCell ref="C46:D46"/>
    <mergeCell ref="E46:F46"/>
    <mergeCell ref="C47:D47"/>
    <mergeCell ref="E47:F47"/>
    <mergeCell ref="C42:D42"/>
    <mergeCell ref="E42:F42"/>
    <mergeCell ref="C43:D43"/>
    <mergeCell ref="E43:F43"/>
    <mergeCell ref="C44:D44"/>
    <mergeCell ref="E44:F44"/>
    <mergeCell ref="C51:D51"/>
    <mergeCell ref="E51:F51"/>
    <mergeCell ref="C52:D52"/>
    <mergeCell ref="E52:F52"/>
    <mergeCell ref="C53:D53"/>
    <mergeCell ref="E53:F53"/>
    <mergeCell ref="C48:D48"/>
    <mergeCell ref="E48:F48"/>
    <mergeCell ref="C49:D49"/>
    <mergeCell ref="E49:F49"/>
    <mergeCell ref="C50:D50"/>
    <mergeCell ref="E50:F50"/>
    <mergeCell ref="C57:D57"/>
    <mergeCell ref="E57:F57"/>
    <mergeCell ref="C61:F61"/>
    <mergeCell ref="C62:F62"/>
    <mergeCell ref="C64:F64"/>
    <mergeCell ref="C65:F65"/>
    <mergeCell ref="C54:D54"/>
    <mergeCell ref="E54:F54"/>
    <mergeCell ref="C55:D55"/>
    <mergeCell ref="E55:F55"/>
    <mergeCell ref="C56:D56"/>
    <mergeCell ref="E56:F56"/>
  </mergeCells>
  <pageMargins left="0.70866141732283472" right="0.31496062992125984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ББ</vt:lpstr>
      <vt:lpstr>СД</vt:lpstr>
      <vt:lpstr>ИК</vt:lpstr>
      <vt:lpstr>ДД конс</vt:lpstr>
      <vt:lpstr>ББ!Область_печати</vt:lpstr>
      <vt:lpstr>'ДД конс'!Область_печати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Шынар Кожакова</dc:creator>
  <cp:lastModifiedBy>Алимбаева Дина</cp:lastModifiedBy>
  <cp:lastPrinted>2025-05-14T13:37:42Z</cp:lastPrinted>
  <dcterms:created xsi:type="dcterms:W3CDTF">2025-05-12T14:06:04Z</dcterms:created>
  <dcterms:modified xsi:type="dcterms:W3CDTF">2025-05-15T07:10:14Z</dcterms:modified>
</cp:coreProperties>
</file>