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ANK\ДЭАиП\Report-view\IFRS reporting\Отчеты по МСФО\Консолидация 2022\03-март\Kase\"/>
    </mc:Choice>
  </mc:AlternateContent>
  <xr:revisionPtr revIDLastSave="0" documentId="13_ncr:1_{3DCDD19E-527B-4E4A-8823-33C69AA7D362}" xr6:coauthVersionLast="36" xr6:coauthVersionMax="36" xr10:uidLastSave="{00000000-0000-0000-0000-000000000000}"/>
  <bookViews>
    <workbookView xWindow="0" yWindow="0" windowWidth="24720" windowHeight="11685" xr2:uid="{00000000-000D-0000-FFFF-FFFF00000000}"/>
  </bookViews>
  <sheets>
    <sheet name="Ф1 конс" sheetId="6" r:id="rId1"/>
    <sheet name="Ф2 конс" sheetId="2" r:id="rId2"/>
    <sheet name="Ф3 конс" sheetId="4" r:id="rId3"/>
    <sheet name="Ф4 конс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ccount_Balance" localSheetId="0">#REF!</definedName>
    <definedName name="Account_Balance" localSheetId="2">#REF!</definedName>
    <definedName name="Account_Balance">#REF!</definedName>
    <definedName name="AS2DocOpenMode" hidden="1">"AS2DocumentEdit"</definedName>
    <definedName name="ASD" localSheetId="0">#REF!</definedName>
    <definedName name="ASD" localSheetId="2">#REF!</definedName>
    <definedName name="ASD">#REF!</definedName>
    <definedName name="ASDA" localSheetId="0">#REF!</definedName>
    <definedName name="ASDA" localSheetId="2">#REF!</definedName>
    <definedName name="ASDA">#REF!</definedName>
    <definedName name="CV" localSheetId="0">'[1]Q4 CMA'!#REF!</definedName>
    <definedName name="CV" localSheetId="2">'[1]Q4 CMA'!#REF!</definedName>
    <definedName name="CV">'[1]Q4 CMA'!#REF!</definedName>
    <definedName name="CVBCV" localSheetId="0">#REF!</definedName>
    <definedName name="CVBCV" localSheetId="2">#REF!</definedName>
    <definedName name="CVBCV">#REF!</definedName>
    <definedName name="Difference" localSheetId="0">#REF!</definedName>
    <definedName name="Difference" localSheetId="2">#REF!</definedName>
    <definedName name="Difference">#REF!</definedName>
    <definedName name="Disaggregations" localSheetId="0">[2]Depreciation!#REF!</definedName>
    <definedName name="Disaggregations" localSheetId="2">[2]Depreciation!#REF!</definedName>
    <definedName name="Disaggregations">[2]Depreciation!#REF!</definedName>
    <definedName name="DSFSD" localSheetId="0">#REF!</definedName>
    <definedName name="DSFSD" localSheetId="2">#REF!</definedName>
    <definedName name="DSFSD">#REF!</definedName>
    <definedName name="Expected_balance" localSheetId="0">#REF!</definedName>
    <definedName name="Expected_balance" localSheetId="2">#REF!</definedName>
    <definedName name="Expected_balance">#REF!</definedName>
    <definedName name="FDS" localSheetId="0">#REF!</definedName>
    <definedName name="FDS" localSheetId="2">#REF!</definedName>
    <definedName name="FDS">#REF!</definedName>
    <definedName name="Monetary_Precision" localSheetId="0">[2]Depreciation!#REF!</definedName>
    <definedName name="Monetary_Precision" localSheetId="2">[2]Depreciation!#REF!</definedName>
    <definedName name="Monetary_Precision">[2]Depreciation!#REF!</definedName>
    <definedName name="PJ" localSheetId="0">#REF!</definedName>
    <definedName name="PJ" localSheetId="2">#REF!</definedName>
    <definedName name="PJ">#REF!</definedName>
    <definedName name="Q" localSheetId="0">#REF!</definedName>
    <definedName name="Q" localSheetId="2">#REF!</definedName>
    <definedName name="Q">#REF!</definedName>
    <definedName name="QWE" localSheetId="0">#REF!</definedName>
    <definedName name="QWE" localSheetId="2">#REF!</definedName>
    <definedName name="QWE">#REF!</definedName>
    <definedName name="QWEQ" localSheetId="0">#REF!</definedName>
    <definedName name="QWEQ" localSheetId="2">#REF!</definedName>
    <definedName name="QWEQ">#REF!</definedName>
    <definedName name="R_Factor" localSheetId="0">[2]Depreciation!#REF!</definedName>
    <definedName name="R_Factor" localSheetId="2">[2]Depreciation!#REF!</definedName>
    <definedName name="R_Factor">[2]Depreciation!#REF!</definedName>
    <definedName name="Residual_difference" localSheetId="0">#REF!</definedName>
    <definedName name="Residual_difference" localSheetId="2">#REF!</definedName>
    <definedName name="Residual_difference">#REF!</definedName>
    <definedName name="sdfdsf" localSheetId="0" hidden="1">{#N/A,#N/A,FALSE,"Aging Summary";#N/A,#N/A,FALSE,"Ratio Analysis";#N/A,#N/A,FALSE,"Test 120 Day Accts";#N/A,#N/A,FALSE,"Tickmarks"}</definedName>
    <definedName name="sdfdsf" localSheetId="1" hidden="1">{#N/A,#N/A,FALSE,"Aging Summary";#N/A,#N/A,FALSE,"Ratio Analysis";#N/A,#N/A,FALSE,"Test 120 Day Accts";#N/A,#N/A,FALSE,"Tickmarks"}</definedName>
    <definedName name="sdfdsf" localSheetId="2" hidden="1">{#N/A,#N/A,FALSE,"Aging Summary";#N/A,#N/A,FALSE,"Ratio Analysis";#N/A,#N/A,FALSE,"Test 120 Day Accts";#N/A,#N/A,FALSE,"Tickmarks"}</definedName>
    <definedName name="sdfdsf" localSheetId="3" hidden="1">{#N/A,#N/A,FALSE,"Aging Summary";#N/A,#N/A,FALSE,"Ratio Analysis";#N/A,#N/A,FALSE,"Test 120 Day Accts";#N/A,#N/A,FALSE,"Tickmarks"}</definedName>
    <definedName name="sdfdsf" hidden="1">{#N/A,#N/A,FALSE,"Aging Summary";#N/A,#N/A,FALSE,"Ratio Analysis";#N/A,#N/A,FALSE,"Test 120 Day Accts";#N/A,#N/A,FALSE,"Tickmarks"}</definedName>
    <definedName name="TextRefCopy1" localSheetId="0">'[1]9m CMA'!#REF!</definedName>
    <definedName name="TextRefCopy1" localSheetId="2">'[1]9m CMA'!#REF!</definedName>
    <definedName name="TextRefCopy1">'[1]9m CMA'!#REF!</definedName>
    <definedName name="TextRefCopy10" localSheetId="0">'[3]2'!#REF!</definedName>
    <definedName name="TextRefCopy10" localSheetId="2">'[3]2'!#REF!</definedName>
    <definedName name="TextRefCopy10">'[3]2'!#REF!</definedName>
    <definedName name="TextRefCopy100" localSheetId="0">#REF!</definedName>
    <definedName name="TextRefCopy100" localSheetId="2">#REF!</definedName>
    <definedName name="TextRefCopy100">#REF!</definedName>
    <definedName name="TextRefCopy101" localSheetId="0">#REF!</definedName>
    <definedName name="TextRefCopy101" localSheetId="2">#REF!</definedName>
    <definedName name="TextRefCopy101">#REF!</definedName>
    <definedName name="TextRefCopy102" localSheetId="0">#REF!</definedName>
    <definedName name="TextRefCopy102" localSheetId="2">#REF!</definedName>
    <definedName name="TextRefCopy102">#REF!</definedName>
    <definedName name="TextRefCopy103" localSheetId="0">#REF!</definedName>
    <definedName name="TextRefCopy103" localSheetId="2">#REF!</definedName>
    <definedName name="TextRefCopy103">#REF!</definedName>
    <definedName name="TextRefCopy104" localSheetId="0">#REF!</definedName>
    <definedName name="TextRefCopy104" localSheetId="2">#REF!</definedName>
    <definedName name="TextRefCopy104">#REF!</definedName>
    <definedName name="TextRefCopy105" localSheetId="0">#REF!</definedName>
    <definedName name="TextRefCopy105" localSheetId="2">#REF!</definedName>
    <definedName name="TextRefCopy105">#REF!</definedName>
    <definedName name="TextRefCopy106" localSheetId="0">#REF!</definedName>
    <definedName name="TextRefCopy106" localSheetId="2">#REF!</definedName>
    <definedName name="TextRefCopy106">#REF!</definedName>
    <definedName name="TextRefCopy107" localSheetId="0">#REF!</definedName>
    <definedName name="TextRefCopy107" localSheetId="2">#REF!</definedName>
    <definedName name="TextRefCopy107">#REF!</definedName>
    <definedName name="TextRefCopy108" localSheetId="0">#REF!</definedName>
    <definedName name="TextRefCopy108" localSheetId="2">#REF!</definedName>
    <definedName name="TextRefCopy108">#REF!</definedName>
    <definedName name="TextRefCopy109" localSheetId="0">#REF!</definedName>
    <definedName name="TextRefCopy109" localSheetId="2">#REF!</definedName>
    <definedName name="TextRefCopy109">#REF!</definedName>
    <definedName name="TextRefCopy11" localSheetId="0">'[3]2'!#REF!</definedName>
    <definedName name="TextRefCopy11" localSheetId="2">'[3]2'!#REF!</definedName>
    <definedName name="TextRefCopy11">'[3]2'!#REF!</definedName>
    <definedName name="TextRefCopy110" localSheetId="0">#REF!</definedName>
    <definedName name="TextRefCopy110" localSheetId="2">#REF!</definedName>
    <definedName name="TextRefCopy110">#REF!</definedName>
    <definedName name="TextRefCopy111" localSheetId="0">#REF!</definedName>
    <definedName name="TextRefCopy111" localSheetId="2">#REF!</definedName>
    <definedName name="TextRefCopy111">#REF!</definedName>
    <definedName name="TextRefCopy112" localSheetId="0">#REF!</definedName>
    <definedName name="TextRefCopy112" localSheetId="2">#REF!</definedName>
    <definedName name="TextRefCopy112">#REF!</definedName>
    <definedName name="TextRefCopy113" localSheetId="0">#REF!</definedName>
    <definedName name="TextRefCopy113" localSheetId="2">#REF!</definedName>
    <definedName name="TextRefCopy113">#REF!</definedName>
    <definedName name="TextRefCopy114" localSheetId="0">#REF!</definedName>
    <definedName name="TextRefCopy114" localSheetId="2">#REF!</definedName>
    <definedName name="TextRefCopy114">#REF!</definedName>
    <definedName name="TextRefCopy115" localSheetId="0">#REF!</definedName>
    <definedName name="TextRefCopy115" localSheetId="2">#REF!</definedName>
    <definedName name="TextRefCopy115">#REF!</definedName>
    <definedName name="TextRefCopy116" localSheetId="0">#REF!</definedName>
    <definedName name="TextRefCopy116" localSheetId="2">#REF!</definedName>
    <definedName name="TextRefCopy116">#REF!</definedName>
    <definedName name="TextRefCopy117" localSheetId="0">#REF!</definedName>
    <definedName name="TextRefCopy117" localSheetId="2">#REF!</definedName>
    <definedName name="TextRefCopy117">#REF!</definedName>
    <definedName name="TextRefCopy12" localSheetId="0">'[3]2'!#REF!</definedName>
    <definedName name="TextRefCopy12" localSheetId="2">'[3]2'!#REF!</definedName>
    <definedName name="TextRefCopy12">'[3]2'!#REF!</definedName>
    <definedName name="TextRefCopy122" localSheetId="0">[4]Rollforward!#REF!</definedName>
    <definedName name="TextRefCopy122" localSheetId="2">[4]Rollforward!#REF!</definedName>
    <definedName name="TextRefCopy122">[4]Rollforward!#REF!</definedName>
    <definedName name="TextRefCopy123" localSheetId="0">[5]Rollforward!#REF!</definedName>
    <definedName name="TextRefCopy123" localSheetId="2">[5]Rollforward!#REF!</definedName>
    <definedName name="TextRefCopy123">[5]Rollforward!#REF!</definedName>
    <definedName name="TextRefCopy13" localSheetId="0">'[3]2'!#REF!</definedName>
    <definedName name="TextRefCopy13" localSheetId="2">'[3]2'!#REF!</definedName>
    <definedName name="TextRefCopy13">'[3]2'!#REF!</definedName>
    <definedName name="TextRefCopy14" localSheetId="0">#REF!</definedName>
    <definedName name="TextRefCopy14" localSheetId="2">#REF!</definedName>
    <definedName name="TextRefCopy14">#REF!</definedName>
    <definedName name="TextRefCopy147" localSheetId="0">#REF!</definedName>
    <definedName name="TextRefCopy147" localSheetId="2">#REF!</definedName>
    <definedName name="TextRefCopy147">#REF!</definedName>
    <definedName name="TextRefCopy149" localSheetId="0">#REF!</definedName>
    <definedName name="TextRefCopy149" localSheetId="2">#REF!</definedName>
    <definedName name="TextRefCopy149">#REF!</definedName>
    <definedName name="TextRefCopy15" localSheetId="0">'[1]Q4 CMA'!#REF!</definedName>
    <definedName name="TextRefCopy15" localSheetId="2">'[1]Q4 CMA'!#REF!</definedName>
    <definedName name="TextRefCopy15">'[1]Q4 CMA'!#REF!</definedName>
    <definedName name="TextRefCopy151" localSheetId="0">#REF!</definedName>
    <definedName name="TextRefCopy151" localSheetId="2">#REF!</definedName>
    <definedName name="TextRefCopy151">#REF!</definedName>
    <definedName name="TextRefCopy153" localSheetId="0">#REF!</definedName>
    <definedName name="TextRefCopy153" localSheetId="2">#REF!</definedName>
    <definedName name="TextRefCopy153">#REF!</definedName>
    <definedName name="TextRefCopy154" localSheetId="0">#REF!</definedName>
    <definedName name="TextRefCopy154" localSheetId="2">#REF!</definedName>
    <definedName name="TextRefCopy154">#REF!</definedName>
    <definedName name="TextRefCopy156" localSheetId="0">#REF!</definedName>
    <definedName name="TextRefCopy156" localSheetId="2">#REF!</definedName>
    <definedName name="TextRefCopy156">#REF!</definedName>
    <definedName name="TextRefCopy158" localSheetId="0">#REF!</definedName>
    <definedName name="TextRefCopy158" localSheetId="2">#REF!</definedName>
    <definedName name="TextRefCopy158">#REF!</definedName>
    <definedName name="TextRefCopy16" localSheetId="0">#REF!</definedName>
    <definedName name="TextRefCopy16" localSheetId="2">#REF!</definedName>
    <definedName name="TextRefCopy16">#REF!</definedName>
    <definedName name="TextRefCopy160" localSheetId="0">#REF!</definedName>
    <definedName name="TextRefCopy160" localSheetId="2">#REF!</definedName>
    <definedName name="TextRefCopy160">#REF!</definedName>
    <definedName name="TextRefCopy162" localSheetId="0">#REF!</definedName>
    <definedName name="TextRefCopy162" localSheetId="2">#REF!</definedName>
    <definedName name="TextRefCopy162">#REF!</definedName>
    <definedName name="TextRefCopy164" localSheetId="0">#REF!</definedName>
    <definedName name="TextRefCopy164" localSheetId="2">#REF!</definedName>
    <definedName name="TextRefCopy164">#REF!</definedName>
    <definedName name="TextRefCopy166" localSheetId="0">#REF!</definedName>
    <definedName name="TextRefCopy166" localSheetId="2">#REF!</definedName>
    <definedName name="TextRefCopy166">#REF!</definedName>
    <definedName name="TextRefCopy17" localSheetId="0">#REF!</definedName>
    <definedName name="TextRefCopy17" localSheetId="2">#REF!</definedName>
    <definedName name="TextRefCopy17">#REF!</definedName>
    <definedName name="TextRefCopy170" localSheetId="0">#REF!</definedName>
    <definedName name="TextRefCopy170" localSheetId="2">#REF!</definedName>
    <definedName name="TextRefCopy170">#REF!</definedName>
    <definedName name="TextRefCopy172" localSheetId="0">#REF!</definedName>
    <definedName name="TextRefCopy172" localSheetId="2">#REF!</definedName>
    <definedName name="TextRefCopy172">#REF!</definedName>
    <definedName name="TextRefCopy173" localSheetId="0">#REF!</definedName>
    <definedName name="TextRefCopy173" localSheetId="2">#REF!</definedName>
    <definedName name="TextRefCopy173">#REF!</definedName>
    <definedName name="TextRefCopy175" localSheetId="0">#REF!</definedName>
    <definedName name="TextRefCopy175" localSheetId="2">#REF!</definedName>
    <definedName name="TextRefCopy175">#REF!</definedName>
    <definedName name="TextRefCopy177" localSheetId="0">#REF!</definedName>
    <definedName name="TextRefCopy177" localSheetId="2">#REF!</definedName>
    <definedName name="TextRefCopy177">#REF!</definedName>
    <definedName name="TextRefCopy179" localSheetId="0">#REF!</definedName>
    <definedName name="TextRefCopy179" localSheetId="2">#REF!</definedName>
    <definedName name="TextRefCopy179">#REF!</definedName>
    <definedName name="TextRefCopy18" localSheetId="0">#REF!</definedName>
    <definedName name="TextRefCopy18" localSheetId="2">#REF!</definedName>
    <definedName name="TextRefCopy18">#REF!</definedName>
    <definedName name="TextRefCopy181" localSheetId="0">#REF!</definedName>
    <definedName name="TextRefCopy181" localSheetId="2">#REF!</definedName>
    <definedName name="TextRefCopy181">#REF!</definedName>
    <definedName name="TextRefCopy19" localSheetId="0">#REF!</definedName>
    <definedName name="TextRefCopy19" localSheetId="2">#REF!</definedName>
    <definedName name="TextRefCopy19">#REF!</definedName>
    <definedName name="TextRefCopy2" localSheetId="0">#REF!</definedName>
    <definedName name="TextRefCopy2" localSheetId="2">#REF!</definedName>
    <definedName name="TextRefCopy2">#REF!</definedName>
    <definedName name="TextRefCopy20" localSheetId="0">#REF!</definedName>
    <definedName name="TextRefCopy20" localSheetId="2">#REF!</definedName>
    <definedName name="TextRefCopy20">#REF!</definedName>
    <definedName name="TextRefCopy21" localSheetId="0">#REF!</definedName>
    <definedName name="TextRefCopy21" localSheetId="2">#REF!</definedName>
    <definedName name="TextRefCopy21">#REF!</definedName>
    <definedName name="TextRefCopy22" localSheetId="0">#REF!</definedName>
    <definedName name="TextRefCopy22" localSheetId="2">#REF!</definedName>
    <definedName name="TextRefCopy22">#REF!</definedName>
    <definedName name="TextRefCopy23" localSheetId="0">'[1]9m CMA'!#REF!</definedName>
    <definedName name="TextRefCopy23" localSheetId="2">'[1]9m CMA'!#REF!</definedName>
    <definedName name="TextRefCopy23">'[1]9m CMA'!#REF!</definedName>
    <definedName name="TextRefCopy24" localSheetId="0">'[1]9m CMA'!#REF!</definedName>
    <definedName name="TextRefCopy24" localSheetId="2">'[1]9m CMA'!#REF!</definedName>
    <definedName name="TextRefCopy24">'[1]9m CMA'!#REF!</definedName>
    <definedName name="TextRefCopy25" localSheetId="0">#REF!</definedName>
    <definedName name="TextRefCopy25" localSheetId="2">#REF!</definedName>
    <definedName name="TextRefCopy25">#REF!</definedName>
    <definedName name="TextRefCopy26" localSheetId="0">'[1]Q4 CMA'!#REF!</definedName>
    <definedName name="TextRefCopy26" localSheetId="2">'[1]Q4 CMA'!#REF!</definedName>
    <definedName name="TextRefCopy26">'[1]Q4 CMA'!#REF!</definedName>
    <definedName name="TextRefCopy27" localSheetId="0">'[1]Q4 CMA'!#REF!</definedName>
    <definedName name="TextRefCopy27" localSheetId="2">'[1]Q4 CMA'!#REF!</definedName>
    <definedName name="TextRefCopy27">'[1]Q4 CMA'!#REF!</definedName>
    <definedName name="TextRefCopy28" localSheetId="0">'[1]Q4 CMA'!#REF!</definedName>
    <definedName name="TextRefCopy28" localSheetId="2">'[1]Q4 CMA'!#REF!</definedName>
    <definedName name="TextRefCopy28">'[1]Q4 CMA'!#REF!</definedName>
    <definedName name="TextRefCopy29" localSheetId="0">#REF!</definedName>
    <definedName name="TextRefCopy29" localSheetId="2">#REF!</definedName>
    <definedName name="TextRefCopy29">#REF!</definedName>
    <definedName name="TextRefCopy3" localSheetId="0">'[3]2'!#REF!</definedName>
    <definedName name="TextRefCopy3" localSheetId="2">'[3]2'!#REF!</definedName>
    <definedName name="TextRefCopy3">'[3]2'!#REF!</definedName>
    <definedName name="TextRefCopy30" localSheetId="0">#REF!</definedName>
    <definedName name="TextRefCopy30" localSheetId="2">#REF!</definedName>
    <definedName name="TextRefCopy30">#REF!</definedName>
    <definedName name="TextRefCopy31" localSheetId="0">#REF!</definedName>
    <definedName name="TextRefCopy31" localSheetId="2">#REF!</definedName>
    <definedName name="TextRefCopy31">#REF!</definedName>
    <definedName name="TextRefCopy32" localSheetId="0">#REF!</definedName>
    <definedName name="TextRefCopy32" localSheetId="2">#REF!</definedName>
    <definedName name="TextRefCopy32">#REF!</definedName>
    <definedName name="TextRefCopy33" localSheetId="0">#REF!</definedName>
    <definedName name="TextRefCopy33" localSheetId="2">#REF!</definedName>
    <definedName name="TextRefCopy33">#REF!</definedName>
    <definedName name="TextRefCopy34" localSheetId="0">#REF!</definedName>
    <definedName name="TextRefCopy34" localSheetId="2">#REF!</definedName>
    <definedName name="TextRefCopy34">#REF!</definedName>
    <definedName name="TextRefCopy35" localSheetId="0">#REF!</definedName>
    <definedName name="TextRefCopy35" localSheetId="2">#REF!</definedName>
    <definedName name="TextRefCopy35">#REF!</definedName>
    <definedName name="TextRefCopy36" localSheetId="0">#REF!</definedName>
    <definedName name="TextRefCopy36" localSheetId="2">#REF!</definedName>
    <definedName name="TextRefCopy36">#REF!</definedName>
    <definedName name="TextRefCopy4" localSheetId="0">#REF!</definedName>
    <definedName name="TextRefCopy4" localSheetId="2">#REF!</definedName>
    <definedName name="TextRefCopy4">#REF!</definedName>
    <definedName name="TextRefCopy42" localSheetId="0">#REF!</definedName>
    <definedName name="TextRefCopy42" localSheetId="2">#REF!</definedName>
    <definedName name="TextRefCopy42">#REF!</definedName>
    <definedName name="TextRefCopy43" localSheetId="0">#REF!</definedName>
    <definedName name="TextRefCopy43" localSheetId="2">#REF!</definedName>
    <definedName name="TextRefCopy43">#REF!</definedName>
    <definedName name="TextRefCopy44" localSheetId="0">#REF!</definedName>
    <definedName name="TextRefCopy44" localSheetId="2">#REF!</definedName>
    <definedName name="TextRefCopy44">#REF!</definedName>
    <definedName name="TextRefCopy45" localSheetId="0">#REF!</definedName>
    <definedName name="TextRefCopy45" localSheetId="2">#REF!</definedName>
    <definedName name="TextRefCopy45">#REF!</definedName>
    <definedName name="TextRefCopy46" localSheetId="0">#REF!</definedName>
    <definedName name="TextRefCopy46" localSheetId="2">#REF!</definedName>
    <definedName name="TextRefCopy46">#REF!</definedName>
    <definedName name="TextRefCopy47" localSheetId="0">#REF!</definedName>
    <definedName name="TextRefCopy47" localSheetId="2">#REF!</definedName>
    <definedName name="TextRefCopy47">#REF!</definedName>
    <definedName name="TextRefCopy49" localSheetId="0">#REF!</definedName>
    <definedName name="TextRefCopy49" localSheetId="2">#REF!</definedName>
    <definedName name="TextRefCopy49">#REF!</definedName>
    <definedName name="TextRefCopy5" localSheetId="0">#REF!</definedName>
    <definedName name="TextRefCopy5" localSheetId="2">#REF!</definedName>
    <definedName name="TextRefCopy5">#REF!</definedName>
    <definedName name="TextRefCopy50" localSheetId="0">#REF!</definedName>
    <definedName name="TextRefCopy50" localSheetId="2">#REF!</definedName>
    <definedName name="TextRefCopy50">#REF!</definedName>
    <definedName name="TextRefCopy51" localSheetId="0">#REF!</definedName>
    <definedName name="TextRefCopy51" localSheetId="2">#REF!</definedName>
    <definedName name="TextRefCopy51">#REF!</definedName>
    <definedName name="TextRefCopy52" localSheetId="0">#REF!</definedName>
    <definedName name="TextRefCopy52" localSheetId="2">#REF!</definedName>
    <definedName name="TextRefCopy52">#REF!</definedName>
    <definedName name="TextRefCopy53" localSheetId="0">#REF!</definedName>
    <definedName name="TextRefCopy53" localSheetId="2">#REF!</definedName>
    <definedName name="TextRefCopy53">#REF!</definedName>
    <definedName name="TextRefCopy54" localSheetId="0">#REF!</definedName>
    <definedName name="TextRefCopy54" localSheetId="2">#REF!</definedName>
    <definedName name="TextRefCopy54">#REF!</definedName>
    <definedName name="TextRefCopy55" localSheetId="0">#REF!</definedName>
    <definedName name="TextRefCopy55" localSheetId="2">#REF!</definedName>
    <definedName name="TextRefCopy55">#REF!</definedName>
    <definedName name="TextRefCopy56" localSheetId="0">#REF!</definedName>
    <definedName name="TextRefCopy56" localSheetId="2">#REF!</definedName>
    <definedName name="TextRefCopy56">#REF!</definedName>
    <definedName name="TextRefCopy58" localSheetId="0">#REF!</definedName>
    <definedName name="TextRefCopy58" localSheetId="2">#REF!</definedName>
    <definedName name="TextRefCopy58">#REF!</definedName>
    <definedName name="TextRefCopy59" localSheetId="0">#REF!</definedName>
    <definedName name="TextRefCopy59" localSheetId="2">#REF!</definedName>
    <definedName name="TextRefCopy59">#REF!</definedName>
    <definedName name="TextRefCopy6" localSheetId="0">'[3]2'!#REF!</definedName>
    <definedName name="TextRefCopy6" localSheetId="2">'[3]2'!#REF!</definedName>
    <definedName name="TextRefCopy6">'[3]2'!#REF!</definedName>
    <definedName name="TextRefCopy60" localSheetId="0">#REF!</definedName>
    <definedName name="TextRefCopy60" localSheetId="2">#REF!</definedName>
    <definedName name="TextRefCopy60">#REF!</definedName>
    <definedName name="TextRefCopy61" localSheetId="0">#REF!</definedName>
    <definedName name="TextRefCopy61" localSheetId="2">#REF!</definedName>
    <definedName name="TextRefCopy61">#REF!</definedName>
    <definedName name="TextRefCopy62" localSheetId="0">#REF!</definedName>
    <definedName name="TextRefCopy62" localSheetId="2">#REF!</definedName>
    <definedName name="TextRefCopy62">#REF!</definedName>
    <definedName name="TextRefCopy63" localSheetId="0">#REF!</definedName>
    <definedName name="TextRefCopy63" localSheetId="2">#REF!</definedName>
    <definedName name="TextRefCopy63">#REF!</definedName>
    <definedName name="TextRefCopy64" localSheetId="0">#REF!</definedName>
    <definedName name="TextRefCopy64" localSheetId="2">#REF!</definedName>
    <definedName name="TextRefCopy64">#REF!</definedName>
    <definedName name="TextRefCopy65" localSheetId="0">#REF!</definedName>
    <definedName name="TextRefCopy65" localSheetId="2">#REF!</definedName>
    <definedName name="TextRefCopy65">#REF!</definedName>
    <definedName name="TextRefCopy66" localSheetId="0">#REF!</definedName>
    <definedName name="TextRefCopy66" localSheetId="2">#REF!</definedName>
    <definedName name="TextRefCopy66">#REF!</definedName>
    <definedName name="TextRefCopy67" localSheetId="0">#REF!</definedName>
    <definedName name="TextRefCopy67" localSheetId="2">#REF!</definedName>
    <definedName name="TextRefCopy67">#REF!</definedName>
    <definedName name="TextRefCopy7" localSheetId="0">#REF!</definedName>
    <definedName name="TextRefCopy7" localSheetId="2">#REF!</definedName>
    <definedName name="TextRefCopy7">#REF!</definedName>
    <definedName name="TextRefCopy72" localSheetId="0">#REF!</definedName>
    <definedName name="TextRefCopy72" localSheetId="2">#REF!</definedName>
    <definedName name="TextRefCopy72">#REF!</definedName>
    <definedName name="TextRefCopy76" localSheetId="0">#REF!</definedName>
    <definedName name="TextRefCopy76" localSheetId="2">#REF!</definedName>
    <definedName name="TextRefCopy76">#REF!</definedName>
    <definedName name="TextRefCopy77" localSheetId="0">#REF!</definedName>
    <definedName name="TextRefCopy77" localSheetId="2">#REF!</definedName>
    <definedName name="TextRefCopy77">#REF!</definedName>
    <definedName name="TextRefCopy78" localSheetId="0">#REF!</definedName>
    <definedName name="TextRefCopy78" localSheetId="2">#REF!</definedName>
    <definedName name="TextRefCopy78">#REF!</definedName>
    <definedName name="TextRefCopy79" localSheetId="0">#REF!</definedName>
    <definedName name="TextRefCopy79" localSheetId="2">#REF!</definedName>
    <definedName name="TextRefCopy79">#REF!</definedName>
    <definedName name="TextRefCopy8" localSheetId="0">#REF!</definedName>
    <definedName name="TextRefCopy8" localSheetId="2">#REF!</definedName>
    <definedName name="TextRefCopy8">#REF!</definedName>
    <definedName name="TextRefCopy80" localSheetId="0">#REF!</definedName>
    <definedName name="TextRefCopy80" localSheetId="2">#REF!</definedName>
    <definedName name="TextRefCopy80">#REF!</definedName>
    <definedName name="TextRefCopy81" localSheetId="0">#REF!</definedName>
    <definedName name="TextRefCopy81" localSheetId="2">#REF!</definedName>
    <definedName name="TextRefCopy81">#REF!</definedName>
    <definedName name="TextRefCopy82" localSheetId="0">#REF!</definedName>
    <definedName name="TextRefCopy82" localSheetId="2">#REF!</definedName>
    <definedName name="TextRefCopy82">#REF!</definedName>
    <definedName name="TextRefCopy83" localSheetId="0">#REF!</definedName>
    <definedName name="TextRefCopy83" localSheetId="2">#REF!</definedName>
    <definedName name="TextRefCopy83">#REF!</definedName>
    <definedName name="TextRefCopy84" localSheetId="0">#REF!</definedName>
    <definedName name="TextRefCopy84" localSheetId="2">#REF!</definedName>
    <definedName name="TextRefCopy84">#REF!</definedName>
    <definedName name="TextRefCopy85" localSheetId="0">#REF!</definedName>
    <definedName name="TextRefCopy85" localSheetId="2">#REF!</definedName>
    <definedName name="TextRefCopy85">#REF!</definedName>
    <definedName name="TextRefCopy86" localSheetId="0">#REF!</definedName>
    <definedName name="TextRefCopy86" localSheetId="2">#REF!</definedName>
    <definedName name="TextRefCopy86">#REF!</definedName>
    <definedName name="TextRefCopy87" localSheetId="0">#REF!</definedName>
    <definedName name="TextRefCopy87" localSheetId="2">#REF!</definedName>
    <definedName name="TextRefCopy87">#REF!</definedName>
    <definedName name="TextRefCopy88" localSheetId="0">#REF!</definedName>
    <definedName name="TextRefCopy88" localSheetId="2">#REF!</definedName>
    <definedName name="TextRefCopy88">#REF!</definedName>
    <definedName name="TextRefCopy89" localSheetId="0">#REF!</definedName>
    <definedName name="TextRefCopy89" localSheetId="2">#REF!</definedName>
    <definedName name="TextRefCopy89">#REF!</definedName>
    <definedName name="TextRefCopy9" localSheetId="0">'[3]2'!#REF!</definedName>
    <definedName name="TextRefCopy9" localSheetId="2">'[3]2'!#REF!</definedName>
    <definedName name="TextRefCopy9">'[3]2'!#REF!</definedName>
    <definedName name="TextRefCopy90" localSheetId="0">#REF!</definedName>
    <definedName name="TextRefCopy90" localSheetId="2">#REF!</definedName>
    <definedName name="TextRefCopy90">#REF!</definedName>
    <definedName name="TextRefCopy93" localSheetId="0">#REF!</definedName>
    <definedName name="TextRefCopy93" localSheetId="2">#REF!</definedName>
    <definedName name="TextRefCopy93">#REF!</definedName>
    <definedName name="TextRefCopyRangeCount" hidden="1">33</definedName>
    <definedName name="Threshold" localSheetId="0">#REF!</definedName>
    <definedName name="Threshold" localSheetId="2">#REF!</definedName>
    <definedName name="Threshold">#REF!</definedName>
    <definedName name="WER" localSheetId="0">#REF!</definedName>
    <definedName name="WER" localSheetId="2">#REF!</definedName>
    <definedName name="WER">#REF!</definedName>
    <definedName name="WERWERW" localSheetId="0">'[3]2'!#REF!</definedName>
    <definedName name="WERWERW" localSheetId="2">'[3]2'!#REF!</definedName>
    <definedName name="WERWERW">'[3]2'!#REF!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0">'[1]Q4 CMA'!#REF!</definedName>
    <definedName name="X" localSheetId="2">'[1]Q4 CMA'!#REF!</definedName>
    <definedName name="X">'[1]Q4 CMA'!#REF!</definedName>
    <definedName name="XRefCopyRangeCount" hidden="1">1</definedName>
    <definedName name="Z" localSheetId="0">'[1]9m CMA'!#REF!</definedName>
    <definedName name="Z" localSheetId="2">'[1]9m CMA'!#REF!</definedName>
    <definedName name="Z">'[1]9m CMA'!#REF!</definedName>
    <definedName name="уцел0943кге">#REF!</definedName>
  </definedNames>
  <calcPr calcId="191029"/>
</workbook>
</file>

<file path=xl/calcChain.xml><?xml version="1.0" encoding="utf-8"?>
<calcChain xmlns="http://schemas.openxmlformats.org/spreadsheetml/2006/main">
  <c r="E17" i="4" l="1"/>
  <c r="E48" i="4" l="1"/>
  <c r="D48" i="4"/>
  <c r="F20" i="5" l="1"/>
  <c r="G20" i="5"/>
  <c r="H20" i="5"/>
  <c r="D31" i="6"/>
  <c r="C31" i="6"/>
  <c r="E43" i="4" l="1"/>
  <c r="D43" i="4" l="1"/>
  <c r="H25" i="5" l="1"/>
  <c r="D54" i="4"/>
  <c r="D55" i="4"/>
  <c r="G55" i="4" s="1"/>
  <c r="G54" i="4" l="1"/>
  <c r="D17" i="4" l="1"/>
  <c r="I17" i="5" l="1"/>
  <c r="I15" i="5"/>
  <c r="I13" i="5"/>
  <c r="G11" i="5"/>
  <c r="G18" i="5" s="1"/>
  <c r="D20" i="2" l="1"/>
  <c r="D11" i="2"/>
  <c r="I5" i="5"/>
  <c r="E6" i="4"/>
  <c r="E6" i="2"/>
  <c r="G24" i="5" l="1"/>
  <c r="F24" i="5"/>
  <c r="E24" i="5"/>
  <c r="D24" i="5"/>
  <c r="C24" i="5"/>
  <c r="F30" i="5" l="1"/>
  <c r="G30" i="5"/>
  <c r="F31" i="5" l="1"/>
  <c r="G31" i="5"/>
  <c r="I26" i="5"/>
  <c r="C30" i="5"/>
  <c r="D31" i="4" l="1"/>
  <c r="G37" i="5"/>
  <c r="G34" i="5"/>
  <c r="B37" i="5"/>
  <c r="B34" i="5"/>
  <c r="E61" i="4"/>
  <c r="E58" i="4"/>
  <c r="C61" i="4"/>
  <c r="C58" i="4"/>
  <c r="B37" i="2"/>
  <c r="E41" i="2"/>
  <c r="E37" i="2"/>
  <c r="B41" i="2"/>
  <c r="D40" i="6" l="1"/>
  <c r="C40" i="6"/>
  <c r="D18" i="6"/>
  <c r="C18" i="6"/>
  <c r="D43" i="6" l="1"/>
  <c r="C43" i="6"/>
  <c r="D42" i="6"/>
  <c r="C42" i="6"/>
  <c r="F11" i="5"/>
  <c r="F18" i="5" s="1"/>
  <c r="I28" i="5" l="1"/>
  <c r="I16" i="5" l="1"/>
  <c r="E20" i="2"/>
  <c r="I25" i="5" l="1"/>
  <c r="E11" i="2" l="1"/>
  <c r="E31" i="4"/>
  <c r="E35" i="4" l="1"/>
  <c r="E52" i="4" s="1"/>
  <c r="E22" i="2"/>
  <c r="E55" i="4" l="1"/>
  <c r="E25" i="2"/>
  <c r="E29" i="2" s="1"/>
  <c r="I29" i="5"/>
  <c r="I27" i="5"/>
  <c r="E33" i="2" l="1"/>
  <c r="H11" i="5" l="1"/>
  <c r="H18" i="5" s="1"/>
  <c r="E11" i="5"/>
  <c r="D11" i="5"/>
  <c r="D18" i="5" s="1"/>
  <c r="C11" i="5"/>
  <c r="C18" i="5" s="1"/>
  <c r="E18" i="5" l="1"/>
  <c r="E20" i="5" s="1"/>
  <c r="I20" i="5" s="1"/>
  <c r="K20" i="5" s="1"/>
  <c r="I11" i="5"/>
  <c r="I18" i="5" s="1"/>
  <c r="D22" i="2"/>
  <c r="D25" i="2" l="1"/>
  <c r="I23" i="5"/>
  <c r="I21" i="5"/>
  <c r="D29" i="2" l="1"/>
  <c r="E30" i="5"/>
  <c r="D30" i="5"/>
  <c r="C31" i="5" l="1"/>
  <c r="E31" i="5"/>
  <c r="D33" i="2"/>
  <c r="H22" i="5" s="1"/>
  <c r="H24" i="5" l="1"/>
  <c r="H30" i="5" s="1"/>
  <c r="I22" i="5"/>
  <c r="I24" i="5" s="1"/>
  <c r="I30" i="5" s="1"/>
  <c r="D35" i="4"/>
  <c r="H31" i="5" l="1"/>
  <c r="K30" i="5"/>
  <c r="I31" i="5"/>
  <c r="D52" i="4"/>
</calcChain>
</file>

<file path=xl/sharedStrings.xml><?xml version="1.0" encoding="utf-8"?>
<sst xmlns="http://schemas.openxmlformats.org/spreadsheetml/2006/main" count="137" uniqueCount="116">
  <si>
    <t>АКТИВЫ:</t>
  </si>
  <si>
    <t>Денежные средства и  их эквиваленты</t>
  </si>
  <si>
    <t>Обязательные резервы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</si>
  <si>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</si>
  <si>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</si>
  <si>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</t>
  </si>
  <si>
    <t>Основные средства и нематериальные активы</t>
  </si>
  <si>
    <t>Прочие активы</t>
  </si>
  <si>
    <t>ИТОГО АКТИВЫ:</t>
  </si>
  <si>
    <t>ОБЯЗАТЕЛЬСТВА И КАПИТАЛ:</t>
  </si>
  <si>
    <t>ОБЯЗАТЕЛЬСТВА:</t>
  </si>
  <si>
    <t>Финансовые обязательства, отражаемые по справедливой стоимости через прибыли или убытки</t>
  </si>
  <si>
    <t>Средства клиентов</t>
  </si>
  <si>
    <t>Выпущенные долговые ценные бумаги</t>
  </si>
  <si>
    <t>Прочие обязательства</t>
  </si>
  <si>
    <t>ИТОГО ОБЯЗАТЕЛЬСТВА:</t>
  </si>
  <si>
    <t>КАПИТАЛ:</t>
  </si>
  <si>
    <t>Уставный капитал</t>
  </si>
  <si>
    <t>Эмиссионный доход</t>
  </si>
  <si>
    <t>Фонд переоценки основных средств</t>
  </si>
  <si>
    <t>Нераспределенная прибыль</t>
  </si>
  <si>
    <t>ИТОГО КАПИТАЛ:</t>
  </si>
  <si>
    <t>ИТОГО ОБЯЗАТЕЛЬСТВА И КАПИТАЛ:</t>
  </si>
  <si>
    <t>ЧИСТЫЙ ПРОЦЕНТНЫЙ ДОХОД</t>
  </si>
  <si>
    <t>Прочие доходы</t>
  </si>
  <si>
    <t>ЧИСТЫЕ НЕПРОЦЕНТНЫЕ ДОХОДЫ</t>
  </si>
  <si>
    <t>ОПЕРАЦИОННЫЕ ДОХОДЫ</t>
  </si>
  <si>
    <t>ОПЕРАЦИОННЫЕ РАСХОДЫ</t>
  </si>
  <si>
    <t>Расход по налогу на прибыль</t>
  </si>
  <si>
    <t>ЧИСТАЯ ПРИБЫЛЬ</t>
  </si>
  <si>
    <t xml:space="preserve">         Уставный капитал</t>
  </si>
  <si>
    <t>Нераспределенная Прибыль</t>
  </si>
  <si>
    <t>Итого капитал</t>
  </si>
  <si>
    <t>Простые акции</t>
  </si>
  <si>
    <t>Привилегированные акции</t>
  </si>
  <si>
    <t>Чистая прибыль</t>
  </si>
  <si>
    <t>ДВИЖЕНИЕ ДЕНЕЖНЫХ СРЕДСТВ ОТ ОПЕРАЦИОННОЙ ДЕЯТЕЛЬНОСТИ</t>
  </si>
  <si>
    <t/>
  </si>
  <si>
    <t>Прочий доход полученный</t>
  </si>
  <si>
    <t>Изменение операционных активов и обязательств</t>
  </si>
  <si>
    <t>(Увеличение)/уменьшение операционных активов:</t>
  </si>
  <si>
    <t xml:space="preserve">Финансовые активы, оцениваемые по справедливой стоимости через прибыль или убыток  </t>
  </si>
  <si>
    <t xml:space="preserve">Ссуды, предоставленные клиентам </t>
  </si>
  <si>
    <t xml:space="preserve">Средства банков </t>
  </si>
  <si>
    <t xml:space="preserve">Средства клиентов </t>
  </si>
  <si>
    <t>Финансовые обязательства, оцениваемые по справедливой стоимости через прибыль или убыток</t>
  </si>
  <si>
    <t>Налог на прибыль уплаченный</t>
  </si>
  <si>
    <t>ДВИЖЕНИЕ ДЕНЕЖНЫХ СРЕДСТВ ОТ ИНВЕСТИЦИОННОЙ ДЕЯТЕЛЬНОСТИ:</t>
  </si>
  <si>
    <t>ДВИЖЕНИЕ ДЕНЕЖНЫХ СРЕДСТВ ОТ ФИНАНСОВОЙ ДЕЯТЕЛЬНОСТИ:</t>
  </si>
  <si>
    <t>ДЕНЕЖНЫЕ СРЕДСТВА И ИХ ЭКВИВАЛЕНТЫ, на начало периода</t>
  </si>
  <si>
    <t>ДЕНЕЖНЫЕ СРЕДСТВА И ИХ ЭКВИВАЛЕНТЫ, на конец периода</t>
  </si>
  <si>
    <t xml:space="preserve"> </t>
  </si>
  <si>
    <t>Амортизация резерва переоценки основных средств</t>
  </si>
  <si>
    <t>Чистый совокупный доход</t>
  </si>
  <si>
    <t>Выплата дивидендов</t>
  </si>
  <si>
    <t>Выкуп собственных акций</t>
  </si>
  <si>
    <t xml:space="preserve">    простые акции</t>
  </si>
  <si>
    <t xml:space="preserve">    привилегированные акции</t>
  </si>
  <si>
    <t>Миронов П.В.</t>
  </si>
  <si>
    <t>Прочий совокупный доход</t>
  </si>
  <si>
    <t>Главный бухгалтер</t>
  </si>
  <si>
    <t>Уалибекова Н.А.</t>
  </si>
  <si>
    <t>Доходы по услугам и комиссии полученные</t>
  </si>
  <si>
    <t>Расходы по услугам и комиссии уплаченные</t>
  </si>
  <si>
    <t>ЧИСТАЯ ПРИБЫЛЬ ДО НАЛОГООБЛОЖЕНИЯ</t>
  </si>
  <si>
    <t>в млн.тенге</t>
  </si>
  <si>
    <t>Финансовые активы, оцениваемые по справедливой стоимости через прочий совокупный доход</t>
  </si>
  <si>
    <t xml:space="preserve">Чистая прибыль от выбытия финансовых активов, оцениваемых по справедливой стоимости через прочий совокупный доход </t>
  </si>
  <si>
    <t>Проценты, полученные</t>
  </si>
  <si>
    <t>Проценты, уплаченные</t>
  </si>
  <si>
    <t>Расходы, уплаченные по обязательному страхованию депозитов физических лиц</t>
  </si>
  <si>
    <t>Прочие расходы уплаченные</t>
  </si>
  <si>
    <t>Приток денежных средств от операционной деятельности до изменения операционных активов и обязательств</t>
  </si>
  <si>
    <t>Увеличение/(уменьшение) операционных обязательств:</t>
  </si>
  <si>
    <t>Процентные расходы</t>
  </si>
  <si>
    <t>Процентные доходы</t>
  </si>
  <si>
    <t>ВАЛОВАЯ ОПЕРАЦИОННАЯ ПРИБЫЛЬ</t>
  </si>
  <si>
    <t>Расходы по созданию резервов</t>
  </si>
  <si>
    <t>Обязательные резервы в НБРК</t>
  </si>
  <si>
    <t>Отложенные налоговые обязательства</t>
  </si>
  <si>
    <t>Резерв переоценки финансовых активов, оцениваемых по справедливой стоимости через прочий совокупный доход</t>
  </si>
  <si>
    <t>Резерв переоценки основных средств</t>
  </si>
  <si>
    <t>Приобретение основных средств и нематериальных активов</t>
  </si>
  <si>
    <t>Поступления от реализации основных средств</t>
  </si>
  <si>
    <t>Поступления от продажи финансовых активов, оцениваемых по справедливой стоимости через прочий совокупный доход</t>
  </si>
  <si>
    <t>Приобретение финансовых активов, оцениваемых по справедливой стоимости через прочий совокупный доход</t>
  </si>
  <si>
    <t>Выплаченные дивиденды</t>
  </si>
  <si>
    <t>Влияние изменений курса иностранной валюты на денежные средства и их эквиваленты</t>
  </si>
  <si>
    <t xml:space="preserve">Резерв переоценки финансовых активов, оцениваемых по справедливой стоимости через прочий совокупный доход </t>
  </si>
  <si>
    <t>Амортизация отсроченного налога по фонду переоценки основных средств</t>
  </si>
  <si>
    <t>Председатель Правления</t>
  </si>
  <si>
    <t>Чистый приток денежных средств от операционной деятельности</t>
  </si>
  <si>
    <t>Приток  денежных средств от операционной деятельности до налогооблажения</t>
  </si>
  <si>
    <t>Чистый отток денежных средств от инвестиционной деятельности</t>
  </si>
  <si>
    <t>Чистый отток денежных средств от финансовой деятельности</t>
  </si>
  <si>
    <t>31 декабря 2020 г.</t>
  </si>
  <si>
    <t>Поступления от продажи дочерней компании</t>
  </si>
  <si>
    <t>Чистый  (убыток) /доход по операциям с финансовыми инструментами, оцениваемыми по справедливой стоимости через прибыли или убытки</t>
  </si>
  <si>
    <t>Чистый доход/(убыток) по операциям с иностранной валютой</t>
  </si>
  <si>
    <t>Субординированный долг</t>
  </si>
  <si>
    <t>Средства банков</t>
  </si>
  <si>
    <t>Чистое (уменьшение)/увеличение  денежных средств и их эквивалентов</t>
  </si>
  <si>
    <t>Погашение субординированных облигаций</t>
  </si>
  <si>
    <t>прим.</t>
  </si>
  <si>
    <t xml:space="preserve"> Промежуточный консолидированный  сокращенный  отчет о финансовом положении
АО "Kaspi Bank"</t>
  </si>
  <si>
    <t>Промежуточный консолидированный сокращенный  отчет о прибылях и убытках</t>
  </si>
  <si>
    <t xml:space="preserve">Промежуточный консолидированный  сокращенный отчет о движении денежных средств            </t>
  </si>
  <si>
    <t>Промежуточный консолидированный сокращенный  отчет об изменениях в капитале</t>
  </si>
  <si>
    <t>по состоянию на 1 апреля 2022 года</t>
  </si>
  <si>
    <t>по состоянию 
на 01.01.2022 г.</t>
  </si>
  <si>
    <t>по состоянию 
на 01.04.2022 г.</t>
  </si>
  <si>
    <t>За 3 месяца, закончившихся 31.03.2022 г.</t>
  </si>
  <si>
    <t>За 3 месяца, закончившихся 31.03.2021 г.</t>
  </si>
  <si>
    <t>31 декабря 2021 г.</t>
  </si>
  <si>
    <t>31 марта 2022 г.</t>
  </si>
  <si>
    <t>31 марта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</si>
</sst>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1" formatCode="_-* #,##0\ _₽_-;\-* #,##0\ _₽_-;_-* &quot;-&quot;\ _₽_-;_-@_-"/>
    <numFmt numFmtId="164" formatCode="_-* #,##0.00_р_._-;\-* #,##0.00_р_._-;_-* &quot;-&quot;??_р_._-;_-@_-"/>
    <numFmt numFmtId="165" formatCode="0.0;\(0.0\)"/>
    <numFmt numFmtId="166" formatCode="_-* \(#,##0\);_-* #,##0_-;_-* &quot;-     &quot;_-;_-@_-"/>
    <numFmt numFmtId="167" formatCode="_(* #,##0_);_(* \(#,##0\);_(* &quot;-     &quot;_);_(@_)"/>
    <numFmt numFmtId="168" formatCode="_ * #,##0_ ;_ * \-#,##0_ ;_ * &quot;-&quot;_ ;_ @_ "/>
    <numFmt numFmtId="169" formatCode="_._.* #,##0.0_);_._.* \(#,##0.0\);_._.* \-??_.?_);_._.@_)"/>
    <numFmt numFmtId="170" formatCode="_._.* #,##0.00_);_._.* \(#,##0.00\);_._.* \-??_.??_);_._.@_)"/>
    <numFmt numFmtId="171" formatCode="_._.* #,##0.000_);_._.* \(#,##0.000\);_._.* \-??_.???_);_._.@_)"/>
    <numFmt numFmtId="172" formatCode="_ * #,##0.00_ ;_ * \-#,##0.00_ ;_ * &quot;-&quot;??_ ;_ @_ "/>
    <numFmt numFmtId="173" formatCode="_-* \(#,##0.00\);_-* #,##0.00_-;_-* &quot;-     &quot;??_-;_-@_-"/>
    <numFmt numFmtId="174" formatCode="_(* #,##0.00_);_(* \(#,##0.00\);_(* &quot;-     &quot;??_);_(@_)"/>
    <numFmt numFmtId="175" formatCode="* \(#,##0\);* #,##0_);&quot;-&quot;??_);@"/>
    <numFmt numFmtId="176" formatCode="_-&quot;$&quot;* \(#,##0\);_-&quot;$&quot;* #,##0_);_-&quot;$&quot;* &quot;-     &quot;_-;_-@_-"/>
    <numFmt numFmtId="177" formatCode="_(&quot;$&quot;* #,##0.00_);_(&quot;$&quot;* \(#,##0.00\);_(&quot;$&quot;* &quot;-     &quot;??_);_(@_)"/>
    <numFmt numFmtId="178" formatCode="_(&quot;$&quot;* #,##0_);_(&quot;$&quot;* \(#,##0\);_(&quot;$&quot;* &quot;-     &quot;_);_(@_)"/>
    <numFmt numFmtId="179" formatCode="_._.&quot;$&quot;* #,##0.0_);_._.&quot;$&quot;* \(#,##0.0\);_._.&quot;$&quot;* \-??_.?_);_._.@_)"/>
    <numFmt numFmtId="180" formatCode="_._.&quot;$&quot;* #,##0.00_);_._.&quot;$&quot;* \(#,##0.00\);_._.&quot;$&quot;* \-??_.??_);_._.@_)"/>
    <numFmt numFmtId="181" formatCode="_._.&quot;$&quot;* #,##0.000_);_._.&quot;$&quot;* \(#,##0.000\);_._.&quot;$&quot;* \-??_.???_);_._.@_)"/>
    <numFmt numFmtId="182" formatCode="\ \ \ _-* #,##0.00_-;\-* #,##0.00_-;_-* &quot;-&quot;??_-;_-@_-"/>
    <numFmt numFmtId="183" formatCode="\ \ \ _-&quot;$&quot;* #,##0.00_-;\-&quot;$&quot;* #,##0.00_-;_-&quot;$&quot;* &quot;-&quot;??_-;_-@_-"/>
    <numFmt numFmtId="184" formatCode="* #,##0_);* \(#,##0\);&quot;-&quot;??_);@"/>
    <numFmt numFmtId="185" formatCode="mmmm\ d\,\ yyyy"/>
    <numFmt numFmtId="186" formatCode="_._._(0.0%_);_._.\(0.0\)%_)"/>
    <numFmt numFmtId="187" formatCode="0%_);\(0%\)"/>
    <numFmt numFmtId="188" formatCode="_._._(0%_);_._.\(0\)%_)"/>
    <numFmt numFmtId="189" formatCode="_._._(0.00%_);_._.\(0.00\)%_)"/>
    <numFmt numFmtId="190" formatCode="_._._(0.000%_);_._.\(0.000\)%_)"/>
    <numFmt numFmtId="191" formatCode="_._.* ###0_)"/>
    <numFmt numFmtId="192" formatCode="_ * #,##0_ ;_ * \-#,##0_ ;_ * &quot;-&quot;??_ ;_ @_ "/>
    <numFmt numFmtId="193" formatCode="_(* #,##0_);_(* \(#,##0\);_(* &quot;-&quot;_);_(@_)"/>
    <numFmt numFmtId="194" formatCode="_-* #,##0_р_._-;\-* #,##0_р_._-;_-* &quot;-&quot;??_р_._-;_-@_-"/>
    <numFmt numFmtId="195" formatCode="_(* #,##0_);_(* \(#,##0\);_(* &quot;-&quot;??_);_(@_)"/>
  </numFmts>
  <fonts count="41" x14ac:knownFonts="1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</font>
    <font>
      <sz val="10"/>
      <name val="Helv"/>
    </font>
    <font>
      <sz val="10"/>
      <color rgb="FFFF0000"/>
      <name val="Arial"/>
      <family val="2"/>
    </font>
    <font>
      <b/>
      <sz val="11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b/>
      <sz val="16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b/>
      <sz val="10"/>
      <color indexed="10"/>
      <name val="Arial"/>
      <family val="2"/>
    </font>
    <font>
      <u/>
      <sz val="11"/>
      <name val="Times New Roman"/>
      <family val="1"/>
    </font>
    <font>
      <sz val="10"/>
      <name val="MS Sans Serif"/>
      <family val="2"/>
      <charset val="204"/>
    </font>
    <font>
      <b/>
      <sz val="14"/>
      <name val="Arial"/>
      <family val="2"/>
    </font>
    <font>
      <b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name val="Arial Cyr"/>
      <charset val="204"/>
    </font>
    <font>
      <sz val="12"/>
      <name val="Arial"/>
      <family val="2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i/>
      <sz val="10"/>
      <name val="Tahoma"/>
      <family val="2"/>
      <charset val="204"/>
    </font>
    <font>
      <b/>
      <sz val="10"/>
      <color theme="0"/>
      <name val="Arial"/>
      <family val="2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8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0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165" fontId="12" fillId="0" borderId="1"/>
    <xf numFmtId="0" fontId="5" fillId="0" borderId="2">
      <alignment horizontal="center"/>
    </xf>
    <xf numFmtId="166" fontId="13" fillId="0" borderId="0" applyFill="0" applyBorder="0" applyProtection="0"/>
    <xf numFmtId="167" fontId="13" fillId="0" borderId="0" applyFill="0" applyBorder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3" fillId="0" borderId="0" applyFont="0" applyFill="0" applyBorder="0" applyProtection="0"/>
    <xf numFmtId="170" fontId="14" fillId="0" borderId="0" applyFont="0" applyFill="0" applyBorder="0" applyProtection="0"/>
    <xf numFmtId="171" fontId="14" fillId="0" borderId="0" applyFont="0" applyFill="0" applyBorder="0" applyProtection="0"/>
    <xf numFmtId="164" fontId="15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3" fillId="0" borderId="0" applyFont="0" applyFill="0" applyBorder="0" applyProtection="0"/>
    <xf numFmtId="174" fontId="13" fillId="0" borderId="0" applyFont="0" applyFill="0" applyBorder="0" applyProtection="0"/>
    <xf numFmtId="0" fontId="16" fillId="0" borderId="0" applyFill="0" applyProtection="0">
      <protection locked="0"/>
    </xf>
    <xf numFmtId="175" fontId="17" fillId="0" borderId="0" applyFill="0" applyBorder="0" applyProtection="0"/>
    <xf numFmtId="175" fontId="17" fillId="0" borderId="3" applyFill="0" applyProtection="0"/>
    <xf numFmtId="175" fontId="17" fillId="0" borderId="4" applyFill="0" applyProtection="0"/>
    <xf numFmtId="176" fontId="13" fillId="0" borderId="0" applyFill="0" applyBorder="0" applyProtection="0"/>
    <xf numFmtId="177" fontId="13" fillId="0" borderId="0" applyFill="0" applyBorder="0" applyProtection="0"/>
    <xf numFmtId="176" fontId="13" fillId="0" borderId="0" applyFill="0" applyBorder="0" applyProtection="0"/>
    <xf numFmtId="178" fontId="13" fillId="0" borderId="0" applyFill="0" applyBorder="0" applyProtection="0"/>
    <xf numFmtId="179" fontId="14" fillId="0" borderId="0" applyFont="0" applyFill="0" applyBorder="0" applyProtection="0"/>
    <xf numFmtId="180" fontId="14" fillId="0" borderId="0" applyFont="0" applyFill="0" applyBorder="0" applyProtection="0"/>
    <xf numFmtId="181" fontId="14" fillId="0" borderId="0" applyFont="0" applyFill="0" applyBorder="0" applyProtection="0"/>
    <xf numFmtId="182" fontId="12" fillId="0" borderId="0"/>
    <xf numFmtId="183" fontId="12" fillId="0" borderId="0"/>
    <xf numFmtId="184" fontId="17" fillId="0" borderId="0" applyFill="0" applyBorder="0" applyProtection="0"/>
    <xf numFmtId="184" fontId="17" fillId="0" borderId="3" applyFill="0" applyProtection="0"/>
    <xf numFmtId="184" fontId="17" fillId="0" borderId="4" applyFill="0" applyProtection="0"/>
    <xf numFmtId="14" fontId="7" fillId="2" borderId="5">
      <alignment horizontal="center" vertical="center" wrapText="1"/>
    </xf>
    <xf numFmtId="185" fontId="18" fillId="0" borderId="0" applyFill="0" applyProtection="0">
      <alignment horizontal="left"/>
    </xf>
    <xf numFmtId="185" fontId="18" fillId="0" borderId="5" applyFill="0" applyProtection="0">
      <alignment horizontal="left"/>
    </xf>
    <xf numFmtId="0" fontId="15" fillId="0" borderId="0"/>
    <xf numFmtId="0" fontId="2" fillId="0" borderId="0"/>
    <xf numFmtId="37" fontId="2" fillId="0" borderId="0"/>
    <xf numFmtId="0" fontId="15" fillId="0" borderId="0"/>
    <xf numFmtId="0" fontId="1" fillId="0" borderId="0"/>
    <xf numFmtId="186" fontId="14" fillId="0" borderId="0" applyFont="0" applyFill="0" applyBorder="0" applyProtection="0"/>
    <xf numFmtId="187" fontId="19" fillId="0" borderId="0" applyFont="0" applyFill="0" applyBorder="0" applyAlignment="0" applyProtection="0"/>
    <xf numFmtId="188" fontId="13" fillId="0" borderId="0" applyFont="0" applyFill="0" applyBorder="0" applyProtection="0"/>
    <xf numFmtId="186" fontId="14" fillId="0" borderId="0" applyFont="0" applyFill="0" applyBorder="0" applyProtection="0"/>
    <xf numFmtId="189" fontId="14" fillId="0" borderId="0" applyFont="0" applyFill="0" applyBorder="0" applyProtection="0"/>
    <xf numFmtId="190" fontId="14" fillId="0" borderId="0" applyFont="0" applyFill="0" applyBorder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12" fillId="0" borderId="1" applyNumberFormat="0"/>
    <xf numFmtId="0" fontId="20" fillId="0" borderId="0" applyFill="0" applyBorder="0" applyProtection="0">
      <alignment horizontal="left" vertical="top"/>
    </xf>
    <xf numFmtId="191" fontId="21" fillId="0" borderId="0" applyFill="0" applyProtection="0"/>
    <xf numFmtId="0" fontId="15" fillId="0" borderId="0"/>
    <xf numFmtId="0" fontId="15" fillId="0" borderId="0"/>
    <xf numFmtId="0" fontId="2" fillId="0" borderId="0"/>
    <xf numFmtId="0" fontId="22" fillId="0" borderId="0"/>
    <xf numFmtId="0" fontId="2" fillId="0" borderId="0"/>
    <xf numFmtId="0" fontId="1" fillId="0" borderId="0"/>
    <xf numFmtId="164" fontId="15" fillId="0" borderId="0" applyFont="0" applyFill="0" applyBorder="0" applyAlignment="0" applyProtection="0"/>
    <xf numFmtId="17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Fill="1" applyBorder="1" applyAlignment="1"/>
    <xf numFmtId="0" fontId="2" fillId="0" borderId="0" xfId="1" applyNumberFormat="1" applyFont="1" applyFill="1" applyBorder="1" applyAlignment="1" applyProtection="1"/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3" fontId="2" fillId="0" borderId="0" xfId="1" applyNumberFormat="1" applyFill="1" applyBorder="1"/>
    <xf numFmtId="3" fontId="7" fillId="0" borderId="0" xfId="1" applyNumberFormat="1" applyFont="1" applyFill="1" applyBorder="1"/>
    <xf numFmtId="0" fontId="7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/>
    <xf numFmtId="0" fontId="11" fillId="0" borderId="0" xfId="1" applyNumberFormat="1" applyFont="1" applyFill="1" applyBorder="1" applyAlignment="1" applyProtection="1"/>
    <xf numFmtId="0" fontId="4" fillId="0" borderId="6" xfId="0" applyFont="1" applyFill="1" applyBorder="1" applyAlignment="1">
      <alignment wrapText="1"/>
    </xf>
    <xf numFmtId="3" fontId="2" fillId="0" borderId="6" xfId="1" applyNumberFormat="1" applyFill="1" applyBorder="1"/>
    <xf numFmtId="0" fontId="2" fillId="0" borderId="6" xfId="1" applyNumberFormat="1" applyFont="1" applyFill="1" applyBorder="1" applyAlignment="1" applyProtection="1"/>
    <xf numFmtId="0" fontId="6" fillId="0" borderId="6" xfId="0" applyFont="1" applyFill="1" applyBorder="1" applyAlignment="1">
      <alignment horizontal="left" wrapText="1" indent="2"/>
    </xf>
    <xf numFmtId="0" fontId="6" fillId="0" borderId="6" xfId="0" applyFont="1" applyFill="1" applyBorder="1" applyAlignment="1">
      <alignment wrapText="1"/>
    </xf>
    <xf numFmtId="0" fontId="2" fillId="0" borderId="0" xfId="1" applyNumberFormat="1" applyFont="1" applyFill="1" applyBorder="1" applyAlignment="1" applyProtection="1">
      <alignment horizontal="right"/>
    </xf>
    <xf numFmtId="0" fontId="23" fillId="0" borderId="0" xfId="1" applyFont="1" applyFill="1" applyBorder="1" applyAlignment="1">
      <alignment horizontal="center"/>
    </xf>
    <xf numFmtId="0" fontId="6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192" fontId="9" fillId="0" borderId="0" xfId="1" applyNumberFormat="1" applyFont="1" applyFill="1" applyBorder="1" applyAlignment="1" applyProtection="1">
      <alignment horizontal="right"/>
    </xf>
    <xf numFmtId="3" fontId="2" fillId="0" borderId="0" xfId="1" applyNumberFormat="1" applyFill="1" applyBorder="1" applyAlignment="1">
      <alignment horizontal="right"/>
    </xf>
    <xf numFmtId="0" fontId="23" fillId="0" borderId="0" xfId="0" applyFont="1" applyFill="1"/>
    <xf numFmtId="3" fontId="0" fillId="0" borderId="0" xfId="0" applyNumberFormat="1" applyFill="1"/>
    <xf numFmtId="0" fontId="0" fillId="0" borderId="0" xfId="0" applyFill="1"/>
    <xf numFmtId="0" fontId="26" fillId="0" borderId="0" xfId="51" applyFont="1" applyFill="1" applyAlignment="1">
      <alignment horizontal="right"/>
    </xf>
    <xf numFmtId="0" fontId="0" fillId="0" borderId="9" xfId="0" applyFill="1" applyBorder="1"/>
    <xf numFmtId="3" fontId="0" fillId="0" borderId="9" xfId="0" applyNumberFormat="1" applyFill="1" applyBorder="1" applyAlignment="1">
      <alignment wrapText="1"/>
    </xf>
    <xf numFmtId="3" fontId="0" fillId="0" borderId="9" xfId="0" applyNumberFormat="1" applyFill="1" applyBorder="1"/>
    <xf numFmtId="3" fontId="7" fillId="0" borderId="9" xfId="0" applyNumberFormat="1" applyFont="1" applyFill="1" applyBorder="1"/>
    <xf numFmtId="0" fontId="0" fillId="0" borderId="9" xfId="0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Border="1"/>
    <xf numFmtId="3" fontId="2" fillId="0" borderId="0" xfId="1" applyNumberFormat="1" applyFill="1"/>
    <xf numFmtId="0" fontId="28" fillId="0" borderId="6" xfId="0" applyFont="1" applyFill="1" applyBorder="1" applyAlignment="1">
      <alignment wrapText="1"/>
    </xf>
    <xf numFmtId="0" fontId="0" fillId="0" borderId="6" xfId="0" quotePrefix="1" applyFill="1" applyBorder="1" applyAlignment="1">
      <alignment wrapText="1"/>
    </xf>
    <xf numFmtId="0" fontId="29" fillId="0" borderId="6" xfId="0" applyFont="1" applyFill="1" applyBorder="1" applyAlignment="1">
      <alignment wrapText="1"/>
    </xf>
    <xf numFmtId="193" fontId="30" fillId="0" borderId="6" xfId="0" applyNumberFormat="1" applyFont="1" applyFill="1" applyBorder="1" applyAlignment="1">
      <alignment wrapText="1"/>
    </xf>
    <xf numFmtId="193" fontId="29" fillId="0" borderId="6" xfId="0" applyNumberFormat="1" applyFont="1" applyFill="1" applyBorder="1" applyAlignment="1">
      <alignment wrapText="1"/>
    </xf>
    <xf numFmtId="0" fontId="29" fillId="0" borderId="6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193" fontId="28" fillId="0" borderId="6" xfId="0" applyNumberFormat="1" applyFont="1" applyFill="1" applyBorder="1" applyAlignment="1">
      <alignment wrapText="1"/>
    </xf>
    <xf numFmtId="0" fontId="0" fillId="0" borderId="0" xfId="1" applyNumberFormat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0" fontId="32" fillId="0" borderId="9" xfId="0" applyFont="1" applyFill="1" applyBorder="1" applyAlignment="1">
      <alignment wrapText="1"/>
    </xf>
    <xf numFmtId="3" fontId="0" fillId="0" borderId="9" xfId="0" applyNumberForma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wrapText="1"/>
    </xf>
    <xf numFmtId="194" fontId="2" fillId="0" borderId="0" xfId="60" applyNumberFormat="1" applyFont="1" applyFill="1" applyBorder="1" applyAlignment="1" applyProtection="1"/>
    <xf numFmtId="3" fontId="7" fillId="0" borderId="0" xfId="1" applyNumberFormat="1" applyFont="1" applyFill="1" applyBorder="1" applyAlignment="1">
      <alignment horizontal="right"/>
    </xf>
    <xf numFmtId="0" fontId="24" fillId="0" borderId="6" xfId="0" applyFont="1" applyFill="1" applyBorder="1" applyAlignment="1">
      <alignment horizontal="center" wrapText="1"/>
    </xf>
    <xf numFmtId="0" fontId="33" fillId="0" borderId="9" xfId="0" applyFont="1" applyFill="1" applyBorder="1" applyAlignment="1">
      <alignment wrapText="1"/>
    </xf>
    <xf numFmtId="195" fontId="0" fillId="0" borderId="0" xfId="0" applyNumberFormat="1" applyFill="1"/>
    <xf numFmtId="194" fontId="0" fillId="0" borderId="0" xfId="60" applyNumberFormat="1" applyFont="1" applyFill="1"/>
    <xf numFmtId="0" fontId="0" fillId="0" borderId="6" xfId="0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195" fontId="2" fillId="0" borderId="6" xfId="58" applyNumberFormat="1" applyFont="1" applyFill="1" applyBorder="1" applyAlignment="1">
      <alignment horizontal="right"/>
    </xf>
    <xf numFmtId="195" fontId="24" fillId="0" borderId="6" xfId="58" applyNumberFormat="1" applyFont="1" applyFill="1" applyBorder="1" applyAlignment="1">
      <alignment horizontal="right"/>
    </xf>
    <xf numFmtId="0" fontId="0" fillId="0" borderId="6" xfId="0" applyFill="1" applyBorder="1"/>
    <xf numFmtId="3" fontId="0" fillId="0" borderId="6" xfId="0" applyNumberFormat="1" applyFill="1" applyBorder="1"/>
    <xf numFmtId="0" fontId="0" fillId="0" borderId="1" xfId="0" applyFill="1" applyBorder="1"/>
    <xf numFmtId="195" fontId="0" fillId="0" borderId="6" xfId="58" applyNumberFormat="1" applyFont="1" applyFill="1" applyBorder="1" applyAlignment="1">
      <alignment horizontal="right"/>
    </xf>
    <xf numFmtId="195" fontId="19" fillId="0" borderId="6" xfId="58" applyNumberFormat="1" applyFont="1" applyFill="1" applyBorder="1" applyAlignment="1">
      <alignment horizontal="right"/>
    </xf>
    <xf numFmtId="195" fontId="0" fillId="0" borderId="0" xfId="0" applyNumberFormat="1"/>
    <xf numFmtId="195" fontId="24" fillId="0" borderId="9" xfId="0" applyNumberFormat="1" applyFont="1" applyFill="1" applyBorder="1" applyAlignment="1">
      <alignment wrapText="1"/>
    </xf>
    <xf numFmtId="195" fontId="2" fillId="0" borderId="6" xfId="1" applyNumberFormat="1" applyFill="1" applyBorder="1"/>
    <xf numFmtId="195" fontId="7" fillId="0" borderId="6" xfId="1" applyNumberFormat="1" applyFont="1" applyFill="1" applyBorder="1"/>
    <xf numFmtId="195" fontId="0" fillId="0" borderId="9" xfId="0" applyNumberFormat="1" applyFill="1" applyBorder="1"/>
    <xf numFmtId="0" fontId="24" fillId="0" borderId="0" xfId="0" applyFont="1" applyFill="1"/>
    <xf numFmtId="195" fontId="24" fillId="0" borderId="0" xfId="0" applyNumberFormat="1" applyFont="1" applyFill="1"/>
    <xf numFmtId="195" fontId="7" fillId="0" borderId="0" xfId="1" applyNumberFormat="1" applyFont="1" applyFill="1" applyBorder="1" applyAlignment="1" applyProtection="1"/>
    <xf numFmtId="195" fontId="2" fillId="0" borderId="0" xfId="1" applyNumberFormat="1" applyFont="1" applyFill="1" applyBorder="1" applyAlignment="1" applyProtection="1"/>
    <xf numFmtId="0" fontId="34" fillId="0" borderId="0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0" xfId="0" applyFont="1" applyFill="1"/>
    <xf numFmtId="0" fontId="35" fillId="0" borderId="0" xfId="1" applyNumberFormat="1" applyFont="1" applyFill="1" applyBorder="1" applyAlignment="1" applyProtection="1"/>
    <xf numFmtId="194" fontId="7" fillId="0" borderId="0" xfId="60" applyNumberFormat="1" applyFont="1" applyFill="1" applyBorder="1" applyAlignment="1" applyProtection="1"/>
    <xf numFmtId="3" fontId="36" fillId="0" borderId="0" xfId="0" applyNumberFormat="1" applyFont="1" applyFill="1"/>
    <xf numFmtId="164" fontId="9" fillId="0" borderId="0" xfId="60" applyFont="1" applyFill="1" applyAlignment="1">
      <alignment wrapText="1"/>
    </xf>
    <xf numFmtId="195" fontId="36" fillId="0" borderId="0" xfId="0" applyNumberFormat="1" applyFont="1" applyFill="1"/>
    <xf numFmtId="0" fontId="36" fillId="0" borderId="0" xfId="0" applyFont="1" applyFill="1"/>
    <xf numFmtId="194" fontId="36" fillId="0" borderId="0" xfId="60" applyNumberFormat="1" applyFont="1" applyFill="1"/>
    <xf numFmtId="0" fontId="31" fillId="0" borderId="0" xfId="0" applyFont="1" applyFill="1"/>
    <xf numFmtId="194" fontId="2" fillId="0" borderId="6" xfId="60" applyNumberFormat="1" applyFill="1" applyBorder="1"/>
    <xf numFmtId="194" fontId="7" fillId="0" borderId="6" xfId="60" applyNumberFormat="1" applyFont="1" applyFill="1" applyBorder="1"/>
    <xf numFmtId="194" fontId="2" fillId="0" borderId="6" xfId="60" applyNumberFormat="1" applyFont="1" applyFill="1" applyBorder="1" applyAlignment="1">
      <alignment horizontal="right"/>
    </xf>
    <xf numFmtId="194" fontId="7" fillId="0" borderId="6" xfId="60" applyNumberFormat="1" applyFont="1" applyFill="1" applyBorder="1" applyAlignment="1">
      <alignment horizontal="right"/>
    </xf>
    <xf numFmtId="194" fontId="24" fillId="0" borderId="6" xfId="60" applyNumberFormat="1" applyFont="1" applyFill="1" applyBorder="1" applyAlignment="1">
      <alignment horizontal="right"/>
    </xf>
    <xf numFmtId="194" fontId="2" fillId="0" borderId="0" xfId="60" applyNumberFormat="1" applyFont="1" applyFill="1" applyBorder="1" applyAlignment="1" applyProtection="1">
      <alignment horizontal="right"/>
    </xf>
    <xf numFmtId="195" fontId="36" fillId="0" borderId="0" xfId="1" applyNumberFormat="1" applyFont="1" applyFill="1" applyBorder="1"/>
    <xf numFmtId="0" fontId="38" fillId="0" borderId="0" xfId="0" applyFont="1" applyFill="1"/>
    <xf numFmtId="3" fontId="38" fillId="0" borderId="0" xfId="0" applyNumberFormat="1" applyFont="1" applyFill="1"/>
    <xf numFmtId="3" fontId="39" fillId="0" borderId="0" xfId="0" applyNumberFormat="1" applyFont="1"/>
    <xf numFmtId="194" fontId="9" fillId="0" borderId="0" xfId="60" applyNumberFormat="1" applyFont="1" applyFill="1" applyAlignment="1">
      <alignment wrapText="1"/>
    </xf>
    <xf numFmtId="194" fontId="9" fillId="0" borderId="0" xfId="60" applyNumberFormat="1" applyFont="1" applyFill="1"/>
    <xf numFmtId="194" fontId="37" fillId="0" borderId="0" xfId="60" applyNumberFormat="1" applyFont="1" applyFill="1" applyBorder="1"/>
    <xf numFmtId="0" fontId="36" fillId="0" borderId="0" xfId="0" applyFont="1" applyFill="1" applyAlignment="1">
      <alignment wrapText="1"/>
    </xf>
    <xf numFmtId="0" fontId="6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3" fontId="40" fillId="0" borderId="0" xfId="0" applyNumberFormat="1" applyFont="1" applyFill="1" applyBorder="1"/>
    <xf numFmtId="0" fontId="40" fillId="0" borderId="0" xfId="0" applyFont="1" applyFill="1" applyBorder="1"/>
    <xf numFmtId="3" fontId="38" fillId="0" borderId="0" xfId="0" applyNumberFormat="1" applyFont="1" applyFill="1" applyBorder="1"/>
    <xf numFmtId="194" fontId="38" fillId="0" borderId="0" xfId="60" applyNumberFormat="1" applyFont="1" applyFill="1" applyBorder="1"/>
    <xf numFmtId="194" fontId="0" fillId="0" borderId="6" xfId="60" applyNumberFormat="1" applyFont="1" applyFill="1" applyBorder="1"/>
    <xf numFmtId="194" fontId="0" fillId="0" borderId="6" xfId="60" applyNumberFormat="1" applyFont="1" applyFill="1" applyBorder="1" applyAlignment="1">
      <alignment horizontal="right"/>
    </xf>
    <xf numFmtId="194" fontId="0" fillId="0" borderId="1" xfId="60" applyNumberFormat="1" applyFont="1" applyFill="1" applyBorder="1"/>
    <xf numFmtId="3" fontId="4" fillId="0" borderId="2" xfId="0" applyNumberFormat="1" applyFont="1" applyFill="1" applyBorder="1" applyAlignment="1">
      <alignment horizontal="center" wrapText="1"/>
    </xf>
    <xf numFmtId="3" fontId="4" fillId="0" borderId="10" xfId="0" applyNumberFormat="1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/>
    </xf>
    <xf numFmtId="0" fontId="2" fillId="0" borderId="6" xfId="1" applyNumberFormat="1" applyFont="1" applyFill="1" applyBorder="1" applyAlignment="1" applyProtection="1">
      <alignment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4" fillId="0" borderId="2" xfId="1" applyNumberFormat="1" applyFont="1" applyFill="1" applyBorder="1" applyAlignment="1" applyProtection="1">
      <alignment wrapText="1"/>
    </xf>
    <xf numFmtId="0" fontId="24" fillId="0" borderId="10" xfId="0" applyFont="1" applyBorder="1" applyAlignment="1">
      <alignment wrapText="1"/>
    </xf>
    <xf numFmtId="0" fontId="0" fillId="0" borderId="0" xfId="0" applyAlignment="1">
      <alignment horizontal="center" wrapText="1"/>
    </xf>
    <xf numFmtId="0" fontId="27" fillId="0" borderId="7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195" fontId="9" fillId="0" borderId="0" xfId="0" applyNumberFormat="1" applyFont="1" applyFill="1"/>
    <xf numFmtId="41" fontId="9" fillId="0" borderId="0" xfId="0" applyNumberFormat="1" applyFont="1" applyFill="1"/>
  </cellXfs>
  <cellStyles count="61">
    <cellStyle name="%NO SIGN" xfId="2" xr:uid="{00000000-0005-0000-0000-000000000000}"/>
    <cellStyle name="Column_Title" xfId="3" xr:uid="{00000000-0005-0000-0000-000001000000}"/>
    <cellStyle name="Comma [0] - Credits" xfId="4" xr:uid="{00000000-0005-0000-0000-000002000000}"/>
    <cellStyle name="Comma [0] - Debits" xfId="5" xr:uid="{00000000-0005-0000-0000-000003000000}"/>
    <cellStyle name="Comma [0] 2" xfId="6" xr:uid="{00000000-0005-0000-0000-000004000000}"/>
    <cellStyle name="Comma [0] 2 2" xfId="7" xr:uid="{00000000-0005-0000-0000-000005000000}"/>
    <cellStyle name="Comma 0.0" xfId="8" xr:uid="{00000000-0005-0000-0000-000006000000}"/>
    <cellStyle name="Comma 0.00" xfId="9" xr:uid="{00000000-0005-0000-0000-000007000000}"/>
    <cellStyle name="Comma 0.000" xfId="10" xr:uid="{00000000-0005-0000-0000-000008000000}"/>
    <cellStyle name="Comma 2" xfId="11" xr:uid="{00000000-0005-0000-0000-000009000000}"/>
    <cellStyle name="Comma 3" xfId="12" xr:uid="{00000000-0005-0000-0000-00000A000000}"/>
    <cellStyle name="Comma-Credits" xfId="13" xr:uid="{00000000-0005-0000-0000-00000B000000}"/>
    <cellStyle name="Comma-Debits" xfId="14" xr:uid="{00000000-0005-0000-0000-00000C000000}"/>
    <cellStyle name="Company Name" xfId="15" xr:uid="{00000000-0005-0000-0000-00000D000000}"/>
    <cellStyle name="Credit" xfId="16" xr:uid="{00000000-0005-0000-0000-00000E000000}"/>
    <cellStyle name="Credit subtotal" xfId="17" xr:uid="{00000000-0005-0000-0000-00000F000000}"/>
    <cellStyle name="Credit Total" xfId="18" xr:uid="{00000000-0005-0000-0000-000010000000}"/>
    <cellStyle name="Currency - Credits" xfId="19" xr:uid="{00000000-0005-0000-0000-000011000000}"/>
    <cellStyle name="Currency - Debits" xfId="20" xr:uid="{00000000-0005-0000-0000-000012000000}"/>
    <cellStyle name="Currency [0] - Credits" xfId="21" xr:uid="{00000000-0005-0000-0000-000013000000}"/>
    <cellStyle name="Currency [0] - Debits" xfId="22" xr:uid="{00000000-0005-0000-0000-000014000000}"/>
    <cellStyle name="Currency 0.0" xfId="23" xr:uid="{00000000-0005-0000-0000-000015000000}"/>
    <cellStyle name="Currency 0.00" xfId="24" xr:uid="{00000000-0005-0000-0000-000016000000}"/>
    <cellStyle name="Currency 0.000" xfId="25" xr:uid="{00000000-0005-0000-0000-000017000000}"/>
    <cellStyle name="DASH" xfId="26" xr:uid="{00000000-0005-0000-0000-000018000000}"/>
    <cellStyle name="DASH $" xfId="27" xr:uid="{00000000-0005-0000-0000-000019000000}"/>
    <cellStyle name="Debit" xfId="28" xr:uid="{00000000-0005-0000-0000-00001A000000}"/>
    <cellStyle name="Debit subtotal" xfId="29" xr:uid="{00000000-0005-0000-0000-00001B000000}"/>
    <cellStyle name="Debit Total" xfId="30" xr:uid="{00000000-0005-0000-0000-00001C000000}"/>
    <cellStyle name="Heading" xfId="31" xr:uid="{00000000-0005-0000-0000-00001D000000}"/>
    <cellStyle name="Heading No Underline" xfId="32" xr:uid="{00000000-0005-0000-0000-00001E000000}"/>
    <cellStyle name="Heading With Underline" xfId="33" xr:uid="{00000000-0005-0000-0000-00001F000000}"/>
    <cellStyle name="Normal 2" xfId="34" xr:uid="{00000000-0005-0000-0000-000020000000}"/>
    <cellStyle name="Normal 2 2" xfId="35" xr:uid="{00000000-0005-0000-0000-000021000000}"/>
    <cellStyle name="Normal 3" xfId="36" xr:uid="{00000000-0005-0000-0000-000022000000}"/>
    <cellStyle name="Normal 4" xfId="37" xr:uid="{00000000-0005-0000-0000-000023000000}"/>
    <cellStyle name="Normal 5" xfId="38" xr:uid="{00000000-0005-0000-0000-000024000000}"/>
    <cellStyle name="Normal_SHEET" xfId="1" xr:uid="{00000000-0005-0000-0000-000025000000}"/>
    <cellStyle name="Percent %" xfId="39" xr:uid="{00000000-0005-0000-0000-000026000000}"/>
    <cellStyle name="Percent (0)" xfId="40" xr:uid="{00000000-0005-0000-0000-000027000000}"/>
    <cellStyle name="Percent 0%" xfId="41" xr:uid="{00000000-0005-0000-0000-000028000000}"/>
    <cellStyle name="Percent 0.0%" xfId="42" xr:uid="{00000000-0005-0000-0000-000029000000}"/>
    <cellStyle name="Percent 0.00%" xfId="43" xr:uid="{00000000-0005-0000-0000-00002A000000}"/>
    <cellStyle name="Percent 0.000%" xfId="44" xr:uid="{00000000-0005-0000-0000-00002B000000}"/>
    <cellStyle name="Percent 2" xfId="45" xr:uid="{00000000-0005-0000-0000-00002C000000}"/>
    <cellStyle name="Percent 3" xfId="46" xr:uid="{00000000-0005-0000-0000-00002D000000}"/>
    <cellStyle name="Style 1" xfId="47" xr:uid="{00000000-0005-0000-0000-00002E000000}"/>
    <cellStyle name="Thin Line" xfId="48" xr:uid="{00000000-0005-0000-0000-00002F000000}"/>
    <cellStyle name="Tickmark" xfId="49" xr:uid="{00000000-0005-0000-0000-000030000000}"/>
    <cellStyle name="Year Heading" xfId="50" xr:uid="{00000000-0005-0000-0000-000031000000}"/>
    <cellStyle name="КАНДАГАЧ тел3-33-96" xfId="51" xr:uid="{00000000-0005-0000-0000-000032000000}"/>
    <cellStyle name="Обычный" xfId="0" builtinId="0"/>
    <cellStyle name="Обычный 2" xfId="52" xr:uid="{00000000-0005-0000-0000-000034000000}"/>
    <cellStyle name="Обычный 2 2" xfId="53" xr:uid="{00000000-0005-0000-0000-000035000000}"/>
    <cellStyle name="Обычный 3" xfId="54" xr:uid="{00000000-0005-0000-0000-000036000000}"/>
    <cellStyle name="Обычный 3 2" xfId="55" xr:uid="{00000000-0005-0000-0000-000037000000}"/>
    <cellStyle name="Обычный 4" xfId="56" xr:uid="{00000000-0005-0000-0000-000038000000}"/>
    <cellStyle name="Процентный 2" xfId="59" xr:uid="{00000000-0005-0000-0000-000039000000}"/>
    <cellStyle name="Финансовый" xfId="60" builtinId="3"/>
    <cellStyle name="Финансовый 2" xfId="57" xr:uid="{00000000-0005-0000-0000-00003B000000}"/>
    <cellStyle name="Финансовый 3" xfId="58" xr:uid="{00000000-0005-0000-0000-00003C000000}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3%20Putting%20in%20use%20compliance%20tes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ing%20-%20Ban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b0-dbf-1-0755\DOCUME~1\ashimova\LOCALS~1\Temp\Rar$DI01.782\&#1050;&#1086;&#1087;&#1080;&#1103;%20&#1090;&#1072;&#1073;&#1083;&#1080;&#1094;&#1099;%20(2)&#1076;&#1083;&#1103;%20&#1072;&#1091;&#1076;&#1080;&#1090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9m CMA"/>
      <sheetName val="Q4 CMA"/>
      <sheetName val="Deinstalled equipment list"/>
      <sheetName val="Tickmarks"/>
      <sheetName val="Summary 9m 2019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"/>
      <sheetName val="Depreciation"/>
      <sheetName val="NRV"/>
      <sheetName val="1651-add"/>
      <sheetName val="1652-add"/>
      <sheetName val="1654-add"/>
      <sheetName val="1651-disposal"/>
      <sheetName val="1657-disposal"/>
      <sheetName val="FA_PBC"/>
      <sheetName val="mvmtPBC"/>
      <sheetName val="Excess Calc"/>
      <sheetName val="Threshold Calc"/>
      <sheetName val="Tickmarks"/>
      <sheetName val="Analy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21"/>
      <sheetName val="Cash flow 2003 PBC"/>
      <sheetName val="Kas FA Movement"/>
      <sheetName val="K-800 Imp. test"/>
      <sheetName val="VLOOKUP"/>
      <sheetName val="INPUTMASTER"/>
      <sheetName val="P&amp;L"/>
      <sheetName val="Provisions"/>
      <sheetName val="breakdown"/>
      <sheetName val="FA depreciation"/>
      <sheetName val="Ter_622"/>
      <sheetName val="Ter_621"/>
      <sheetName val="Venit for cross reff"/>
      <sheetName val="Ter_611"/>
      <sheetName val="Depreciation Testing"/>
      <sheetName val="PYTB"/>
      <sheetName val="9m2006"/>
      <sheetName val="12m200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Cash flow 2003 PBC"/>
      <sheetName val="Test of FA Installation"/>
      <sheetName val="Additions"/>
      <sheetName val="Ter_622"/>
      <sheetName val="Ter_621"/>
      <sheetName val="Venit for cross reff"/>
      <sheetName val="Ter_611"/>
    </sheetNames>
    <sheetDataSet>
      <sheetData sheetId="0"/>
      <sheetData sheetId="1">
        <row r="32">
          <cell r="D32">
            <v>285951.21999999997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zoomScale="80" zoomScaleNormal="80" workbookViewId="0">
      <selection activeCell="F15" sqref="F15"/>
    </sheetView>
  </sheetViews>
  <sheetFormatPr defaultColWidth="9.140625" defaultRowHeight="12.75" x14ac:dyDescent="0.2"/>
  <cols>
    <col min="1" max="1" width="55.5703125" style="2" customWidth="1"/>
    <col min="2" max="2" width="7.28515625" style="2" customWidth="1"/>
    <col min="3" max="3" width="20.85546875" style="5" customWidth="1"/>
    <col min="4" max="4" width="23.85546875" style="5" customWidth="1"/>
    <col min="5" max="5" width="9.140625" style="2"/>
    <col min="6" max="6" width="33.5703125" style="2" customWidth="1"/>
    <col min="7" max="16384" width="9.140625" style="2"/>
  </cols>
  <sheetData>
    <row r="1" spans="1:6" x14ac:dyDescent="0.2">
      <c r="A1" s="42" t="s">
        <v>51</v>
      </c>
      <c r="B1" s="42"/>
    </row>
    <row r="2" spans="1:6" ht="39.75" customHeight="1" x14ac:dyDescent="0.3">
      <c r="A2" s="112" t="s">
        <v>104</v>
      </c>
      <c r="B2" s="112"/>
      <c r="C2" s="113"/>
      <c r="D2" s="113"/>
    </row>
    <row r="3" spans="1:6" ht="20.25" x14ac:dyDescent="0.3">
      <c r="A3" s="113" t="s">
        <v>108</v>
      </c>
      <c r="B3" s="113"/>
      <c r="C3" s="113"/>
      <c r="D3" s="113"/>
    </row>
    <row r="4" spans="1:6" ht="20.25" x14ac:dyDescent="0.3">
      <c r="A4" s="110"/>
      <c r="B4" s="110"/>
      <c r="C4" s="110"/>
      <c r="D4" s="1"/>
    </row>
    <row r="5" spans="1:6" ht="20.25" x14ac:dyDescent="0.3">
      <c r="A5" s="1"/>
      <c r="B5" s="1"/>
      <c r="C5" s="3"/>
      <c r="D5" s="3" t="s">
        <v>65</v>
      </c>
    </row>
    <row r="6" spans="1:6" ht="12.75" customHeight="1" x14ac:dyDescent="0.2">
      <c r="A6" s="111"/>
      <c r="B6" s="114" t="s">
        <v>103</v>
      </c>
      <c r="C6" s="108" t="s">
        <v>110</v>
      </c>
      <c r="D6" s="108" t="s">
        <v>109</v>
      </c>
    </row>
    <row r="7" spans="1:6" ht="19.5" customHeight="1" x14ac:dyDescent="0.2">
      <c r="A7" s="111"/>
      <c r="B7" s="115"/>
      <c r="C7" s="109"/>
      <c r="D7" s="109"/>
    </row>
    <row r="8" spans="1:6" x14ac:dyDescent="0.2">
      <c r="A8" s="10" t="s">
        <v>0</v>
      </c>
      <c r="B8" s="10"/>
      <c r="C8" s="11"/>
      <c r="D8" s="11"/>
    </row>
    <row r="9" spans="1:6" x14ac:dyDescent="0.2">
      <c r="A9" s="13" t="s">
        <v>1</v>
      </c>
      <c r="B9" s="13">
        <v>7</v>
      </c>
      <c r="C9" s="83">
        <v>443288</v>
      </c>
      <c r="D9" s="65">
        <v>339428</v>
      </c>
      <c r="F9" s="43"/>
    </row>
    <row r="10" spans="1:6" x14ac:dyDescent="0.2">
      <c r="A10" s="13" t="s">
        <v>78</v>
      </c>
      <c r="B10" s="13"/>
      <c r="C10" s="83">
        <v>36965</v>
      </c>
      <c r="D10" s="65">
        <v>32734</v>
      </c>
      <c r="F10" s="43"/>
    </row>
    <row r="11" spans="1:6" ht="25.5" x14ac:dyDescent="0.2">
      <c r="A11" s="13" t="s">
        <v>66</v>
      </c>
      <c r="B11" s="13">
        <v>8</v>
      </c>
      <c r="C11" s="83">
        <v>530919</v>
      </c>
      <c r="D11" s="65">
        <v>606462</v>
      </c>
      <c r="F11" s="43"/>
    </row>
    <row r="12" spans="1:6" x14ac:dyDescent="0.2">
      <c r="A12" s="13" t="s">
        <v>4</v>
      </c>
      <c r="B12" s="13"/>
      <c r="C12" s="83">
        <v>44801</v>
      </c>
      <c r="D12" s="65">
        <v>50903</v>
      </c>
      <c r="F12" s="43"/>
    </row>
    <row r="13" spans="1:6" x14ac:dyDescent="0.2">
      <c r="A13" s="13" t="s">
        <v>5</v>
      </c>
      <c r="B13" s="13">
        <v>9</v>
      </c>
      <c r="C13" s="83">
        <v>2361358</v>
      </c>
      <c r="D13" s="65">
        <v>2430728</v>
      </c>
      <c r="F13" s="43"/>
    </row>
    <row r="14" spans="1:6" ht="25.5" x14ac:dyDescent="0.2">
      <c r="A14" s="13" t="s">
        <v>3</v>
      </c>
      <c r="B14" s="13">
        <v>8</v>
      </c>
      <c r="C14" s="83">
        <v>10202</v>
      </c>
      <c r="D14" s="65">
        <v>955</v>
      </c>
      <c r="F14" s="43"/>
    </row>
    <row r="15" spans="1:6" x14ac:dyDescent="0.2">
      <c r="A15" s="13" t="s">
        <v>6</v>
      </c>
      <c r="B15" s="13"/>
      <c r="C15" s="83">
        <v>63872</v>
      </c>
      <c r="D15" s="65">
        <v>61894</v>
      </c>
      <c r="F15" s="43"/>
    </row>
    <row r="16" spans="1:6" x14ac:dyDescent="0.2">
      <c r="A16" s="13" t="s">
        <v>7</v>
      </c>
      <c r="B16" s="13"/>
      <c r="C16" s="83">
        <v>82218</v>
      </c>
      <c r="D16" s="65">
        <v>54828</v>
      </c>
      <c r="F16" s="43"/>
    </row>
    <row r="17" spans="1:6" x14ac:dyDescent="0.2">
      <c r="A17" s="14"/>
      <c r="B17" s="14"/>
      <c r="C17" s="83"/>
      <c r="D17" s="65"/>
      <c r="F17" s="43"/>
    </row>
    <row r="18" spans="1:6" s="7" customFormat="1" x14ac:dyDescent="0.2">
      <c r="A18" s="10" t="s">
        <v>8</v>
      </c>
      <c r="B18" s="10"/>
      <c r="C18" s="84">
        <f>SUM(C9:C17)</f>
        <v>3573623</v>
      </c>
      <c r="D18" s="66">
        <f>SUM(D9:D17)</f>
        <v>3577932</v>
      </c>
      <c r="F18" s="43"/>
    </row>
    <row r="19" spans="1:6" x14ac:dyDescent="0.2">
      <c r="A19" s="14"/>
      <c r="B19" s="14"/>
      <c r="C19" s="83"/>
      <c r="D19" s="65"/>
      <c r="F19" s="43"/>
    </row>
    <row r="20" spans="1:6" x14ac:dyDescent="0.2">
      <c r="A20" s="10" t="s">
        <v>9</v>
      </c>
      <c r="B20" s="10"/>
      <c r="C20" s="83"/>
      <c r="D20" s="65"/>
      <c r="F20" s="43"/>
    </row>
    <row r="21" spans="1:6" x14ac:dyDescent="0.2">
      <c r="A21" s="14"/>
      <c r="B21" s="14"/>
      <c r="C21" s="83"/>
      <c r="D21" s="65"/>
      <c r="F21" s="43"/>
    </row>
    <row r="22" spans="1:6" x14ac:dyDescent="0.2">
      <c r="A22" s="10" t="s">
        <v>10</v>
      </c>
      <c r="B22" s="10"/>
      <c r="C22" s="83"/>
      <c r="D22" s="65"/>
      <c r="F22" s="43"/>
    </row>
    <row r="23" spans="1:6" x14ac:dyDescent="0.2">
      <c r="A23" s="13" t="s">
        <v>100</v>
      </c>
      <c r="B23" s="13"/>
      <c r="C23" s="83">
        <v>75957</v>
      </c>
      <c r="D23" s="65">
        <v>75524</v>
      </c>
      <c r="F23" s="43"/>
    </row>
    <row r="24" spans="1:6" x14ac:dyDescent="0.2">
      <c r="A24" s="13" t="s">
        <v>12</v>
      </c>
      <c r="B24" s="13">
        <v>10</v>
      </c>
      <c r="C24" s="83">
        <v>2860263</v>
      </c>
      <c r="D24" s="65">
        <v>2861975</v>
      </c>
      <c r="F24" s="43"/>
    </row>
    <row r="25" spans="1:6" ht="25.5" x14ac:dyDescent="0.2">
      <c r="A25" s="13" t="s">
        <v>11</v>
      </c>
      <c r="B25" s="13"/>
      <c r="C25" s="83">
        <v>1038</v>
      </c>
      <c r="D25" s="65">
        <v>2408</v>
      </c>
      <c r="F25" s="43"/>
    </row>
    <row r="26" spans="1:6" x14ac:dyDescent="0.2">
      <c r="A26" s="13" t="s">
        <v>13</v>
      </c>
      <c r="B26" s="13"/>
      <c r="C26" s="83">
        <v>136547</v>
      </c>
      <c r="D26" s="65">
        <v>139711</v>
      </c>
      <c r="F26" s="43"/>
    </row>
    <row r="27" spans="1:6" x14ac:dyDescent="0.2">
      <c r="A27" s="13" t="s">
        <v>79</v>
      </c>
      <c r="B27" s="13"/>
      <c r="C27" s="83">
        <v>2472</v>
      </c>
      <c r="D27" s="65">
        <v>2457</v>
      </c>
      <c r="F27" s="43"/>
    </row>
    <row r="28" spans="1:6" x14ac:dyDescent="0.2">
      <c r="A28" s="13" t="s">
        <v>14</v>
      </c>
      <c r="B28" s="13"/>
      <c r="C28" s="83">
        <v>30204</v>
      </c>
      <c r="D28" s="65">
        <v>34322</v>
      </c>
      <c r="F28" s="43"/>
    </row>
    <row r="29" spans="1:6" x14ac:dyDescent="0.2">
      <c r="A29" s="13" t="s">
        <v>99</v>
      </c>
      <c r="B29" s="13"/>
      <c r="C29" s="83">
        <v>66013</v>
      </c>
      <c r="D29" s="65">
        <v>67735</v>
      </c>
      <c r="F29" s="43"/>
    </row>
    <row r="30" spans="1:6" x14ac:dyDescent="0.2">
      <c r="A30" s="14"/>
      <c r="B30" s="14"/>
      <c r="C30" s="83"/>
      <c r="D30" s="65"/>
    </row>
    <row r="31" spans="1:6" s="7" customFormat="1" x14ac:dyDescent="0.2">
      <c r="A31" s="10" t="s">
        <v>15</v>
      </c>
      <c r="B31" s="10"/>
      <c r="C31" s="84">
        <f>SUM(C23:C30)</f>
        <v>3172494</v>
      </c>
      <c r="D31" s="66">
        <f>SUM(D23:D30)</f>
        <v>3184132</v>
      </c>
      <c r="F31" s="2"/>
    </row>
    <row r="32" spans="1:6" x14ac:dyDescent="0.2">
      <c r="A32" s="12"/>
      <c r="B32" s="12"/>
      <c r="C32" s="83"/>
      <c r="D32" s="65"/>
    </row>
    <row r="33" spans="1:6" s="7" customFormat="1" x14ac:dyDescent="0.2">
      <c r="A33" s="10" t="s">
        <v>16</v>
      </c>
      <c r="B33" s="10"/>
      <c r="C33" s="84"/>
      <c r="D33" s="66"/>
      <c r="F33" s="2"/>
    </row>
    <row r="34" spans="1:6" x14ac:dyDescent="0.2">
      <c r="A34" s="13" t="s">
        <v>17</v>
      </c>
      <c r="B34" s="13"/>
      <c r="C34" s="83">
        <v>8509</v>
      </c>
      <c r="D34" s="65">
        <v>8509</v>
      </c>
      <c r="F34" s="43"/>
    </row>
    <row r="35" spans="1:6" x14ac:dyDescent="0.2">
      <c r="A35" s="13" t="s">
        <v>18</v>
      </c>
      <c r="B35" s="13"/>
      <c r="C35" s="83">
        <v>1308</v>
      </c>
      <c r="D35" s="65">
        <v>1308</v>
      </c>
      <c r="F35" s="43"/>
    </row>
    <row r="36" spans="1:6" ht="25.5" x14ac:dyDescent="0.2">
      <c r="A36" s="13" t="s">
        <v>80</v>
      </c>
      <c r="B36" s="13"/>
      <c r="C36" s="83">
        <v>-15789</v>
      </c>
      <c r="D36" s="65">
        <v>1164</v>
      </c>
      <c r="F36" s="43"/>
    </row>
    <row r="37" spans="1:6" x14ac:dyDescent="0.2">
      <c r="A37" s="13" t="s">
        <v>81</v>
      </c>
      <c r="B37" s="13"/>
      <c r="C37" s="83">
        <v>1535</v>
      </c>
      <c r="D37" s="65">
        <v>1546</v>
      </c>
      <c r="F37" s="43"/>
    </row>
    <row r="38" spans="1:6" x14ac:dyDescent="0.2">
      <c r="A38" s="13" t="s">
        <v>20</v>
      </c>
      <c r="B38" s="13"/>
      <c r="C38" s="83">
        <v>405566</v>
      </c>
      <c r="D38" s="65">
        <v>381273</v>
      </c>
      <c r="F38" s="43"/>
    </row>
    <row r="39" spans="1:6" x14ac:dyDescent="0.2">
      <c r="A39" s="14"/>
      <c r="B39" s="14"/>
      <c r="C39" s="83"/>
      <c r="D39" s="65"/>
    </row>
    <row r="40" spans="1:6" s="7" customFormat="1" x14ac:dyDescent="0.2">
      <c r="A40" s="10" t="s">
        <v>21</v>
      </c>
      <c r="B40" s="10"/>
      <c r="C40" s="84">
        <f>SUM(C34:C39)</f>
        <v>401129</v>
      </c>
      <c r="D40" s="66">
        <f>SUM(D34:D39)</f>
        <v>393800</v>
      </c>
      <c r="F40" s="2"/>
    </row>
    <row r="41" spans="1:6" x14ac:dyDescent="0.2">
      <c r="A41" s="14"/>
      <c r="B41" s="14"/>
      <c r="C41" s="83"/>
      <c r="D41" s="65"/>
    </row>
    <row r="42" spans="1:6" s="7" customFormat="1" x14ac:dyDescent="0.2">
      <c r="A42" s="10" t="s">
        <v>22</v>
      </c>
      <c r="B42" s="10"/>
      <c r="C42" s="84">
        <f>SUM(C31,C40)</f>
        <v>3573623</v>
      </c>
      <c r="D42" s="84">
        <f>SUM(D31,D40)</f>
        <v>3577932</v>
      </c>
      <c r="F42" s="2"/>
    </row>
    <row r="43" spans="1:6" s="7" customFormat="1" ht="12.75" hidden="1" customHeight="1" x14ac:dyDescent="0.2">
      <c r="A43" s="4"/>
      <c r="B43" s="4"/>
      <c r="C43" s="95">
        <f>C18-C31-C40</f>
        <v>0</v>
      </c>
      <c r="D43" s="95">
        <f>D18-D31-D40</f>
        <v>0</v>
      </c>
      <c r="F43" s="2"/>
    </row>
    <row r="44" spans="1:6" s="7" customFormat="1" x14ac:dyDescent="0.2">
      <c r="A44" s="4"/>
      <c r="B44" s="4"/>
      <c r="C44" s="95"/>
      <c r="D44" s="95"/>
      <c r="F44" s="2"/>
    </row>
    <row r="45" spans="1:6" s="7" customFormat="1" x14ac:dyDescent="0.2">
      <c r="A45" s="4"/>
      <c r="B45" s="4"/>
      <c r="C45" s="48"/>
      <c r="D45" s="6"/>
      <c r="F45" s="2"/>
    </row>
    <row r="47" spans="1:6" ht="15" x14ac:dyDescent="0.25">
      <c r="A47" s="8" t="s">
        <v>90</v>
      </c>
      <c r="B47" s="8"/>
      <c r="C47" s="8"/>
      <c r="D47" s="8" t="s">
        <v>58</v>
      </c>
    </row>
    <row r="49" spans="1:6" ht="15" x14ac:dyDescent="0.25">
      <c r="C49" s="8"/>
      <c r="D49" s="8"/>
    </row>
    <row r="50" spans="1:6" ht="15" x14ac:dyDescent="0.25">
      <c r="A50" s="8" t="s">
        <v>60</v>
      </c>
      <c r="B50" s="8"/>
      <c r="C50" s="8"/>
      <c r="D50" s="8" t="s">
        <v>61</v>
      </c>
    </row>
    <row r="56" spans="1:6" x14ac:dyDescent="0.2">
      <c r="A56" s="9"/>
      <c r="B56" s="9"/>
    </row>
    <row r="57" spans="1:6" s="5" customFormat="1" x14ac:dyDescent="0.2">
      <c r="A57" s="9"/>
      <c r="B57" s="9"/>
      <c r="E57" s="2"/>
      <c r="F57" s="2"/>
    </row>
  </sheetData>
  <mergeCells count="7">
    <mergeCell ref="D6:D7"/>
    <mergeCell ref="A4:C4"/>
    <mergeCell ref="A6:A7"/>
    <mergeCell ref="C6:C7"/>
    <mergeCell ref="A2:D2"/>
    <mergeCell ref="A3:D3"/>
    <mergeCell ref="B6:B7"/>
  </mergeCells>
  <pageMargins left="1.2598425196850394" right="0.74803149606299213" top="0.98425196850393704" bottom="0.98425196850393704" header="0.51181102362204722" footer="0.51181102362204722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49"/>
  <sheetViews>
    <sheetView zoomScale="80" zoomScaleNormal="80" workbookViewId="0">
      <selection activeCell="C23" sqref="C23"/>
    </sheetView>
  </sheetViews>
  <sheetFormatPr defaultColWidth="9.140625" defaultRowHeight="12.75" x14ac:dyDescent="0.2"/>
  <cols>
    <col min="1" max="1" width="2.85546875" style="2" customWidth="1"/>
    <col min="2" max="2" width="55.5703125" style="2" customWidth="1"/>
    <col min="3" max="3" width="7.28515625" style="2" customWidth="1"/>
    <col min="4" max="4" width="18" style="15" customWidth="1"/>
    <col min="5" max="5" width="20.28515625" style="15" customWidth="1"/>
    <col min="6" max="7" width="9.140625" style="2"/>
    <col min="8" max="8" width="12.85546875" style="47" bestFit="1" customWidth="1"/>
    <col min="9" max="16384" width="9.140625" style="2"/>
  </cols>
  <sheetData>
    <row r="2" spans="2:9" ht="48.75" customHeight="1" x14ac:dyDescent="0.3">
      <c r="B2" s="112" t="s">
        <v>105</v>
      </c>
      <c r="C2" s="112"/>
      <c r="D2" s="113"/>
      <c r="E2" s="113"/>
    </row>
    <row r="3" spans="2:9" ht="20.25" x14ac:dyDescent="0.3">
      <c r="B3" s="113" t="s">
        <v>108</v>
      </c>
      <c r="C3" s="113"/>
      <c r="D3" s="113"/>
      <c r="E3" s="113"/>
    </row>
    <row r="4" spans="2:9" ht="20.25" x14ac:dyDescent="0.3">
      <c r="B4" s="110"/>
      <c r="C4" s="110"/>
      <c r="D4" s="110"/>
      <c r="E4" s="2"/>
    </row>
    <row r="5" spans="2:9" ht="18" x14ac:dyDescent="0.25">
      <c r="B5" s="16"/>
      <c r="C5" s="16"/>
    </row>
    <row r="6" spans="2:9" x14ac:dyDescent="0.2">
      <c r="D6" s="3"/>
      <c r="E6" s="3" t="str">
        <f>'Ф1 конс'!D5</f>
        <v>в млн.тенге</v>
      </c>
    </row>
    <row r="7" spans="2:9" ht="38.25" x14ac:dyDescent="0.2">
      <c r="B7" s="46"/>
      <c r="C7" s="49" t="s">
        <v>103</v>
      </c>
      <c r="D7" s="49" t="s">
        <v>111</v>
      </c>
      <c r="E7" s="49" t="s">
        <v>112</v>
      </c>
    </row>
    <row r="8" spans="2:9" x14ac:dyDescent="0.2">
      <c r="B8" s="17" t="s">
        <v>75</v>
      </c>
      <c r="C8" s="97">
        <v>4</v>
      </c>
      <c r="D8" s="85">
        <v>123248</v>
      </c>
      <c r="E8" s="85">
        <v>88592</v>
      </c>
      <c r="I8" s="71"/>
    </row>
    <row r="9" spans="2:9" x14ac:dyDescent="0.2">
      <c r="B9" s="17" t="s">
        <v>74</v>
      </c>
      <c r="C9" s="97">
        <v>4</v>
      </c>
      <c r="D9" s="85">
        <v>-51861</v>
      </c>
      <c r="E9" s="85">
        <v>-42815</v>
      </c>
      <c r="I9" s="71"/>
    </row>
    <row r="10" spans="2:9" x14ac:dyDescent="0.2">
      <c r="B10" s="17"/>
      <c r="C10" s="97"/>
      <c r="D10" s="85"/>
      <c r="E10" s="85"/>
      <c r="I10" s="71"/>
    </row>
    <row r="11" spans="2:9" s="7" customFormat="1" x14ac:dyDescent="0.2">
      <c r="B11" s="18" t="s">
        <v>23</v>
      </c>
      <c r="C11" s="98"/>
      <c r="D11" s="86">
        <f>SUM(D8:D9)</f>
        <v>71387</v>
      </c>
      <c r="E11" s="86">
        <f>SUM(E8:E9)</f>
        <v>45777</v>
      </c>
      <c r="G11" s="70"/>
      <c r="H11" s="76"/>
      <c r="I11" s="71"/>
    </row>
    <row r="12" spans="2:9" s="7" customFormat="1" x14ac:dyDescent="0.2">
      <c r="B12" s="18"/>
      <c r="C12" s="98"/>
      <c r="D12" s="86"/>
      <c r="E12" s="86"/>
      <c r="H12" s="76"/>
      <c r="I12" s="71"/>
    </row>
    <row r="13" spans="2:9" ht="38.25" x14ac:dyDescent="0.2">
      <c r="B13" s="17" t="s">
        <v>97</v>
      </c>
      <c r="C13" s="97"/>
      <c r="D13" s="85">
        <v>17992</v>
      </c>
      <c r="E13" s="85">
        <v>-1028</v>
      </c>
      <c r="I13" s="71"/>
    </row>
    <row r="14" spans="2:9" x14ac:dyDescent="0.2">
      <c r="B14" s="17" t="s">
        <v>98</v>
      </c>
      <c r="C14" s="97">
        <v>5</v>
      </c>
      <c r="D14" s="85">
        <v>-8705</v>
      </c>
      <c r="E14" s="85">
        <v>1518</v>
      </c>
      <c r="I14" s="71"/>
    </row>
    <row r="15" spans="2:9" x14ac:dyDescent="0.2">
      <c r="B15" s="17" t="s">
        <v>62</v>
      </c>
      <c r="C15" s="97"/>
      <c r="D15" s="85">
        <v>84902</v>
      </c>
      <c r="E15" s="85">
        <v>66247</v>
      </c>
      <c r="I15" s="71"/>
    </row>
    <row r="16" spans="2:9" x14ac:dyDescent="0.2">
      <c r="B16" s="17" t="s">
        <v>63</v>
      </c>
      <c r="C16" s="97"/>
      <c r="D16" s="85">
        <v>-16108</v>
      </c>
      <c r="E16" s="85">
        <v>-17195</v>
      </c>
      <c r="I16" s="71"/>
    </row>
    <row r="17" spans="2:9" ht="41.25" customHeight="1" x14ac:dyDescent="0.2">
      <c r="B17" s="17" t="s">
        <v>67</v>
      </c>
      <c r="C17" s="97"/>
      <c r="D17" s="85">
        <v>17</v>
      </c>
      <c r="E17" s="85">
        <v>185</v>
      </c>
      <c r="I17" s="71"/>
    </row>
    <row r="18" spans="2:9" x14ac:dyDescent="0.2">
      <c r="B18" s="17" t="s">
        <v>24</v>
      </c>
      <c r="C18" s="97"/>
      <c r="D18" s="85">
        <v>177</v>
      </c>
      <c r="E18" s="85">
        <v>302</v>
      </c>
      <c r="I18" s="71"/>
    </row>
    <row r="19" spans="2:9" x14ac:dyDescent="0.2">
      <c r="B19" s="17"/>
      <c r="C19" s="97"/>
      <c r="D19" s="85"/>
      <c r="E19" s="85"/>
      <c r="I19" s="71"/>
    </row>
    <row r="20" spans="2:9" s="7" customFormat="1" x14ac:dyDescent="0.2">
      <c r="B20" s="18" t="s">
        <v>25</v>
      </c>
      <c r="C20" s="98"/>
      <c r="D20" s="86">
        <f>SUM(D13:D19)</f>
        <v>78275</v>
      </c>
      <c r="E20" s="86">
        <f>SUM(E13:E18)</f>
        <v>50029</v>
      </c>
      <c r="G20" s="70"/>
      <c r="H20" s="76"/>
      <c r="I20" s="71"/>
    </row>
    <row r="21" spans="2:9" s="7" customFormat="1" x14ac:dyDescent="0.2">
      <c r="B21" s="18"/>
      <c r="C21" s="98"/>
      <c r="D21" s="86"/>
      <c r="E21" s="86"/>
      <c r="H21" s="76"/>
      <c r="I21" s="71"/>
    </row>
    <row r="22" spans="2:9" s="7" customFormat="1" x14ac:dyDescent="0.2">
      <c r="B22" s="18" t="s">
        <v>26</v>
      </c>
      <c r="C22" s="98"/>
      <c r="D22" s="86">
        <f>SUM(D11,D20)</f>
        <v>149662</v>
      </c>
      <c r="E22" s="86">
        <f>SUM(E11,E20)</f>
        <v>95806</v>
      </c>
      <c r="H22" s="76"/>
      <c r="I22" s="71"/>
    </row>
    <row r="23" spans="2:9" x14ac:dyDescent="0.2">
      <c r="B23" s="17" t="s">
        <v>27</v>
      </c>
      <c r="C23" s="97">
        <v>6</v>
      </c>
      <c r="D23" s="85">
        <v>-34998</v>
      </c>
      <c r="E23" s="85">
        <v>-22608</v>
      </c>
      <c r="I23" s="71"/>
    </row>
    <row r="24" spans="2:9" x14ac:dyDescent="0.2">
      <c r="B24" s="18"/>
      <c r="C24" s="98"/>
      <c r="D24" s="85"/>
      <c r="E24" s="85"/>
      <c r="I24" s="71"/>
    </row>
    <row r="25" spans="2:9" x14ac:dyDescent="0.2">
      <c r="B25" s="10" t="s">
        <v>76</v>
      </c>
      <c r="C25" s="99"/>
      <c r="D25" s="87">
        <f>SUM(D22:D23)</f>
        <v>114664</v>
      </c>
      <c r="E25" s="87">
        <f>SUM(E22:E23)</f>
        <v>73198</v>
      </c>
      <c r="G25" s="71"/>
      <c r="I25" s="71"/>
    </row>
    <row r="26" spans="2:9" x14ac:dyDescent="0.2">
      <c r="B26" s="10"/>
      <c r="C26" s="99"/>
      <c r="D26" s="87"/>
      <c r="E26" s="87"/>
      <c r="I26" s="71"/>
    </row>
    <row r="27" spans="2:9" x14ac:dyDescent="0.2">
      <c r="B27" s="17" t="s">
        <v>77</v>
      </c>
      <c r="C27" s="97"/>
      <c r="D27" s="85">
        <v>-24141</v>
      </c>
      <c r="E27" s="85">
        <v>-7409</v>
      </c>
      <c r="I27" s="71"/>
    </row>
    <row r="28" spans="2:9" x14ac:dyDescent="0.2">
      <c r="B28" s="17"/>
      <c r="C28" s="97"/>
      <c r="D28" s="85"/>
      <c r="E28" s="85"/>
      <c r="I28" s="71"/>
    </row>
    <row r="29" spans="2:9" s="7" customFormat="1" x14ac:dyDescent="0.2">
      <c r="B29" s="18" t="s">
        <v>64</v>
      </c>
      <c r="C29" s="98"/>
      <c r="D29" s="86">
        <f>SUM(D25:D27)</f>
        <v>90523</v>
      </c>
      <c r="E29" s="86">
        <f>SUM(E25:E27)</f>
        <v>65789</v>
      </c>
      <c r="G29" s="70"/>
      <c r="H29" s="76"/>
      <c r="I29" s="71"/>
    </row>
    <row r="30" spans="2:9" s="7" customFormat="1" x14ac:dyDescent="0.2">
      <c r="B30" s="18"/>
      <c r="C30" s="98"/>
      <c r="D30" s="86"/>
      <c r="E30" s="86"/>
      <c r="H30" s="76"/>
      <c r="I30" s="71"/>
    </row>
    <row r="31" spans="2:9" x14ac:dyDescent="0.2">
      <c r="B31" s="17" t="s">
        <v>28</v>
      </c>
      <c r="C31" s="97"/>
      <c r="D31" s="85">
        <v>-15713</v>
      </c>
      <c r="E31" s="85">
        <v>-9500</v>
      </c>
      <c r="I31" s="71"/>
    </row>
    <row r="32" spans="2:9" x14ac:dyDescent="0.2">
      <c r="B32" s="17"/>
      <c r="C32" s="97"/>
      <c r="D32" s="85"/>
      <c r="E32" s="85"/>
      <c r="I32" s="71"/>
    </row>
    <row r="33" spans="2:9" s="7" customFormat="1" x14ac:dyDescent="0.2">
      <c r="B33" s="18" t="s">
        <v>29</v>
      </c>
      <c r="C33" s="98"/>
      <c r="D33" s="87">
        <f>SUM(D29:D31)</f>
        <v>74810</v>
      </c>
      <c r="E33" s="87">
        <f>SUM(E29:E31)</f>
        <v>56289</v>
      </c>
      <c r="G33" s="70"/>
      <c r="H33" s="76"/>
      <c r="I33" s="71"/>
    </row>
    <row r="34" spans="2:9" x14ac:dyDescent="0.2">
      <c r="D34" s="88"/>
      <c r="E34" s="88"/>
    </row>
    <row r="35" spans="2:9" x14ac:dyDescent="0.2">
      <c r="D35" s="19"/>
      <c r="E35" s="19"/>
    </row>
    <row r="37" spans="2:9" ht="15" x14ac:dyDescent="0.25">
      <c r="B37" s="8" t="str">
        <f>'Ф1 конс'!A47</f>
        <v>Председатель Правления</v>
      </c>
      <c r="C37" s="8"/>
      <c r="D37" s="8"/>
      <c r="E37" s="8" t="str">
        <f>'Ф1 конс'!D47</f>
        <v>Миронов П.В.</v>
      </c>
    </row>
    <row r="40" spans="2:9" ht="15" x14ac:dyDescent="0.25">
      <c r="D40" s="8"/>
      <c r="E40" s="8"/>
    </row>
    <row r="41" spans="2:9" ht="15" x14ac:dyDescent="0.25">
      <c r="B41" s="8" t="str">
        <f>'Ф1 конс'!A50</f>
        <v>Главный бухгалтер</v>
      </c>
      <c r="C41" s="8"/>
      <c r="D41" s="8"/>
      <c r="E41" s="8" t="str">
        <f>'Ф1 конс'!D50</f>
        <v>Уалибекова Н.А.</v>
      </c>
    </row>
    <row r="42" spans="2:9" x14ac:dyDescent="0.2">
      <c r="D42" s="2"/>
      <c r="E42" s="2"/>
    </row>
    <row r="43" spans="2:9" x14ac:dyDescent="0.2">
      <c r="D43" s="20"/>
      <c r="E43" s="20"/>
    </row>
    <row r="44" spans="2:9" x14ac:dyDescent="0.2">
      <c r="D44" s="20"/>
      <c r="E44" s="20"/>
    </row>
    <row r="45" spans="2:9" x14ac:dyDescent="0.2">
      <c r="D45" s="20"/>
      <c r="E45" s="20"/>
    </row>
    <row r="46" spans="2:9" x14ac:dyDescent="0.2">
      <c r="D46" s="20"/>
      <c r="E46" s="20"/>
    </row>
    <row r="47" spans="2:9" x14ac:dyDescent="0.2">
      <c r="B47" s="9"/>
      <c r="C47" s="9"/>
      <c r="D47" s="20"/>
      <c r="E47" s="20"/>
    </row>
    <row r="48" spans="2:9" x14ac:dyDescent="0.2">
      <c r="B48" s="9"/>
      <c r="C48" s="9"/>
      <c r="D48" s="20"/>
      <c r="E48" s="20"/>
    </row>
    <row r="49" spans="4:5" x14ac:dyDescent="0.2">
      <c r="D49" s="20"/>
      <c r="E49" s="20"/>
    </row>
  </sheetData>
  <mergeCells count="3">
    <mergeCell ref="B4:D4"/>
    <mergeCell ref="B2:E2"/>
    <mergeCell ref="B3:E3"/>
  </mergeCells>
  <pageMargins left="0.74803149606299213" right="0.74803149606299213" top="0.98425196850393704" bottom="0.98425196850393704" header="0.51181102362204722" footer="0.51181102362204722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G69"/>
  <sheetViews>
    <sheetView topLeftCell="A31" zoomScale="80" zoomScaleNormal="80" workbookViewId="0">
      <selection activeCell="E56" sqref="E56"/>
    </sheetView>
  </sheetViews>
  <sheetFormatPr defaultRowHeight="12.75" x14ac:dyDescent="0.2"/>
  <cols>
    <col min="1" max="1" width="1.85546875" style="23" customWidth="1"/>
    <col min="2" max="2" width="2" style="23" customWidth="1"/>
    <col min="3" max="3" width="65.85546875" style="31" customWidth="1"/>
    <col min="4" max="4" width="20.140625" style="23" customWidth="1"/>
    <col min="5" max="5" width="20.140625" style="74" customWidth="1"/>
    <col min="6" max="6" width="9.140625" style="23"/>
    <col min="7" max="7" width="17.85546875" style="52" bestFit="1" customWidth="1"/>
    <col min="8" max="8" width="15.140625" style="23" bestFit="1" customWidth="1"/>
    <col min="9" max="241" width="9.140625" style="23"/>
    <col min="242" max="242" width="1.85546875" style="23" customWidth="1"/>
    <col min="243" max="243" width="2" style="23" customWidth="1"/>
    <col min="244" max="244" width="65.85546875" style="23" customWidth="1"/>
    <col min="245" max="246" width="14.42578125" style="23" customWidth="1"/>
    <col min="247" max="497" width="9.140625" style="23"/>
    <col min="498" max="498" width="1.85546875" style="23" customWidth="1"/>
    <col min="499" max="499" width="2" style="23" customWidth="1"/>
    <col min="500" max="500" width="65.85546875" style="23" customWidth="1"/>
    <col min="501" max="502" width="14.42578125" style="23" customWidth="1"/>
    <col min="503" max="753" width="9.140625" style="23"/>
    <col min="754" max="754" width="1.85546875" style="23" customWidth="1"/>
    <col min="755" max="755" width="2" style="23" customWidth="1"/>
    <col min="756" max="756" width="65.85546875" style="23" customWidth="1"/>
    <col min="757" max="758" width="14.42578125" style="23" customWidth="1"/>
    <col min="759" max="1009" width="9.140625" style="23"/>
    <col min="1010" max="1010" width="1.85546875" style="23" customWidth="1"/>
    <col min="1011" max="1011" width="2" style="23" customWidth="1"/>
    <col min="1012" max="1012" width="65.85546875" style="23" customWidth="1"/>
    <col min="1013" max="1014" width="14.42578125" style="23" customWidth="1"/>
    <col min="1015" max="1265" width="9.140625" style="23"/>
    <col min="1266" max="1266" width="1.85546875" style="23" customWidth="1"/>
    <col min="1267" max="1267" width="2" style="23" customWidth="1"/>
    <col min="1268" max="1268" width="65.85546875" style="23" customWidth="1"/>
    <col min="1269" max="1270" width="14.42578125" style="23" customWidth="1"/>
    <col min="1271" max="1521" width="9.140625" style="23"/>
    <col min="1522" max="1522" width="1.85546875" style="23" customWidth="1"/>
    <col min="1523" max="1523" width="2" style="23" customWidth="1"/>
    <col min="1524" max="1524" width="65.85546875" style="23" customWidth="1"/>
    <col min="1525" max="1526" width="14.42578125" style="23" customWidth="1"/>
    <col min="1527" max="1777" width="9.140625" style="23"/>
    <col min="1778" max="1778" width="1.85546875" style="23" customWidth="1"/>
    <col min="1779" max="1779" width="2" style="23" customWidth="1"/>
    <col min="1780" max="1780" width="65.85546875" style="23" customWidth="1"/>
    <col min="1781" max="1782" width="14.42578125" style="23" customWidth="1"/>
    <col min="1783" max="2033" width="9.140625" style="23"/>
    <col min="2034" max="2034" width="1.85546875" style="23" customWidth="1"/>
    <col min="2035" max="2035" width="2" style="23" customWidth="1"/>
    <col min="2036" max="2036" width="65.85546875" style="23" customWidth="1"/>
    <col min="2037" max="2038" width="14.42578125" style="23" customWidth="1"/>
    <col min="2039" max="2289" width="9.140625" style="23"/>
    <col min="2290" max="2290" width="1.85546875" style="23" customWidth="1"/>
    <col min="2291" max="2291" width="2" style="23" customWidth="1"/>
    <col min="2292" max="2292" width="65.85546875" style="23" customWidth="1"/>
    <col min="2293" max="2294" width="14.42578125" style="23" customWidth="1"/>
    <col min="2295" max="2545" width="9.140625" style="23"/>
    <col min="2546" max="2546" width="1.85546875" style="23" customWidth="1"/>
    <col min="2547" max="2547" width="2" style="23" customWidth="1"/>
    <col min="2548" max="2548" width="65.85546875" style="23" customWidth="1"/>
    <col min="2549" max="2550" width="14.42578125" style="23" customWidth="1"/>
    <col min="2551" max="2801" width="9.140625" style="23"/>
    <col min="2802" max="2802" width="1.85546875" style="23" customWidth="1"/>
    <col min="2803" max="2803" width="2" style="23" customWidth="1"/>
    <col min="2804" max="2804" width="65.85546875" style="23" customWidth="1"/>
    <col min="2805" max="2806" width="14.42578125" style="23" customWidth="1"/>
    <col min="2807" max="3057" width="9.140625" style="23"/>
    <col min="3058" max="3058" width="1.85546875" style="23" customWidth="1"/>
    <col min="3059" max="3059" width="2" style="23" customWidth="1"/>
    <col min="3060" max="3060" width="65.85546875" style="23" customWidth="1"/>
    <col min="3061" max="3062" width="14.42578125" style="23" customWidth="1"/>
    <col min="3063" max="3313" width="9.140625" style="23"/>
    <col min="3314" max="3314" width="1.85546875" style="23" customWidth="1"/>
    <col min="3315" max="3315" width="2" style="23" customWidth="1"/>
    <col min="3316" max="3316" width="65.85546875" style="23" customWidth="1"/>
    <col min="3317" max="3318" width="14.42578125" style="23" customWidth="1"/>
    <col min="3319" max="3569" width="9.140625" style="23"/>
    <col min="3570" max="3570" width="1.85546875" style="23" customWidth="1"/>
    <col min="3571" max="3571" width="2" style="23" customWidth="1"/>
    <col min="3572" max="3572" width="65.85546875" style="23" customWidth="1"/>
    <col min="3573" max="3574" width="14.42578125" style="23" customWidth="1"/>
    <col min="3575" max="3825" width="9.140625" style="23"/>
    <col min="3826" max="3826" width="1.85546875" style="23" customWidth="1"/>
    <col min="3827" max="3827" width="2" style="23" customWidth="1"/>
    <col min="3828" max="3828" width="65.85546875" style="23" customWidth="1"/>
    <col min="3829" max="3830" width="14.42578125" style="23" customWidth="1"/>
    <col min="3831" max="4081" width="9.140625" style="23"/>
    <col min="4082" max="4082" width="1.85546875" style="23" customWidth="1"/>
    <col min="4083" max="4083" width="2" style="23" customWidth="1"/>
    <col min="4084" max="4084" width="65.85546875" style="23" customWidth="1"/>
    <col min="4085" max="4086" width="14.42578125" style="23" customWidth="1"/>
    <col min="4087" max="4337" width="9.140625" style="23"/>
    <col min="4338" max="4338" width="1.85546875" style="23" customWidth="1"/>
    <col min="4339" max="4339" width="2" style="23" customWidth="1"/>
    <col min="4340" max="4340" width="65.85546875" style="23" customWidth="1"/>
    <col min="4341" max="4342" width="14.42578125" style="23" customWidth="1"/>
    <col min="4343" max="4593" width="9.140625" style="23"/>
    <col min="4594" max="4594" width="1.85546875" style="23" customWidth="1"/>
    <col min="4595" max="4595" width="2" style="23" customWidth="1"/>
    <col min="4596" max="4596" width="65.85546875" style="23" customWidth="1"/>
    <col min="4597" max="4598" width="14.42578125" style="23" customWidth="1"/>
    <col min="4599" max="4849" width="9.140625" style="23"/>
    <col min="4850" max="4850" width="1.85546875" style="23" customWidth="1"/>
    <col min="4851" max="4851" width="2" style="23" customWidth="1"/>
    <col min="4852" max="4852" width="65.85546875" style="23" customWidth="1"/>
    <col min="4853" max="4854" width="14.42578125" style="23" customWidth="1"/>
    <col min="4855" max="5105" width="9.140625" style="23"/>
    <col min="5106" max="5106" width="1.85546875" style="23" customWidth="1"/>
    <col min="5107" max="5107" width="2" style="23" customWidth="1"/>
    <col min="5108" max="5108" width="65.85546875" style="23" customWidth="1"/>
    <col min="5109" max="5110" width="14.42578125" style="23" customWidth="1"/>
    <col min="5111" max="5361" width="9.140625" style="23"/>
    <col min="5362" max="5362" width="1.85546875" style="23" customWidth="1"/>
    <col min="5363" max="5363" width="2" style="23" customWidth="1"/>
    <col min="5364" max="5364" width="65.85546875" style="23" customWidth="1"/>
    <col min="5365" max="5366" width="14.42578125" style="23" customWidth="1"/>
    <col min="5367" max="5617" width="9.140625" style="23"/>
    <col min="5618" max="5618" width="1.85546875" style="23" customWidth="1"/>
    <col min="5619" max="5619" width="2" style="23" customWidth="1"/>
    <col min="5620" max="5620" width="65.85546875" style="23" customWidth="1"/>
    <col min="5621" max="5622" width="14.42578125" style="23" customWidth="1"/>
    <col min="5623" max="5873" width="9.140625" style="23"/>
    <col min="5874" max="5874" width="1.85546875" style="23" customWidth="1"/>
    <col min="5875" max="5875" width="2" style="23" customWidth="1"/>
    <col min="5876" max="5876" width="65.85546875" style="23" customWidth="1"/>
    <col min="5877" max="5878" width="14.42578125" style="23" customWidth="1"/>
    <col min="5879" max="6129" width="9.140625" style="23"/>
    <col min="6130" max="6130" width="1.85546875" style="23" customWidth="1"/>
    <col min="6131" max="6131" width="2" style="23" customWidth="1"/>
    <col min="6132" max="6132" width="65.85546875" style="23" customWidth="1"/>
    <col min="6133" max="6134" width="14.42578125" style="23" customWidth="1"/>
    <col min="6135" max="6385" width="9.140625" style="23"/>
    <col min="6386" max="6386" width="1.85546875" style="23" customWidth="1"/>
    <col min="6387" max="6387" width="2" style="23" customWidth="1"/>
    <col min="6388" max="6388" width="65.85546875" style="23" customWidth="1"/>
    <col min="6389" max="6390" width="14.42578125" style="23" customWidth="1"/>
    <col min="6391" max="6641" width="9.140625" style="23"/>
    <col min="6642" max="6642" width="1.85546875" style="23" customWidth="1"/>
    <col min="6643" max="6643" width="2" style="23" customWidth="1"/>
    <col min="6644" max="6644" width="65.85546875" style="23" customWidth="1"/>
    <col min="6645" max="6646" width="14.42578125" style="23" customWidth="1"/>
    <col min="6647" max="6897" width="9.140625" style="23"/>
    <col min="6898" max="6898" width="1.85546875" style="23" customWidth="1"/>
    <col min="6899" max="6899" width="2" style="23" customWidth="1"/>
    <col min="6900" max="6900" width="65.85546875" style="23" customWidth="1"/>
    <col min="6901" max="6902" width="14.42578125" style="23" customWidth="1"/>
    <col min="6903" max="7153" width="9.140625" style="23"/>
    <col min="7154" max="7154" width="1.85546875" style="23" customWidth="1"/>
    <col min="7155" max="7155" width="2" style="23" customWidth="1"/>
    <col min="7156" max="7156" width="65.85546875" style="23" customWidth="1"/>
    <col min="7157" max="7158" width="14.42578125" style="23" customWidth="1"/>
    <col min="7159" max="7409" width="9.140625" style="23"/>
    <col min="7410" max="7410" width="1.85546875" style="23" customWidth="1"/>
    <col min="7411" max="7411" width="2" style="23" customWidth="1"/>
    <col min="7412" max="7412" width="65.85546875" style="23" customWidth="1"/>
    <col min="7413" max="7414" width="14.42578125" style="23" customWidth="1"/>
    <col min="7415" max="7665" width="9.140625" style="23"/>
    <col min="7666" max="7666" width="1.85546875" style="23" customWidth="1"/>
    <col min="7667" max="7667" width="2" style="23" customWidth="1"/>
    <col min="7668" max="7668" width="65.85546875" style="23" customWidth="1"/>
    <col min="7669" max="7670" width="14.42578125" style="23" customWidth="1"/>
    <col min="7671" max="7921" width="9.140625" style="23"/>
    <col min="7922" max="7922" width="1.85546875" style="23" customWidth="1"/>
    <col min="7923" max="7923" width="2" style="23" customWidth="1"/>
    <col min="7924" max="7924" width="65.85546875" style="23" customWidth="1"/>
    <col min="7925" max="7926" width="14.42578125" style="23" customWidth="1"/>
    <col min="7927" max="8177" width="9.140625" style="23"/>
    <col min="8178" max="8178" width="1.85546875" style="23" customWidth="1"/>
    <col min="8179" max="8179" width="2" style="23" customWidth="1"/>
    <col min="8180" max="8180" width="65.85546875" style="23" customWidth="1"/>
    <col min="8181" max="8182" width="14.42578125" style="23" customWidth="1"/>
    <col min="8183" max="8433" width="9.140625" style="23"/>
    <col min="8434" max="8434" width="1.85546875" style="23" customWidth="1"/>
    <col min="8435" max="8435" width="2" style="23" customWidth="1"/>
    <col min="8436" max="8436" width="65.85546875" style="23" customWidth="1"/>
    <col min="8437" max="8438" width="14.42578125" style="23" customWidth="1"/>
    <col min="8439" max="8689" width="9.140625" style="23"/>
    <col min="8690" max="8690" width="1.85546875" style="23" customWidth="1"/>
    <col min="8691" max="8691" width="2" style="23" customWidth="1"/>
    <col min="8692" max="8692" width="65.85546875" style="23" customWidth="1"/>
    <col min="8693" max="8694" width="14.42578125" style="23" customWidth="1"/>
    <col min="8695" max="8945" width="9.140625" style="23"/>
    <col min="8946" max="8946" width="1.85546875" style="23" customWidth="1"/>
    <col min="8947" max="8947" width="2" style="23" customWidth="1"/>
    <col min="8948" max="8948" width="65.85546875" style="23" customWidth="1"/>
    <col min="8949" max="8950" width="14.42578125" style="23" customWidth="1"/>
    <col min="8951" max="9201" width="9.140625" style="23"/>
    <col min="9202" max="9202" width="1.85546875" style="23" customWidth="1"/>
    <col min="9203" max="9203" width="2" style="23" customWidth="1"/>
    <col min="9204" max="9204" width="65.85546875" style="23" customWidth="1"/>
    <col min="9205" max="9206" width="14.42578125" style="23" customWidth="1"/>
    <col min="9207" max="9457" width="9.140625" style="23"/>
    <col min="9458" max="9458" width="1.85546875" style="23" customWidth="1"/>
    <col min="9459" max="9459" width="2" style="23" customWidth="1"/>
    <col min="9460" max="9460" width="65.85546875" style="23" customWidth="1"/>
    <col min="9461" max="9462" width="14.42578125" style="23" customWidth="1"/>
    <col min="9463" max="9713" width="9.140625" style="23"/>
    <col min="9714" max="9714" width="1.85546875" style="23" customWidth="1"/>
    <col min="9715" max="9715" width="2" style="23" customWidth="1"/>
    <col min="9716" max="9716" width="65.85546875" style="23" customWidth="1"/>
    <col min="9717" max="9718" width="14.42578125" style="23" customWidth="1"/>
    <col min="9719" max="9969" width="9.140625" style="23"/>
    <col min="9970" max="9970" width="1.85546875" style="23" customWidth="1"/>
    <col min="9971" max="9971" width="2" style="23" customWidth="1"/>
    <col min="9972" max="9972" width="65.85546875" style="23" customWidth="1"/>
    <col min="9973" max="9974" width="14.42578125" style="23" customWidth="1"/>
    <col min="9975" max="10225" width="9.140625" style="23"/>
    <col min="10226" max="10226" width="1.85546875" style="23" customWidth="1"/>
    <col min="10227" max="10227" width="2" style="23" customWidth="1"/>
    <col min="10228" max="10228" width="65.85546875" style="23" customWidth="1"/>
    <col min="10229" max="10230" width="14.42578125" style="23" customWidth="1"/>
    <col min="10231" max="10481" width="9.140625" style="23"/>
    <col min="10482" max="10482" width="1.85546875" style="23" customWidth="1"/>
    <col min="10483" max="10483" width="2" style="23" customWidth="1"/>
    <col min="10484" max="10484" width="65.85546875" style="23" customWidth="1"/>
    <col min="10485" max="10486" width="14.42578125" style="23" customWidth="1"/>
    <col min="10487" max="10737" width="9.140625" style="23"/>
    <col min="10738" max="10738" width="1.85546875" style="23" customWidth="1"/>
    <col min="10739" max="10739" width="2" style="23" customWidth="1"/>
    <col min="10740" max="10740" width="65.85546875" style="23" customWidth="1"/>
    <col min="10741" max="10742" width="14.42578125" style="23" customWidth="1"/>
    <col min="10743" max="10993" width="9.140625" style="23"/>
    <col min="10994" max="10994" width="1.85546875" style="23" customWidth="1"/>
    <col min="10995" max="10995" width="2" style="23" customWidth="1"/>
    <col min="10996" max="10996" width="65.85546875" style="23" customWidth="1"/>
    <col min="10997" max="10998" width="14.42578125" style="23" customWidth="1"/>
    <col min="10999" max="11249" width="9.140625" style="23"/>
    <col min="11250" max="11250" width="1.85546875" style="23" customWidth="1"/>
    <col min="11251" max="11251" width="2" style="23" customWidth="1"/>
    <col min="11252" max="11252" width="65.85546875" style="23" customWidth="1"/>
    <col min="11253" max="11254" width="14.42578125" style="23" customWidth="1"/>
    <col min="11255" max="11505" width="9.140625" style="23"/>
    <col min="11506" max="11506" width="1.85546875" style="23" customWidth="1"/>
    <col min="11507" max="11507" width="2" style="23" customWidth="1"/>
    <col min="11508" max="11508" width="65.85546875" style="23" customWidth="1"/>
    <col min="11509" max="11510" width="14.42578125" style="23" customWidth="1"/>
    <col min="11511" max="11761" width="9.140625" style="23"/>
    <col min="11762" max="11762" width="1.85546875" style="23" customWidth="1"/>
    <col min="11763" max="11763" width="2" style="23" customWidth="1"/>
    <col min="11764" max="11764" width="65.85546875" style="23" customWidth="1"/>
    <col min="11765" max="11766" width="14.42578125" style="23" customWidth="1"/>
    <col min="11767" max="12017" width="9.140625" style="23"/>
    <col min="12018" max="12018" width="1.85546875" style="23" customWidth="1"/>
    <col min="12019" max="12019" width="2" style="23" customWidth="1"/>
    <col min="12020" max="12020" width="65.85546875" style="23" customWidth="1"/>
    <col min="12021" max="12022" width="14.42578125" style="23" customWidth="1"/>
    <col min="12023" max="12273" width="9.140625" style="23"/>
    <col min="12274" max="12274" width="1.85546875" style="23" customWidth="1"/>
    <col min="12275" max="12275" width="2" style="23" customWidth="1"/>
    <col min="12276" max="12276" width="65.85546875" style="23" customWidth="1"/>
    <col min="12277" max="12278" width="14.42578125" style="23" customWidth="1"/>
    <col min="12279" max="12529" width="9.140625" style="23"/>
    <col min="12530" max="12530" width="1.85546875" style="23" customWidth="1"/>
    <col min="12531" max="12531" width="2" style="23" customWidth="1"/>
    <col min="12532" max="12532" width="65.85546875" style="23" customWidth="1"/>
    <col min="12533" max="12534" width="14.42578125" style="23" customWidth="1"/>
    <col min="12535" max="12785" width="9.140625" style="23"/>
    <col min="12786" max="12786" width="1.85546875" style="23" customWidth="1"/>
    <col min="12787" max="12787" width="2" style="23" customWidth="1"/>
    <col min="12788" max="12788" width="65.85546875" style="23" customWidth="1"/>
    <col min="12789" max="12790" width="14.42578125" style="23" customWidth="1"/>
    <col min="12791" max="13041" width="9.140625" style="23"/>
    <col min="13042" max="13042" width="1.85546875" style="23" customWidth="1"/>
    <col min="13043" max="13043" width="2" style="23" customWidth="1"/>
    <col min="13044" max="13044" width="65.85546875" style="23" customWidth="1"/>
    <col min="13045" max="13046" width="14.42578125" style="23" customWidth="1"/>
    <col min="13047" max="13297" width="9.140625" style="23"/>
    <col min="13298" max="13298" width="1.85546875" style="23" customWidth="1"/>
    <col min="13299" max="13299" width="2" style="23" customWidth="1"/>
    <col min="13300" max="13300" width="65.85546875" style="23" customWidth="1"/>
    <col min="13301" max="13302" width="14.42578125" style="23" customWidth="1"/>
    <col min="13303" max="13553" width="9.140625" style="23"/>
    <col min="13554" max="13554" width="1.85546875" style="23" customWidth="1"/>
    <col min="13555" max="13555" width="2" style="23" customWidth="1"/>
    <col min="13556" max="13556" width="65.85546875" style="23" customWidth="1"/>
    <col min="13557" max="13558" width="14.42578125" style="23" customWidth="1"/>
    <col min="13559" max="13809" width="9.140625" style="23"/>
    <col min="13810" max="13810" width="1.85546875" style="23" customWidth="1"/>
    <col min="13811" max="13811" width="2" style="23" customWidth="1"/>
    <col min="13812" max="13812" width="65.85546875" style="23" customWidth="1"/>
    <col min="13813" max="13814" width="14.42578125" style="23" customWidth="1"/>
    <col min="13815" max="14065" width="9.140625" style="23"/>
    <col min="14066" max="14066" width="1.85546875" style="23" customWidth="1"/>
    <col min="14067" max="14067" width="2" style="23" customWidth="1"/>
    <col min="14068" max="14068" width="65.85546875" style="23" customWidth="1"/>
    <col min="14069" max="14070" width="14.42578125" style="23" customWidth="1"/>
    <col min="14071" max="14321" width="9.140625" style="23"/>
    <col min="14322" max="14322" width="1.85546875" style="23" customWidth="1"/>
    <col min="14323" max="14323" width="2" style="23" customWidth="1"/>
    <col min="14324" max="14324" width="65.85546875" style="23" customWidth="1"/>
    <col min="14325" max="14326" width="14.42578125" style="23" customWidth="1"/>
    <col min="14327" max="14577" width="9.140625" style="23"/>
    <col min="14578" max="14578" width="1.85546875" style="23" customWidth="1"/>
    <col min="14579" max="14579" width="2" style="23" customWidth="1"/>
    <col min="14580" max="14580" width="65.85546875" style="23" customWidth="1"/>
    <col min="14581" max="14582" width="14.42578125" style="23" customWidth="1"/>
    <col min="14583" max="14833" width="9.140625" style="23"/>
    <col min="14834" max="14834" width="1.85546875" style="23" customWidth="1"/>
    <col min="14835" max="14835" width="2" style="23" customWidth="1"/>
    <col min="14836" max="14836" width="65.85546875" style="23" customWidth="1"/>
    <col min="14837" max="14838" width="14.42578125" style="23" customWidth="1"/>
    <col min="14839" max="15089" width="9.140625" style="23"/>
    <col min="15090" max="15090" width="1.85546875" style="23" customWidth="1"/>
    <col min="15091" max="15091" width="2" style="23" customWidth="1"/>
    <col min="15092" max="15092" width="65.85546875" style="23" customWidth="1"/>
    <col min="15093" max="15094" width="14.42578125" style="23" customWidth="1"/>
    <col min="15095" max="15345" width="9.140625" style="23"/>
    <col min="15346" max="15346" width="1.85546875" style="23" customWidth="1"/>
    <col min="15347" max="15347" width="2" style="23" customWidth="1"/>
    <col min="15348" max="15348" width="65.85546875" style="23" customWidth="1"/>
    <col min="15349" max="15350" width="14.42578125" style="23" customWidth="1"/>
    <col min="15351" max="15601" width="9.140625" style="23"/>
    <col min="15602" max="15602" width="1.85546875" style="23" customWidth="1"/>
    <col min="15603" max="15603" width="2" style="23" customWidth="1"/>
    <col min="15604" max="15604" width="65.85546875" style="23" customWidth="1"/>
    <col min="15605" max="15606" width="14.42578125" style="23" customWidth="1"/>
    <col min="15607" max="15857" width="9.140625" style="23"/>
    <col min="15858" max="15858" width="1.85546875" style="23" customWidth="1"/>
    <col min="15859" max="15859" width="2" style="23" customWidth="1"/>
    <col min="15860" max="15860" width="65.85546875" style="23" customWidth="1"/>
    <col min="15861" max="15862" width="14.42578125" style="23" customWidth="1"/>
    <col min="15863" max="16113" width="9.140625" style="23"/>
    <col min="16114" max="16114" width="1.85546875" style="23" customWidth="1"/>
    <col min="16115" max="16115" width="2" style="23" customWidth="1"/>
    <col min="16116" max="16116" width="65.85546875" style="23" customWidth="1"/>
    <col min="16117" max="16118" width="14.42578125" style="23" customWidth="1"/>
    <col min="16119" max="16384" width="9.140625" style="23"/>
  </cols>
  <sheetData>
    <row r="2" spans="3:6" ht="20.25" customHeight="1" x14ac:dyDescent="0.2">
      <c r="C2" s="112" t="s">
        <v>106</v>
      </c>
      <c r="D2" s="112"/>
      <c r="E2" s="112"/>
    </row>
    <row r="3" spans="3:6" ht="17.25" customHeight="1" x14ac:dyDescent="0.2">
      <c r="C3" s="116"/>
      <c r="D3" s="116"/>
      <c r="E3" s="116"/>
    </row>
    <row r="4" spans="3:6" ht="20.25" x14ac:dyDescent="0.3">
      <c r="C4" s="113" t="s">
        <v>108</v>
      </c>
      <c r="D4" s="113"/>
      <c r="E4" s="113"/>
      <c r="F4" s="113"/>
    </row>
    <row r="5" spans="3:6" x14ac:dyDescent="0.2">
      <c r="E5" s="72"/>
    </row>
    <row r="6" spans="3:6" x14ac:dyDescent="0.2">
      <c r="E6" s="72" t="str">
        <f>'Ф1 конс'!D5</f>
        <v>в млн.тенге</v>
      </c>
    </row>
    <row r="7" spans="3:6" ht="42.75" customHeight="1" x14ac:dyDescent="0.2">
      <c r="C7" s="53"/>
      <c r="D7" s="49" t="s">
        <v>111</v>
      </c>
      <c r="E7" s="49" t="s">
        <v>112</v>
      </c>
    </row>
    <row r="8" spans="3:6" ht="25.5" x14ac:dyDescent="0.2">
      <c r="C8" s="34" t="s">
        <v>36</v>
      </c>
      <c r="D8" s="58"/>
      <c r="E8" s="73"/>
    </row>
    <row r="9" spans="3:6" x14ac:dyDescent="0.2">
      <c r="C9" s="35" t="s">
        <v>37</v>
      </c>
      <c r="D9" s="58"/>
      <c r="E9" s="105"/>
    </row>
    <row r="10" spans="3:6" x14ac:dyDescent="0.2">
      <c r="C10" s="36" t="s">
        <v>68</v>
      </c>
      <c r="D10" s="56">
        <v>117744</v>
      </c>
      <c r="E10" s="106">
        <v>75015</v>
      </c>
    </row>
    <row r="11" spans="3:6" x14ac:dyDescent="0.2">
      <c r="C11" s="36" t="s">
        <v>69</v>
      </c>
      <c r="D11" s="56">
        <v>-51736</v>
      </c>
      <c r="E11" s="106">
        <v>-45281</v>
      </c>
    </row>
    <row r="12" spans="3:6" ht="25.5" x14ac:dyDescent="0.2">
      <c r="C12" s="36" t="s">
        <v>70</v>
      </c>
      <c r="D12" s="63">
        <v>-1472</v>
      </c>
      <c r="E12" s="106">
        <v>-1693</v>
      </c>
    </row>
    <row r="13" spans="3:6" x14ac:dyDescent="0.2">
      <c r="C13" s="36" t="s">
        <v>62</v>
      </c>
      <c r="D13" s="56">
        <v>83514</v>
      </c>
      <c r="E13" s="106">
        <v>66715</v>
      </c>
    </row>
    <row r="14" spans="3:6" x14ac:dyDescent="0.2">
      <c r="C14" s="36" t="s">
        <v>63</v>
      </c>
      <c r="D14" s="56">
        <v>-15821</v>
      </c>
      <c r="E14" s="106">
        <v>-3232</v>
      </c>
    </row>
    <row r="15" spans="3:6" x14ac:dyDescent="0.2">
      <c r="C15" s="36" t="s">
        <v>38</v>
      </c>
      <c r="D15" s="56">
        <v>12247</v>
      </c>
      <c r="E15" s="106">
        <v>3130</v>
      </c>
    </row>
    <row r="16" spans="3:6" x14ac:dyDescent="0.2">
      <c r="C16" s="36" t="s">
        <v>71</v>
      </c>
      <c r="D16" s="56">
        <v>-29459</v>
      </c>
      <c r="E16" s="106">
        <v>-35419</v>
      </c>
    </row>
    <row r="17" spans="3:7" ht="25.5" x14ac:dyDescent="0.2">
      <c r="C17" s="37" t="s">
        <v>72</v>
      </c>
      <c r="D17" s="57">
        <f>SUM(D10:D16)</f>
        <v>115017</v>
      </c>
      <c r="E17" s="86">
        <f>SUM(E9:E16)</f>
        <v>59235</v>
      </c>
    </row>
    <row r="18" spans="3:7" s="32" customFormat="1" ht="18.75" customHeight="1" x14ac:dyDescent="0.2">
      <c r="C18" s="38"/>
      <c r="D18" s="59"/>
      <c r="E18" s="105"/>
      <c r="G18" s="52"/>
    </row>
    <row r="19" spans="3:7" ht="15" x14ac:dyDescent="0.25">
      <c r="C19" s="54" t="s">
        <v>39</v>
      </c>
      <c r="D19" s="58"/>
      <c r="E19" s="105"/>
    </row>
    <row r="20" spans="3:7" x14ac:dyDescent="0.2">
      <c r="C20" s="37" t="s">
        <v>40</v>
      </c>
      <c r="D20" s="59"/>
      <c r="E20" s="105"/>
    </row>
    <row r="21" spans="3:7" x14ac:dyDescent="0.2">
      <c r="C21" s="39" t="s">
        <v>2</v>
      </c>
      <c r="D21" s="56">
        <v>-4231</v>
      </c>
      <c r="E21" s="106">
        <v>-1865</v>
      </c>
    </row>
    <row r="22" spans="3:7" ht="25.5" x14ac:dyDescent="0.2">
      <c r="C22" s="39" t="s">
        <v>41</v>
      </c>
      <c r="D22" s="56">
        <v>8746</v>
      </c>
      <c r="E22" s="106">
        <v>1952</v>
      </c>
    </row>
    <row r="23" spans="3:7" x14ac:dyDescent="0.2">
      <c r="C23" s="39" t="s">
        <v>4</v>
      </c>
      <c r="D23" s="56">
        <v>2875</v>
      </c>
      <c r="E23" s="106">
        <v>-2003</v>
      </c>
    </row>
    <row r="24" spans="3:7" x14ac:dyDescent="0.2">
      <c r="C24" s="36" t="s">
        <v>42</v>
      </c>
      <c r="D24" s="56">
        <v>46773</v>
      </c>
      <c r="E24" s="106">
        <v>-111421</v>
      </c>
    </row>
    <row r="25" spans="3:7" x14ac:dyDescent="0.2">
      <c r="C25" s="36" t="s">
        <v>7</v>
      </c>
      <c r="D25" s="56">
        <v>-26074</v>
      </c>
      <c r="E25" s="106">
        <v>-4143</v>
      </c>
    </row>
    <row r="26" spans="3:7" x14ac:dyDescent="0.2">
      <c r="C26" s="37" t="s">
        <v>73</v>
      </c>
      <c r="D26" s="56"/>
      <c r="E26" s="106"/>
    </row>
    <row r="27" spans="3:7" x14ac:dyDescent="0.2">
      <c r="C27" s="39" t="s">
        <v>43</v>
      </c>
      <c r="D27" s="56">
        <v>578</v>
      </c>
      <c r="E27" s="106">
        <v>0</v>
      </c>
    </row>
    <row r="28" spans="3:7" x14ac:dyDescent="0.2">
      <c r="C28" s="39" t="s">
        <v>44</v>
      </c>
      <c r="D28" s="56">
        <v>-38137</v>
      </c>
      <c r="E28" s="106">
        <v>75008</v>
      </c>
    </row>
    <row r="29" spans="3:7" ht="27.75" customHeight="1" x14ac:dyDescent="0.2">
      <c r="C29" s="39" t="s">
        <v>45</v>
      </c>
      <c r="D29" s="56">
        <v>-1370</v>
      </c>
      <c r="E29" s="106">
        <v>-742</v>
      </c>
    </row>
    <row r="30" spans="3:7" x14ac:dyDescent="0.2">
      <c r="C30" s="39" t="s">
        <v>14</v>
      </c>
      <c r="D30" s="61">
        <v>-6275</v>
      </c>
      <c r="E30" s="106">
        <v>-7833</v>
      </c>
    </row>
    <row r="31" spans="3:7" ht="25.5" x14ac:dyDescent="0.2">
      <c r="C31" s="37" t="s">
        <v>92</v>
      </c>
      <c r="D31" s="57">
        <f>SUM(D17:D30)</f>
        <v>97902</v>
      </c>
      <c r="E31" s="86">
        <f>SUM(E17:E30)</f>
        <v>8188</v>
      </c>
    </row>
    <row r="32" spans="3:7" x14ac:dyDescent="0.2">
      <c r="C32" s="53"/>
      <c r="D32" s="58"/>
      <c r="E32" s="105"/>
    </row>
    <row r="33" spans="3:5" x14ac:dyDescent="0.2">
      <c r="C33" s="39" t="s">
        <v>46</v>
      </c>
      <c r="D33" s="56">
        <v>-14671</v>
      </c>
      <c r="E33" s="106">
        <v>-10767</v>
      </c>
    </row>
    <row r="34" spans="3:5" x14ac:dyDescent="0.2">
      <c r="C34" s="53"/>
      <c r="D34" s="58"/>
      <c r="E34" s="105"/>
    </row>
    <row r="35" spans="3:5" ht="25.5" x14ac:dyDescent="0.2">
      <c r="C35" s="40" t="s">
        <v>91</v>
      </c>
      <c r="D35" s="57">
        <f>SUM(D31:D33)</f>
        <v>83231</v>
      </c>
      <c r="E35" s="86">
        <f>SUM(E31:E33)</f>
        <v>-2579</v>
      </c>
    </row>
    <row r="36" spans="3:5" x14ac:dyDescent="0.2">
      <c r="C36" s="55"/>
      <c r="D36" s="60"/>
      <c r="E36" s="107"/>
    </row>
    <row r="37" spans="3:5" ht="25.5" x14ac:dyDescent="0.2">
      <c r="C37" s="34" t="s">
        <v>47</v>
      </c>
      <c r="D37" s="59"/>
      <c r="E37" s="105"/>
    </row>
    <row r="38" spans="3:5" x14ac:dyDescent="0.2">
      <c r="C38" s="39" t="s">
        <v>82</v>
      </c>
      <c r="D38" s="56">
        <v>-5410</v>
      </c>
      <c r="E38" s="106">
        <v>-3651</v>
      </c>
    </row>
    <row r="39" spans="3:5" x14ac:dyDescent="0.2">
      <c r="C39" s="39" t="s">
        <v>83</v>
      </c>
      <c r="D39" s="61">
        <v>316</v>
      </c>
      <c r="E39" s="106">
        <v>14</v>
      </c>
    </row>
    <row r="40" spans="3:5" ht="30" customHeight="1" x14ac:dyDescent="0.2">
      <c r="C40" s="39" t="s">
        <v>84</v>
      </c>
      <c r="D40" s="56">
        <v>78058</v>
      </c>
      <c r="E40" s="106">
        <v>418239</v>
      </c>
    </row>
    <row r="41" spans="3:5" ht="31.5" customHeight="1" x14ac:dyDescent="0.2">
      <c r="C41" s="39" t="s">
        <v>85</v>
      </c>
      <c r="D41" s="56">
        <v>-19211</v>
      </c>
      <c r="E41" s="106">
        <v>-382879</v>
      </c>
    </row>
    <row r="42" spans="3:5" x14ac:dyDescent="0.2">
      <c r="C42" s="39" t="s">
        <v>96</v>
      </c>
      <c r="D42" s="56">
        <v>0</v>
      </c>
      <c r="E42" s="106">
        <v>4500</v>
      </c>
    </row>
    <row r="43" spans="3:5" ht="28.5" customHeight="1" x14ac:dyDescent="0.2">
      <c r="C43" s="40" t="s">
        <v>93</v>
      </c>
      <c r="D43" s="57">
        <f>SUM(D38:D42)</f>
        <v>53753</v>
      </c>
      <c r="E43" s="86">
        <f>SUM(E38:E42)</f>
        <v>36223</v>
      </c>
    </row>
    <row r="44" spans="3:5" x14ac:dyDescent="0.2">
      <c r="C44" s="53"/>
      <c r="D44" s="58"/>
      <c r="E44" s="105"/>
    </row>
    <row r="45" spans="3:5" ht="26.25" customHeight="1" x14ac:dyDescent="0.2">
      <c r="C45" s="34" t="s">
        <v>48</v>
      </c>
      <c r="D45" s="58"/>
      <c r="E45" s="105"/>
    </row>
    <row r="46" spans="3:5" x14ac:dyDescent="0.2">
      <c r="C46" s="39" t="s">
        <v>86</v>
      </c>
      <c r="D46" s="56">
        <v>-50528</v>
      </c>
      <c r="E46" s="106">
        <v>-40832</v>
      </c>
    </row>
    <row r="47" spans="3:5" x14ac:dyDescent="0.2">
      <c r="C47" s="39" t="s">
        <v>102</v>
      </c>
      <c r="D47" s="56"/>
      <c r="E47" s="106"/>
    </row>
    <row r="48" spans="3:5" ht="27" customHeight="1" x14ac:dyDescent="0.2">
      <c r="C48" s="40" t="s">
        <v>94</v>
      </c>
      <c r="D48" s="57">
        <f>SUM(D46:D47)</f>
        <v>-50528</v>
      </c>
      <c r="E48" s="87">
        <f>SUM(E46:E47)</f>
        <v>-40832</v>
      </c>
    </row>
    <row r="49" spans="3:7" x14ac:dyDescent="0.2">
      <c r="C49" s="53"/>
      <c r="D49" s="58"/>
      <c r="E49" s="105"/>
    </row>
    <row r="50" spans="3:7" ht="25.5" x14ac:dyDescent="0.2">
      <c r="C50" s="36" t="s">
        <v>87</v>
      </c>
      <c r="D50" s="56">
        <v>17404</v>
      </c>
      <c r="E50" s="106">
        <v>1448</v>
      </c>
    </row>
    <row r="51" spans="3:7" x14ac:dyDescent="0.2">
      <c r="C51" s="53"/>
      <c r="D51" s="58"/>
      <c r="E51" s="105"/>
    </row>
    <row r="52" spans="3:7" ht="25.5" x14ac:dyDescent="0.2">
      <c r="C52" s="41" t="s">
        <v>101</v>
      </c>
      <c r="D52" s="57">
        <f>SUM(D35,D43,D48,D50)</f>
        <v>103860</v>
      </c>
      <c r="E52" s="86">
        <f>SUM(E35,E43,E48,E50)</f>
        <v>-5740</v>
      </c>
    </row>
    <row r="53" spans="3:7" x14ac:dyDescent="0.2">
      <c r="C53" s="53"/>
      <c r="D53" s="57"/>
      <c r="E53" s="86"/>
    </row>
    <row r="54" spans="3:7" x14ac:dyDescent="0.2">
      <c r="C54" s="41" t="s">
        <v>49</v>
      </c>
      <c r="D54" s="57">
        <f>'Ф1 конс'!D9</f>
        <v>339428</v>
      </c>
      <c r="E54" s="86">
        <v>329632</v>
      </c>
      <c r="G54" s="81">
        <f>D54-'Ф1 конс'!D9</f>
        <v>0</v>
      </c>
    </row>
    <row r="55" spans="3:7" x14ac:dyDescent="0.2">
      <c r="C55" s="41" t="s">
        <v>50</v>
      </c>
      <c r="D55" s="57">
        <f>'Ф1 конс'!C9</f>
        <v>443288</v>
      </c>
      <c r="E55" s="86">
        <f>E54+E52</f>
        <v>323892</v>
      </c>
      <c r="F55" s="51"/>
      <c r="G55" s="89">
        <f>D55-'Ф1 конс'!C9</f>
        <v>0</v>
      </c>
    </row>
    <row r="56" spans="3:7" s="80" customFormat="1" x14ac:dyDescent="0.2">
      <c r="C56" s="96"/>
      <c r="D56" s="119"/>
      <c r="E56" s="119"/>
      <c r="G56" s="81"/>
    </row>
    <row r="57" spans="3:7" s="80" customFormat="1" x14ac:dyDescent="0.2">
      <c r="C57" s="96"/>
      <c r="D57" s="120"/>
      <c r="E57" s="119"/>
      <c r="G57" s="81"/>
    </row>
    <row r="58" spans="3:7" s="80" customFormat="1" ht="15" x14ac:dyDescent="0.25">
      <c r="C58" s="8" t="str">
        <f>'Ф1 конс'!A47</f>
        <v>Председатель Правления</v>
      </c>
      <c r="D58" s="8"/>
      <c r="E58" s="75" t="str">
        <f>'Ф1 конс'!D47</f>
        <v>Миронов П.В.</v>
      </c>
      <c r="G58" s="81"/>
    </row>
    <row r="61" spans="3:7" ht="15" x14ac:dyDescent="0.25">
      <c r="C61" s="8" t="str">
        <f>'Ф1 конс'!A50</f>
        <v>Главный бухгалтер</v>
      </c>
      <c r="D61" s="8"/>
      <c r="E61" s="75" t="str">
        <f>'Ф1 конс'!D50</f>
        <v>Уалибекова Н.А.</v>
      </c>
    </row>
    <row r="63" spans="3:7" x14ac:dyDescent="0.2">
      <c r="C63" s="2"/>
      <c r="D63" s="20"/>
      <c r="E63" s="42"/>
    </row>
    <row r="64" spans="3:7" x14ac:dyDescent="0.2">
      <c r="C64" s="2"/>
      <c r="D64" s="20"/>
      <c r="E64" s="42"/>
    </row>
    <row r="65" spans="3:5" x14ac:dyDescent="0.2">
      <c r="C65" s="2"/>
      <c r="D65" s="20"/>
      <c r="E65" s="42"/>
    </row>
    <row r="66" spans="3:5" x14ac:dyDescent="0.2">
      <c r="C66" s="2"/>
      <c r="D66" s="20"/>
      <c r="E66" s="42"/>
    </row>
    <row r="67" spans="3:5" x14ac:dyDescent="0.2">
      <c r="C67" s="2"/>
      <c r="D67" s="20"/>
      <c r="E67" s="42"/>
    </row>
    <row r="68" spans="3:5" x14ac:dyDescent="0.2">
      <c r="C68" s="9"/>
      <c r="D68" s="20"/>
      <c r="E68" s="42"/>
    </row>
    <row r="69" spans="3:5" x14ac:dyDescent="0.2">
      <c r="C69" s="9"/>
      <c r="D69" s="20"/>
      <c r="E69" s="42"/>
    </row>
  </sheetData>
  <mergeCells count="2">
    <mergeCell ref="C2:E3"/>
    <mergeCell ref="C4:F4"/>
  </mergeCells>
  <conditionalFormatting sqref="D57:E57">
    <cfRule type="cellIs" dxfId="0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S76"/>
  <sheetViews>
    <sheetView zoomScale="80" zoomScaleNormal="80" workbookViewId="0">
      <selection activeCell="R13" sqref="R13"/>
    </sheetView>
  </sheetViews>
  <sheetFormatPr defaultColWidth="9.140625" defaultRowHeight="12.75" x14ac:dyDescent="0.2"/>
  <cols>
    <col min="1" max="1" width="9.140625" style="23"/>
    <col min="2" max="2" width="34.7109375" style="23" customWidth="1"/>
    <col min="3" max="3" width="15" style="23" customWidth="1"/>
    <col min="4" max="5" width="17" style="22" customWidth="1"/>
    <col min="6" max="6" width="19.140625" style="22" customWidth="1"/>
    <col min="7" max="7" width="16.7109375" style="22" customWidth="1"/>
    <col min="8" max="8" width="19.140625" style="22" customWidth="1"/>
    <col min="9" max="9" width="17" style="22" customWidth="1"/>
    <col min="10" max="10" width="9.140625" style="23"/>
    <col min="11" max="11" width="9.140625" style="80"/>
    <col min="12" max="12" width="12.28515625" style="23" bestFit="1" customWidth="1"/>
    <col min="13" max="14" width="9.42578125" style="23" bestFit="1" customWidth="1"/>
    <col min="15" max="15" width="11.7109375" style="23" bestFit="1" customWidth="1"/>
    <col min="16" max="16" width="11.140625" style="23" bestFit="1" customWidth="1"/>
    <col min="17" max="17" width="9.28515625" style="23" bestFit="1" customWidth="1"/>
    <col min="18" max="18" width="12.28515625" style="23" bestFit="1" customWidth="1"/>
    <col min="19" max="19" width="13.28515625" style="23" bestFit="1" customWidth="1"/>
    <col min="20" max="16384" width="9.140625" style="23"/>
  </cols>
  <sheetData>
    <row r="2" spans="2:19" ht="18" customHeight="1" x14ac:dyDescent="0.3">
      <c r="B2" s="113" t="s">
        <v>107</v>
      </c>
      <c r="C2" s="113"/>
      <c r="D2" s="113"/>
      <c r="E2" s="113"/>
      <c r="F2" s="113"/>
      <c r="G2" s="113"/>
      <c r="H2" s="113"/>
      <c r="I2" s="113"/>
    </row>
    <row r="3" spans="2:19" ht="18" customHeight="1" x14ac:dyDescent="0.3">
      <c r="B3" s="113" t="s">
        <v>108</v>
      </c>
      <c r="C3" s="113"/>
      <c r="D3" s="113"/>
      <c r="E3" s="113"/>
      <c r="F3" s="113"/>
      <c r="G3" s="113"/>
      <c r="H3" s="113"/>
      <c r="I3" s="113"/>
    </row>
    <row r="4" spans="2:19" ht="18" customHeight="1" x14ac:dyDescent="0.3">
      <c r="B4" s="110"/>
      <c r="C4" s="110"/>
      <c r="D4" s="110"/>
      <c r="E4" s="110"/>
      <c r="F4" s="110"/>
      <c r="G4" s="110"/>
      <c r="H4" s="110"/>
      <c r="I4" s="110"/>
    </row>
    <row r="5" spans="2:19" ht="18" customHeight="1" x14ac:dyDescent="0.25">
      <c r="B5" s="21"/>
      <c r="C5" s="21"/>
      <c r="I5" s="24" t="str">
        <f>'Ф1 конс'!D5</f>
        <v>в млн.тенге</v>
      </c>
    </row>
    <row r="6" spans="2:19" ht="102" x14ac:dyDescent="0.2">
      <c r="B6" s="25"/>
      <c r="C6" s="117" t="s">
        <v>30</v>
      </c>
      <c r="D6" s="118" t="s">
        <v>17</v>
      </c>
      <c r="E6" s="45" t="s">
        <v>18</v>
      </c>
      <c r="F6" s="45" t="s">
        <v>88</v>
      </c>
      <c r="G6" s="45" t="s">
        <v>19</v>
      </c>
      <c r="H6" s="45" t="s">
        <v>31</v>
      </c>
      <c r="I6" s="45" t="s">
        <v>32</v>
      </c>
    </row>
    <row r="7" spans="2:19" ht="31.5" customHeight="1" x14ac:dyDescent="0.2">
      <c r="B7" s="25"/>
      <c r="C7" s="25" t="s">
        <v>33</v>
      </c>
      <c r="D7" s="26" t="s">
        <v>34</v>
      </c>
      <c r="E7" s="27"/>
      <c r="F7" s="27"/>
      <c r="G7" s="27"/>
      <c r="H7" s="27"/>
      <c r="I7" s="27"/>
    </row>
    <row r="8" spans="2:19" s="68" customFormat="1" x14ac:dyDescent="0.2">
      <c r="B8" s="30" t="s">
        <v>95</v>
      </c>
      <c r="C8" s="57">
        <v>8653</v>
      </c>
      <c r="D8" s="57">
        <v>-144</v>
      </c>
      <c r="E8" s="57">
        <v>1308</v>
      </c>
      <c r="F8" s="57">
        <v>3746</v>
      </c>
      <c r="G8" s="57">
        <v>1584</v>
      </c>
      <c r="H8" s="57">
        <v>243181</v>
      </c>
      <c r="I8" s="57">
        <v>258328</v>
      </c>
      <c r="K8" s="82"/>
      <c r="L8" s="69"/>
      <c r="M8" s="69"/>
      <c r="N8" s="69"/>
      <c r="O8" s="69"/>
      <c r="P8" s="69"/>
      <c r="Q8" s="69"/>
      <c r="R8" s="69"/>
      <c r="S8" s="69"/>
    </row>
    <row r="9" spans="2:19" x14ac:dyDescent="0.2">
      <c r="B9" s="44" t="s">
        <v>35</v>
      </c>
      <c r="C9" s="56"/>
      <c r="D9" s="56"/>
      <c r="E9" s="56"/>
      <c r="F9" s="56"/>
      <c r="G9" s="56"/>
      <c r="H9" s="56">
        <v>56289</v>
      </c>
      <c r="I9" s="57">
        <v>56288</v>
      </c>
      <c r="L9" s="51"/>
      <c r="M9" s="51"/>
      <c r="N9" s="51"/>
      <c r="O9" s="51"/>
      <c r="P9" s="51"/>
      <c r="Q9" s="51"/>
      <c r="R9" s="51"/>
      <c r="S9" s="51"/>
    </row>
    <row r="10" spans="2:19" x14ac:dyDescent="0.2">
      <c r="B10" s="29" t="s">
        <v>59</v>
      </c>
      <c r="C10" s="56"/>
      <c r="D10" s="56"/>
      <c r="E10" s="56"/>
      <c r="F10" s="62">
        <v>3004</v>
      </c>
      <c r="G10" s="56"/>
      <c r="H10" s="56">
        <v>0</v>
      </c>
      <c r="I10" s="57">
        <v>3004</v>
      </c>
      <c r="L10" s="51"/>
      <c r="M10" s="51"/>
      <c r="N10" s="51"/>
      <c r="O10" s="51"/>
      <c r="P10" s="51"/>
      <c r="Q10" s="51"/>
      <c r="R10" s="51"/>
      <c r="S10" s="51"/>
    </row>
    <row r="11" spans="2:19" x14ac:dyDescent="0.2">
      <c r="B11" s="44" t="s">
        <v>53</v>
      </c>
      <c r="C11" s="57">
        <f>SUM(C9:C10)</f>
        <v>0</v>
      </c>
      <c r="D11" s="57">
        <f t="shared" ref="D11:H11" si="0">SUM(D9:D10)</f>
        <v>0</v>
      </c>
      <c r="E11" s="57">
        <f t="shared" si="0"/>
        <v>0</v>
      </c>
      <c r="F11" s="57">
        <f t="shared" ref="F11" si="1">SUM(F9:F10)</f>
        <v>3004</v>
      </c>
      <c r="G11" s="57">
        <f t="shared" si="0"/>
        <v>0</v>
      </c>
      <c r="H11" s="57">
        <f t="shared" si="0"/>
        <v>56289</v>
      </c>
      <c r="I11" s="57">
        <f>SUM(C11:H11)</f>
        <v>59293</v>
      </c>
      <c r="L11" s="51"/>
      <c r="M11" s="51"/>
      <c r="N11" s="51"/>
      <c r="O11" s="51"/>
      <c r="P11" s="51"/>
      <c r="Q11" s="51"/>
      <c r="R11" s="51"/>
      <c r="S11" s="51"/>
    </row>
    <row r="12" spans="2:19" ht="25.5" x14ac:dyDescent="0.2">
      <c r="B12" s="29" t="s">
        <v>52</v>
      </c>
      <c r="C12" s="56"/>
      <c r="D12" s="56"/>
      <c r="E12" s="56"/>
      <c r="F12" s="56"/>
      <c r="G12" s="56">
        <v>-10</v>
      </c>
      <c r="H12" s="56">
        <v>10</v>
      </c>
      <c r="I12" s="57">
        <v>0</v>
      </c>
      <c r="L12" s="51"/>
      <c r="M12" s="51"/>
      <c r="N12" s="51"/>
      <c r="O12" s="51"/>
      <c r="P12" s="51"/>
      <c r="Q12" s="51"/>
      <c r="R12" s="51"/>
      <c r="S12" s="51"/>
    </row>
    <row r="13" spans="2:19" ht="25.5" x14ac:dyDescent="0.2">
      <c r="B13" s="29" t="s">
        <v>89</v>
      </c>
      <c r="C13" s="56"/>
      <c r="D13" s="56"/>
      <c r="E13" s="56"/>
      <c r="F13" s="56"/>
      <c r="G13" s="56"/>
      <c r="H13" s="56"/>
      <c r="I13" s="57">
        <f>ROUND(SUM(C13:H13),0)</f>
        <v>0</v>
      </c>
      <c r="L13" s="51"/>
      <c r="M13" s="51"/>
      <c r="N13" s="51"/>
      <c r="O13" s="51"/>
      <c r="P13" s="51"/>
      <c r="Q13" s="51"/>
      <c r="R13" s="51"/>
      <c r="S13" s="51"/>
    </row>
    <row r="14" spans="2:19" x14ac:dyDescent="0.2">
      <c r="B14" s="29" t="s">
        <v>54</v>
      </c>
      <c r="C14" s="56"/>
      <c r="D14" s="56"/>
      <c r="E14" s="56"/>
      <c r="F14" s="56"/>
      <c r="G14" s="56"/>
      <c r="H14" s="56">
        <v>-41170</v>
      </c>
      <c r="I14" s="57">
        <v>-41170</v>
      </c>
      <c r="L14" s="51"/>
      <c r="M14" s="51"/>
      <c r="N14" s="51"/>
      <c r="O14" s="51"/>
      <c r="P14" s="51"/>
      <c r="Q14" s="51"/>
      <c r="R14" s="51"/>
      <c r="S14" s="51"/>
    </row>
    <row r="15" spans="2:19" x14ac:dyDescent="0.2">
      <c r="B15" s="29" t="s">
        <v>55</v>
      </c>
      <c r="C15" s="56"/>
      <c r="D15" s="56"/>
      <c r="E15" s="56"/>
      <c r="F15" s="56"/>
      <c r="G15" s="56"/>
      <c r="H15" s="56"/>
      <c r="I15" s="57">
        <f>SUM(C15:H15)</f>
        <v>0</v>
      </c>
      <c r="L15" s="51"/>
      <c r="M15" s="51"/>
      <c r="N15" s="51"/>
      <c r="O15" s="51"/>
      <c r="P15" s="51"/>
      <c r="Q15" s="51"/>
      <c r="R15" s="51"/>
      <c r="S15" s="51"/>
    </row>
    <row r="16" spans="2:19" x14ac:dyDescent="0.2">
      <c r="B16" s="29" t="s">
        <v>56</v>
      </c>
      <c r="C16" s="56"/>
      <c r="D16" s="56"/>
      <c r="E16" s="56"/>
      <c r="F16" s="56"/>
      <c r="G16" s="56"/>
      <c r="H16" s="56"/>
      <c r="I16" s="57">
        <f>SUM(C16:H16)</f>
        <v>0</v>
      </c>
    </row>
    <row r="17" spans="2:11" x14ac:dyDescent="0.2">
      <c r="B17" s="29" t="s">
        <v>57</v>
      </c>
      <c r="C17" s="29"/>
      <c r="D17" s="27"/>
      <c r="E17" s="27"/>
      <c r="F17" s="27"/>
      <c r="G17" s="27"/>
      <c r="H17" s="27"/>
      <c r="I17" s="57">
        <f>SUM(C17:H17)</f>
        <v>0</v>
      </c>
    </row>
    <row r="18" spans="2:11" x14ac:dyDescent="0.2">
      <c r="B18" s="30" t="s">
        <v>115</v>
      </c>
      <c r="C18" s="57">
        <f t="shared" ref="C18:I20" si="2">SUM(C8,C11:C17)</f>
        <v>8653</v>
      </c>
      <c r="D18" s="57">
        <f t="shared" si="2"/>
        <v>-144</v>
      </c>
      <c r="E18" s="57">
        <f t="shared" si="2"/>
        <v>1308</v>
      </c>
      <c r="F18" s="57">
        <f t="shared" si="2"/>
        <v>6750</v>
      </c>
      <c r="G18" s="57">
        <f t="shared" si="2"/>
        <v>1574</v>
      </c>
      <c r="H18" s="57">
        <f t="shared" si="2"/>
        <v>258310</v>
      </c>
      <c r="I18" s="57">
        <f t="shared" si="2"/>
        <v>276451</v>
      </c>
      <c r="K18" s="77"/>
    </row>
    <row r="19" spans="2:11" x14ac:dyDescent="0.2">
      <c r="B19" s="25"/>
      <c r="C19" s="57"/>
      <c r="D19" s="57"/>
      <c r="E19" s="57"/>
      <c r="F19" s="57"/>
      <c r="G19" s="57"/>
      <c r="H19" s="57"/>
      <c r="I19" s="57"/>
    </row>
    <row r="20" spans="2:11" x14ac:dyDescent="0.2">
      <c r="B20" s="30" t="s">
        <v>113</v>
      </c>
      <c r="C20" s="64">
        <v>8653</v>
      </c>
      <c r="D20" s="64">
        <v>-144</v>
      </c>
      <c r="E20" s="57">
        <f t="shared" si="2"/>
        <v>1308</v>
      </c>
      <c r="F20" s="64">
        <f>'Ф1 конс'!D36</f>
        <v>1164</v>
      </c>
      <c r="G20" s="64">
        <f>'Ф1 конс'!D37</f>
        <v>1546</v>
      </c>
      <c r="H20" s="64">
        <f>'Ф1 конс'!D38</f>
        <v>381273</v>
      </c>
      <c r="I20" s="57">
        <f>SUM(C20:H20)</f>
        <v>393800</v>
      </c>
      <c r="K20" s="79">
        <f>I20-'Ф1 конс'!D40</f>
        <v>0</v>
      </c>
    </row>
    <row r="21" spans="2:11" x14ac:dyDescent="0.2">
      <c r="B21" s="30"/>
      <c r="C21" s="28"/>
      <c r="D21" s="28"/>
      <c r="E21" s="28"/>
      <c r="F21" s="28"/>
      <c r="G21" s="28"/>
      <c r="H21" s="28"/>
      <c r="I21" s="57">
        <f>SUM(C21:H21)</f>
        <v>0</v>
      </c>
    </row>
    <row r="22" spans="2:11" x14ac:dyDescent="0.2">
      <c r="B22" s="44" t="s">
        <v>35</v>
      </c>
      <c r="C22" s="29"/>
      <c r="D22" s="27"/>
      <c r="E22" s="27"/>
      <c r="F22" s="57"/>
      <c r="G22" s="67"/>
      <c r="H22" s="67">
        <f>'Ф2 конс'!D33</f>
        <v>74810</v>
      </c>
      <c r="I22" s="57">
        <f>SUM(C22:H22)</f>
        <v>74810</v>
      </c>
    </row>
    <row r="23" spans="2:11" x14ac:dyDescent="0.2">
      <c r="B23" s="29" t="s">
        <v>59</v>
      </c>
      <c r="C23" s="29"/>
      <c r="D23" s="27"/>
      <c r="E23" s="27"/>
      <c r="F23" s="62">
        <v>-16953</v>
      </c>
      <c r="G23" s="67"/>
      <c r="H23" s="67">
        <v>0</v>
      </c>
      <c r="I23" s="57">
        <f>SUM(C23:H23)</f>
        <v>-16953</v>
      </c>
    </row>
    <row r="24" spans="2:11" x14ac:dyDescent="0.2">
      <c r="B24" s="44" t="s">
        <v>53</v>
      </c>
      <c r="C24" s="57">
        <f>SUM(C22:C23)</f>
        <v>0</v>
      </c>
      <c r="D24" s="57">
        <f t="shared" ref="D24:I24" si="3">SUM(D22:D23)</f>
        <v>0</v>
      </c>
      <c r="E24" s="57">
        <f t="shared" si="3"/>
        <v>0</v>
      </c>
      <c r="F24" s="57">
        <f t="shared" si="3"/>
        <v>-16953</v>
      </c>
      <c r="G24" s="57">
        <f t="shared" si="3"/>
        <v>0</v>
      </c>
      <c r="H24" s="57">
        <f t="shared" si="3"/>
        <v>74810</v>
      </c>
      <c r="I24" s="57">
        <f t="shared" si="3"/>
        <v>57857</v>
      </c>
    </row>
    <row r="25" spans="2:11" ht="25.5" x14ac:dyDescent="0.2">
      <c r="B25" s="29" t="s">
        <v>52</v>
      </c>
      <c r="C25" s="56"/>
      <c r="D25" s="56"/>
      <c r="E25" s="56"/>
      <c r="F25" s="62"/>
      <c r="G25" s="56">
        <v>-11</v>
      </c>
      <c r="H25" s="56">
        <f>-G25</f>
        <v>11</v>
      </c>
      <c r="I25" s="57">
        <f>ROUND(SUM(C25:H25),0)</f>
        <v>0</v>
      </c>
    </row>
    <row r="26" spans="2:11" x14ac:dyDescent="0.2">
      <c r="B26" s="29" t="s">
        <v>54</v>
      </c>
      <c r="C26" s="56"/>
      <c r="D26" s="56"/>
      <c r="E26" s="56"/>
      <c r="F26" s="62"/>
      <c r="G26" s="56"/>
      <c r="H26" s="56">
        <v>-50528</v>
      </c>
      <c r="I26" s="57">
        <f>SUM(C26:H26)</f>
        <v>-50528</v>
      </c>
    </row>
    <row r="27" spans="2:11" x14ac:dyDescent="0.2">
      <c r="B27" s="29" t="s">
        <v>55</v>
      </c>
      <c r="C27" s="56"/>
      <c r="D27" s="56"/>
      <c r="E27" s="56"/>
      <c r="F27" s="56"/>
      <c r="G27" s="56"/>
      <c r="H27" s="56"/>
      <c r="I27" s="57">
        <f>SUM(C27:H27)</f>
        <v>0</v>
      </c>
    </row>
    <row r="28" spans="2:11" x14ac:dyDescent="0.2">
      <c r="B28" s="50" t="s">
        <v>56</v>
      </c>
      <c r="C28" s="56"/>
      <c r="D28" s="56"/>
      <c r="E28" s="56"/>
      <c r="F28" s="56"/>
      <c r="G28" s="56"/>
      <c r="H28" s="56"/>
      <c r="I28" s="57">
        <f>SUM(C28:H28)</f>
        <v>0</v>
      </c>
    </row>
    <row r="29" spans="2:11" x14ac:dyDescent="0.2">
      <c r="B29" s="50" t="s">
        <v>57</v>
      </c>
      <c r="C29" s="56"/>
      <c r="D29" s="56"/>
      <c r="E29" s="56"/>
      <c r="F29" s="56"/>
      <c r="G29" s="56"/>
      <c r="H29" s="56"/>
      <c r="I29" s="57">
        <f>SUM(C29:H29)</f>
        <v>0</v>
      </c>
    </row>
    <row r="30" spans="2:11" x14ac:dyDescent="0.2">
      <c r="B30" s="30" t="s">
        <v>114</v>
      </c>
      <c r="C30" s="57">
        <f>C20+SUM(C24:C29)</f>
        <v>8653</v>
      </c>
      <c r="D30" s="87">
        <f t="shared" ref="D30:G30" si="4">D20+SUM(D24:D29)</f>
        <v>-144</v>
      </c>
      <c r="E30" s="87">
        <f t="shared" si="4"/>
        <v>1308</v>
      </c>
      <c r="F30" s="87">
        <f t="shared" si="4"/>
        <v>-15789</v>
      </c>
      <c r="G30" s="87">
        <f t="shared" si="4"/>
        <v>1535</v>
      </c>
      <c r="H30" s="87">
        <f>H20+SUM(H24:H29)</f>
        <v>405566</v>
      </c>
      <c r="I30" s="87">
        <f>I20+SUM(I24:I29)</f>
        <v>401129</v>
      </c>
      <c r="K30" s="79">
        <f>I30-'Ф1 конс'!C40</f>
        <v>0</v>
      </c>
    </row>
    <row r="31" spans="2:11" hidden="1" x14ac:dyDescent="0.2">
      <c r="B31" s="31"/>
      <c r="C31" s="78">
        <f>C30-'Ф1 конс'!C34+D30</f>
        <v>0</v>
      </c>
      <c r="D31" s="93"/>
      <c r="E31" s="93">
        <f>E30-'Ф1 конс'!C35</f>
        <v>0</v>
      </c>
      <c r="F31" s="93">
        <f>F30-'Ф1 конс'!C36</f>
        <v>0</v>
      </c>
      <c r="G31" s="93">
        <f>G30-'Ф1 конс'!C37</f>
        <v>0</v>
      </c>
      <c r="H31" s="93">
        <f>H30-'Ф1 конс'!C38</f>
        <v>0</v>
      </c>
      <c r="I31" s="94">
        <f>I30-'Ф1 конс'!C40</f>
        <v>0</v>
      </c>
    </row>
    <row r="32" spans="2:11" s="102" customFormat="1" x14ac:dyDescent="0.2">
      <c r="B32" s="100"/>
      <c r="C32" s="103"/>
      <c r="D32" s="104"/>
      <c r="E32" s="104"/>
      <c r="F32" s="104"/>
      <c r="G32" s="104"/>
      <c r="H32" s="104"/>
      <c r="I32" s="104"/>
      <c r="J32" s="101"/>
    </row>
    <row r="33" spans="2:11" s="90" customFormat="1" ht="15" x14ac:dyDescent="0.25">
      <c r="D33" s="91"/>
      <c r="E33" s="91"/>
      <c r="F33" s="91"/>
      <c r="G33" s="91"/>
      <c r="H33" s="91"/>
      <c r="I33" s="92"/>
    </row>
    <row r="34" spans="2:11" ht="15" x14ac:dyDescent="0.25">
      <c r="B34" s="8" t="str">
        <f>'Ф1 конс'!A47</f>
        <v>Председатель Правления</v>
      </c>
      <c r="C34" s="33"/>
      <c r="G34" s="8" t="str">
        <f>'Ф1 конс'!D47</f>
        <v>Миронов П.В.</v>
      </c>
    </row>
    <row r="36" spans="2:11" ht="15" x14ac:dyDescent="0.25">
      <c r="B36" s="2"/>
      <c r="C36" s="33"/>
      <c r="G36" s="8"/>
    </row>
    <row r="37" spans="2:11" s="22" customFormat="1" ht="15" x14ac:dyDescent="0.25">
      <c r="B37" s="8" t="str">
        <f>'Ф1 конс'!A50</f>
        <v>Главный бухгалтер</v>
      </c>
      <c r="C37" s="33"/>
      <c r="G37" s="8" t="str">
        <f>'Ф1 конс'!D50</f>
        <v>Уалибекова Н.А.</v>
      </c>
      <c r="K37" s="77"/>
    </row>
    <row r="38" spans="2:11" s="22" customFormat="1" x14ac:dyDescent="0.2">
      <c r="B38" s="2"/>
      <c r="C38" s="33"/>
      <c r="D38" s="2"/>
      <c r="K38" s="77"/>
    </row>
    <row r="39" spans="2:11" s="22" customFormat="1" x14ac:dyDescent="0.2">
      <c r="B39" s="2"/>
      <c r="C39" s="33"/>
      <c r="D39" s="2"/>
      <c r="K39" s="77"/>
    </row>
    <row r="40" spans="2:11" s="22" customFormat="1" x14ac:dyDescent="0.2">
      <c r="B40" s="2"/>
      <c r="C40" s="33"/>
      <c r="D40" s="2"/>
      <c r="K40" s="77"/>
    </row>
    <row r="61" spans="4:9" x14ac:dyDescent="0.2">
      <c r="D61" s="23"/>
      <c r="E61" s="23"/>
      <c r="F61" s="23"/>
      <c r="G61" s="23"/>
      <c r="H61" s="23"/>
      <c r="I61" s="23"/>
    </row>
    <row r="62" spans="4:9" x14ac:dyDescent="0.2">
      <c r="D62" s="23"/>
      <c r="E62" s="23"/>
      <c r="F62" s="23"/>
      <c r="G62" s="23"/>
      <c r="H62" s="23"/>
      <c r="I62" s="23"/>
    </row>
    <row r="63" spans="4:9" x14ac:dyDescent="0.2">
      <c r="D63" s="23"/>
      <c r="E63" s="23"/>
      <c r="F63" s="23"/>
      <c r="G63" s="23"/>
      <c r="H63" s="23"/>
      <c r="I63" s="23"/>
    </row>
    <row r="64" spans="4:9" x14ac:dyDescent="0.2">
      <c r="D64" s="23"/>
      <c r="E64" s="23"/>
      <c r="F64" s="23"/>
      <c r="G64" s="23"/>
      <c r="H64" s="23"/>
      <c r="I64" s="23"/>
    </row>
    <row r="65" spans="4:9" x14ac:dyDescent="0.2">
      <c r="D65" s="23"/>
      <c r="E65" s="23"/>
      <c r="F65" s="23"/>
      <c r="G65" s="23"/>
      <c r="H65" s="23"/>
      <c r="I65" s="23"/>
    </row>
    <row r="66" spans="4:9" x14ac:dyDescent="0.2">
      <c r="D66" s="23"/>
      <c r="E66" s="23"/>
      <c r="F66" s="23"/>
      <c r="G66" s="23"/>
      <c r="H66" s="23"/>
      <c r="I66" s="23"/>
    </row>
    <row r="67" spans="4:9" x14ac:dyDescent="0.2">
      <c r="D67" s="23"/>
      <c r="E67" s="23"/>
      <c r="F67" s="23"/>
      <c r="G67" s="23"/>
      <c r="H67" s="23"/>
      <c r="I67" s="23"/>
    </row>
    <row r="68" spans="4:9" x14ac:dyDescent="0.2">
      <c r="D68" s="23"/>
      <c r="E68" s="23"/>
      <c r="F68" s="23"/>
      <c r="G68" s="23"/>
      <c r="H68" s="23"/>
      <c r="I68" s="23"/>
    </row>
    <row r="69" spans="4:9" x14ac:dyDescent="0.2">
      <c r="D69" s="23"/>
      <c r="E69" s="23"/>
      <c r="F69" s="23"/>
      <c r="G69" s="23"/>
      <c r="H69" s="23"/>
      <c r="I69" s="23"/>
    </row>
    <row r="70" spans="4:9" x14ac:dyDescent="0.2">
      <c r="D70" s="23"/>
      <c r="E70" s="23"/>
      <c r="F70" s="23"/>
      <c r="G70" s="23"/>
      <c r="H70" s="23"/>
      <c r="I70" s="23"/>
    </row>
    <row r="71" spans="4:9" x14ac:dyDescent="0.2">
      <c r="D71" s="23"/>
      <c r="E71" s="23"/>
      <c r="F71" s="23"/>
      <c r="G71" s="23"/>
      <c r="H71" s="23"/>
      <c r="I71" s="23"/>
    </row>
    <row r="72" spans="4:9" x14ac:dyDescent="0.2">
      <c r="D72" s="23"/>
      <c r="E72" s="23"/>
      <c r="F72" s="23"/>
      <c r="G72" s="23"/>
      <c r="H72" s="23"/>
      <c r="I72" s="23"/>
    </row>
    <row r="73" spans="4:9" x14ac:dyDescent="0.2">
      <c r="D73" s="23"/>
      <c r="E73" s="23"/>
      <c r="F73" s="23"/>
      <c r="G73" s="23"/>
      <c r="H73" s="23"/>
      <c r="I73" s="23"/>
    </row>
    <row r="74" spans="4:9" x14ac:dyDescent="0.2">
      <c r="D74" s="23"/>
      <c r="E74" s="23"/>
      <c r="F74" s="23"/>
      <c r="G74" s="23"/>
      <c r="H74" s="23"/>
      <c r="I74" s="23"/>
    </row>
    <row r="75" spans="4:9" x14ac:dyDescent="0.2">
      <c r="D75" s="23"/>
      <c r="E75" s="23"/>
      <c r="F75" s="23"/>
      <c r="G75" s="23"/>
      <c r="H75" s="23"/>
      <c r="I75" s="23"/>
    </row>
    <row r="76" spans="4:9" x14ac:dyDescent="0.2">
      <c r="D76" s="23"/>
      <c r="E76" s="23"/>
      <c r="F76" s="23"/>
      <c r="G76" s="23"/>
      <c r="H76" s="23"/>
      <c r="I76" s="23"/>
    </row>
  </sheetData>
  <mergeCells count="4">
    <mergeCell ref="B2:I2"/>
    <mergeCell ref="B3:I3"/>
    <mergeCell ref="B4:I4"/>
    <mergeCell ref="C6:D6"/>
  </mergeCells>
  <pageMargins left="0.74803149606299213" right="0.74803149606299213" top="0.98425196850393704" bottom="0.98425196850393704" header="0.51181102362204722" footer="0.51181102362204722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 конс</vt:lpstr>
      <vt:lpstr>Ф2 конс</vt:lpstr>
      <vt:lpstr>Ф3 конс</vt:lpstr>
      <vt:lpstr>Ф4 конс</vt:lpstr>
    </vt:vector>
  </TitlesOfParts>
  <Company>Bank Caspian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ashimova</dc:creator>
  <cp:lastModifiedBy>Автор</cp:lastModifiedBy>
  <cp:lastPrinted>2020-05-27T04:39:58Z</cp:lastPrinted>
  <dcterms:created xsi:type="dcterms:W3CDTF">2009-10-26T09:06:41Z</dcterms:created>
  <dcterms:modified xsi:type="dcterms:W3CDTF">2022-05-20T04:24:51Z</dcterms:modified>
</cp:coreProperties>
</file>