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50" activeTab="3"/>
  </bookViews>
  <sheets>
    <sheet name="Баланс" sheetId="1" r:id="rId1"/>
    <sheet name="ОПиУ" sheetId="2" r:id="rId2"/>
    <sheet name="ДДС" sheetId="3" r:id="rId3"/>
    <sheet name="Капитал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4" l="1"/>
  <c r="G10" i="4"/>
  <c r="G13" i="4"/>
  <c r="G14" i="4"/>
  <c r="G17" i="4"/>
  <c r="G18" i="4"/>
  <c r="G21" i="4"/>
  <c r="G24" i="4"/>
  <c r="D22" i="3"/>
  <c r="D31" i="3"/>
  <c r="D41" i="3"/>
  <c r="E28" i="2"/>
  <c r="E24" i="2"/>
  <c r="E19" i="2"/>
  <c r="E13" i="2"/>
  <c r="D13" i="2"/>
  <c r="D19" i="2" s="1"/>
  <c r="D24" i="2" s="1"/>
  <c r="D28" i="2" s="1"/>
  <c r="D57" i="1"/>
  <c r="E57" i="1"/>
  <c r="E33" i="1"/>
  <c r="D33" i="1"/>
  <c r="E35" i="1"/>
  <c r="D35" i="1"/>
  <c r="E22" i="1"/>
  <c r="E41" i="3" l="1"/>
  <c r="E31" i="3"/>
  <c r="E22" i="3"/>
  <c r="E77" i="1"/>
  <c r="E76" i="1"/>
  <c r="D77" i="1"/>
  <c r="D76" i="1"/>
  <c r="D75" i="1"/>
  <c r="E75" i="1"/>
  <c r="E48" i="1"/>
  <c r="D48" i="1"/>
  <c r="D22" i="1"/>
</calcChain>
</file>

<file path=xl/sharedStrings.xml><?xml version="1.0" encoding="utf-8"?>
<sst xmlns="http://schemas.openxmlformats.org/spreadsheetml/2006/main" count="175" uniqueCount="120">
  <si>
    <t xml:space="preserve">В тысячах тенге </t>
  </si>
  <si>
    <t>Прим.</t>
  </si>
  <si>
    <t>31 декабря</t>
  </si>
  <si>
    <t xml:space="preserve"> </t>
  </si>
  <si>
    <t>Активы</t>
  </si>
  <si>
    <t>Внеоборотные активы</t>
  </si>
  <si>
    <t>Основные средства</t>
  </si>
  <si>
    <t xml:space="preserve">Инвестиционная недвижимость </t>
  </si>
  <si>
    <t>Нематериальные активы</t>
  </si>
  <si>
    <t>Активы в форме права пользования</t>
  </si>
  <si>
    <t>Долгосрочные банковские вклады</t>
  </si>
  <si>
    <t>Беспроцентные займы, выданные связанным сторонам</t>
  </si>
  <si>
    <t>Расходы будущих периодов</t>
  </si>
  <si>
    <t>Авансы выданные</t>
  </si>
  <si>
    <t>Отложенные налоговые активы</t>
  </si>
  <si>
    <t>Оборотные активы</t>
  </si>
  <si>
    <t>Товарно-материальные запасы</t>
  </si>
  <si>
    <t>Торговая дебиторская задолженность</t>
  </si>
  <si>
    <t>Предоплата по налогам, помимо подоходного налога</t>
  </si>
  <si>
    <t xml:space="preserve">Предоплата по корпоративному подоходному налогу </t>
  </si>
  <si>
    <t>Прочие оборотные активы</t>
  </si>
  <si>
    <t>Краткосрочные банковские вклады</t>
  </si>
  <si>
    <t>Денежные средства и их эквиваленты</t>
  </si>
  <si>
    <t>Итого активов</t>
  </si>
  <si>
    <t>В тысячах тенге</t>
  </si>
  <si>
    <t>Капитал и обязательства</t>
  </si>
  <si>
    <t>Капитал</t>
  </si>
  <si>
    <t>Уставный капитал</t>
  </si>
  <si>
    <t>Нераспределённая прибыль</t>
  </si>
  <si>
    <t>Итого капитал</t>
  </si>
  <si>
    <t>Долгосрочные обязательства</t>
  </si>
  <si>
    <t xml:space="preserve">Процентные займы </t>
  </si>
  <si>
    <t>Выпущенные долговые ценные бумаги</t>
  </si>
  <si>
    <t>Займы от связанной стороны</t>
  </si>
  <si>
    <t xml:space="preserve">Обязательство по договору </t>
  </si>
  <si>
    <t>Краткосрочные обязательства</t>
  </si>
  <si>
    <t>Обязательство по аренде</t>
  </si>
  <si>
    <t>Торговая кредиторская задолженность</t>
  </si>
  <si>
    <t xml:space="preserve">Обязательства по договору </t>
  </si>
  <si>
    <t>Налоги к уплате помимо подоходного налога</t>
  </si>
  <si>
    <t>Оценочные обязательства</t>
  </si>
  <si>
    <t>Прочие краткосрочные обязательства</t>
  </si>
  <si>
    <t>Итого обязательства</t>
  </si>
  <si>
    <t>Итого капитала и обязательств</t>
  </si>
  <si>
    <t>Балансовая стоимость на одну простую акцию</t>
  </si>
  <si>
    <t>в тысячах тенге</t>
  </si>
  <si>
    <t>Себестоимость реализации</t>
  </si>
  <si>
    <t>Валовая прибыль</t>
  </si>
  <si>
    <t>Общие и административные расходы</t>
  </si>
  <si>
    <t>Резервы под ожидаемые кредитные убытки от финансовых активов</t>
  </si>
  <si>
    <t>Прочие операционные доходы</t>
  </si>
  <si>
    <t>Прочие операционные расходы</t>
  </si>
  <si>
    <t>Прибыль от операционной деятельности</t>
  </si>
  <si>
    <t>Отрицательная/(положительная) курсовая разница, нетто</t>
  </si>
  <si>
    <t>Финансовые доходы</t>
  </si>
  <si>
    <t>Финансовые расходы</t>
  </si>
  <si>
    <t>Прибыль до налогообложения</t>
  </si>
  <si>
    <t>Расходы по подоходному налогу</t>
  </si>
  <si>
    <t>Чистая прибыль за период</t>
  </si>
  <si>
    <t>Итого совокупный доход за период, за вычетом подоходного налога</t>
  </si>
  <si>
    <t>Доход на акцию в тысячах тенге</t>
  </si>
  <si>
    <t>Базовая и разводнённая</t>
  </si>
  <si>
    <t>2021 года</t>
  </si>
  <si>
    <t>2020 года</t>
  </si>
  <si>
    <t>Денежные потоки от операционной деятельности</t>
  </si>
  <si>
    <t>Поступления от клиентов</t>
  </si>
  <si>
    <t>Выплаты поставщикам</t>
  </si>
  <si>
    <t>Выплаты работникам</t>
  </si>
  <si>
    <t>Прочие налоги</t>
  </si>
  <si>
    <t>Прочие поступления</t>
  </si>
  <si>
    <t>Подоходные налоги уплаченные</t>
  </si>
  <si>
    <t>Проценты уплаченные</t>
  </si>
  <si>
    <t>Проценты полученные</t>
  </si>
  <si>
    <t>Чистые денежные потоки от операционной деятельности</t>
  </si>
  <si>
    <t>Денежные потоки от инвестиционной деятельности</t>
  </si>
  <si>
    <t>Приобретение нематериальных активов</t>
  </si>
  <si>
    <t>−</t>
  </si>
  <si>
    <t>Снятие банковских вкладов, нетто</t>
  </si>
  <si>
    <t>Приобретение основных средств</t>
  </si>
  <si>
    <t>Поступления от продажи основных средств</t>
  </si>
  <si>
    <t>Поступления по беспроцентным займам, выданным связанным сторонам</t>
  </si>
  <si>
    <t>Чистые денежные потоки, использованные в / (полученные от) инвестиционной деятельности</t>
  </si>
  <si>
    <t>Денежные потоки от финансовой деятельности</t>
  </si>
  <si>
    <t>Погашение процентных займов</t>
  </si>
  <si>
    <t>Чистые денежные потоки, полученные от / (использованные в) финансовой деятельности</t>
  </si>
  <si>
    <t>Чистое изменение в денежных средствах и их эквивалентах</t>
  </si>
  <si>
    <t>Влияние изменений в обменных курсах на денежные средства и их эквиваленты</t>
  </si>
  <si>
    <t>Денежные средства и их эквиваленты на начало периода</t>
  </si>
  <si>
    <t xml:space="preserve">Денежные средства и их эквиваленты на конец периода </t>
  </si>
  <si>
    <t>Нераспределён-ная прибыль</t>
  </si>
  <si>
    <t>Итого</t>
  </si>
  <si>
    <t>капитал</t>
  </si>
  <si>
    <t>Чистая прибыль за год</t>
  </si>
  <si>
    <t>Итого совокупный доход за год</t>
  </si>
  <si>
    <t>Дивиденды</t>
  </si>
  <si>
    <t xml:space="preserve">2020 года </t>
  </si>
  <si>
    <t>За год, закончившийся 31 декабря</t>
  </si>
  <si>
    <t>2020 года*</t>
  </si>
  <si>
    <t xml:space="preserve">Выручка по договорам с покупателями </t>
  </si>
  <si>
    <t>ПРОМЕЖУТОЧНЫЙ СОКРАЩЕННЫЙ ОТЧЕТ О ФИНАНСОВОМ ПОЛОЖЕНИИ                                                                          по состоянию на 31 декабря 2021 года АО "КазТрансГаз Аймак"</t>
  </si>
  <si>
    <t>ПРОМЕЖУТОЧНЫЙ СОКРАЩЕННЫЙ ОТЧЁТ О СОВОКУПНОМ ДОХОДЕ                                                         по состоянию на 31 декабря 2021 года  АО "КазТрансГаз Аймак"</t>
  </si>
  <si>
    <t>ПРОМЕЖУТОЧНЫЙ СОКРАЩЕННЫЙ ОТЧЁТ О ДВИЖЕНИИ ДЕНЕЖНЫХ СРЕДСТВ                                                               по состоянию на 31 декабря 2021 года  АО "КазТрансГаз Аймак"</t>
  </si>
  <si>
    <t>Поступления от продажи активов, предназначенных для продажи</t>
  </si>
  <si>
    <t>Поступления по процентным займам</t>
  </si>
  <si>
    <t>14, 28</t>
  </si>
  <si>
    <t>Поступления по выпущенным долговым ценным бумагам (облигациям)</t>
  </si>
  <si>
    <t>15, 28</t>
  </si>
  <si>
    <t>Получение займов от связанной стороны</t>
  </si>
  <si>
    <t>16, 28</t>
  </si>
  <si>
    <t>Погашение основной части обязательств по аренде</t>
  </si>
  <si>
    <t>Взносы в уставный капитал</t>
  </si>
  <si>
    <t>ПРОМЕЖУТОЧНЫЙ СОКРАЩЕННЫЙ ОТЧЁТ ОБ ИЗМЕНЕНИЯХ В КАПИТАЛЕ                                                                                     по состоянию на 31 декабря 2021 года АО "КазТрансГаз Аймак"</t>
  </si>
  <si>
    <t>На 1 января 2020 года</t>
  </si>
  <si>
    <t>Выпуск акций</t>
  </si>
  <si>
    <t xml:space="preserve">Прочие операции с Акционером </t>
  </si>
  <si>
    <t>На 31 декабря 2020 года</t>
  </si>
  <si>
    <t>Взнос со стороны Акционера</t>
  </si>
  <si>
    <t>На 31 декабря 2021 года</t>
  </si>
  <si>
    <t>Дивиденды к выплате</t>
  </si>
  <si>
    <t>Резерв по ликвидации газопроводов и восстановлению участка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</si>
</sst>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0" xfId="0" applyFont="1" applyAlignment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164" fontId="6" fillId="0" borderId="0" xfId="1" applyNumberFormat="1" applyFont="1" applyAlignment="1">
      <alignment horizontal="right" vertical="center"/>
    </xf>
    <xf numFmtId="164" fontId="7" fillId="0" borderId="0" xfId="1" applyNumberFormat="1" applyFont="1" applyAlignment="1">
      <alignment horizontal="right" vertical="center"/>
    </xf>
    <xf numFmtId="164" fontId="0" fillId="0" borderId="1" xfId="1" applyNumberFormat="1" applyFont="1" applyBorder="1" applyAlignment="1"/>
    <xf numFmtId="164" fontId="7" fillId="0" borderId="1" xfId="1" applyNumberFormat="1" applyFont="1" applyBorder="1" applyAlignment="1">
      <alignment horizontal="right" vertical="center"/>
    </xf>
    <xf numFmtId="164" fontId="6" fillId="0" borderId="0" xfId="1" applyNumberFormat="1" applyFont="1" applyAlignment="1">
      <alignment horizontal="left" vertical="center"/>
    </xf>
    <xf numFmtId="164" fontId="7" fillId="0" borderId="0" xfId="1" applyNumberFormat="1" applyFont="1" applyAlignment="1">
      <alignment horizontal="left" vertical="center"/>
    </xf>
    <xf numFmtId="164" fontId="6" fillId="0" borderId="2" xfId="1" applyNumberFormat="1" applyFont="1" applyBorder="1" applyAlignment="1">
      <alignment horizontal="left" vertical="center"/>
    </xf>
    <xf numFmtId="164" fontId="7" fillId="0" borderId="2" xfId="1" applyNumberFormat="1" applyFont="1" applyBorder="1" applyAlignment="1">
      <alignment horizontal="left" vertical="center"/>
    </xf>
    <xf numFmtId="164" fontId="6" fillId="0" borderId="1" xfId="1" applyNumberFormat="1" applyFont="1" applyBorder="1" applyAlignment="1">
      <alignment horizontal="left" vertical="center"/>
    </xf>
    <xf numFmtId="164" fontId="7" fillId="0" borderId="1" xfId="1" applyNumberFormat="1" applyFont="1" applyBorder="1" applyAlignment="1">
      <alignment horizontal="left" vertical="center"/>
    </xf>
    <xf numFmtId="164" fontId="6" fillId="0" borderId="3" xfId="1" applyNumberFormat="1" applyFont="1" applyBorder="1" applyAlignment="1">
      <alignment horizontal="left" vertical="center"/>
    </xf>
    <xf numFmtId="164" fontId="7" fillId="0" borderId="3" xfId="1" applyNumberFormat="1" applyFont="1" applyBorder="1" applyAlignment="1">
      <alignment horizontal="left" vertical="center"/>
    </xf>
    <xf numFmtId="164" fontId="0" fillId="0" borderId="0" xfId="1" applyNumberFormat="1" applyFont="1"/>
    <xf numFmtId="164" fontId="0" fillId="0" borderId="1" xfId="1" applyNumberFormat="1" applyFont="1" applyBorder="1"/>
    <xf numFmtId="164" fontId="6" fillId="0" borderId="0" xfId="1" applyNumberFormat="1" applyFont="1" applyAlignment="1">
      <alignment vertical="center"/>
    </xf>
    <xf numFmtId="164" fontId="7" fillId="0" borderId="0" xfId="1" applyNumberFormat="1" applyFont="1" applyAlignment="1">
      <alignment vertical="center"/>
    </xf>
    <xf numFmtId="164" fontId="6" fillId="0" borderId="3" xfId="1" applyNumberFormat="1" applyFont="1" applyBorder="1" applyAlignment="1">
      <alignment vertical="center"/>
    </xf>
    <xf numFmtId="164" fontId="7" fillId="0" borderId="3" xfId="1" applyNumberFormat="1" applyFont="1" applyBorder="1" applyAlignment="1">
      <alignment vertical="center"/>
    </xf>
    <xf numFmtId="165" fontId="7" fillId="0" borderId="0" xfId="1" applyNumberFormat="1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8" fillId="0" borderId="0" xfId="1" applyNumberFormat="1" applyFont="1" applyAlignment="1">
      <alignment vertical="center"/>
    </xf>
    <xf numFmtId="164" fontId="8" fillId="0" borderId="1" xfId="1" applyNumberFormat="1" applyFont="1" applyBorder="1" applyAlignment="1">
      <alignment vertical="center"/>
    </xf>
    <xf numFmtId="164" fontId="9" fillId="0" borderId="1" xfId="1" applyNumberFormat="1" applyFont="1" applyBorder="1" applyAlignment="1">
      <alignment horizontal="right" vertical="center"/>
    </xf>
    <xf numFmtId="164" fontId="6" fillId="0" borderId="4" xfId="1" applyNumberFormat="1" applyFont="1" applyBorder="1" applyAlignment="1">
      <alignment horizontal="left" vertical="center"/>
    </xf>
    <xf numFmtId="164" fontId="7" fillId="0" borderId="4" xfId="1" applyNumberFormat="1" applyFont="1" applyBorder="1" applyAlignment="1">
      <alignment horizontal="left" vertical="center"/>
    </xf>
    <xf numFmtId="0" fontId="3" fillId="0" borderId="0" xfId="0" applyFont="1" applyAlignment="1">
      <alignment horizontal="justify" vertical="center" wrapText="1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horizontal="right" vertical="center"/>
    </xf>
    <xf numFmtId="164" fontId="6" fillId="0" borderId="4" xfId="1" applyNumberFormat="1" applyFont="1" applyBorder="1" applyAlignment="1">
      <alignment vertical="center"/>
    </xf>
    <xf numFmtId="164" fontId="6" fillId="0" borderId="5" xfId="1" applyNumberFormat="1" applyFont="1" applyBorder="1" applyAlignment="1">
      <alignment horizontal="left" vertical="center"/>
    </xf>
    <xf numFmtId="166" fontId="10" fillId="0" borderId="0" xfId="1" applyNumberFormat="1" applyFont="1" applyAlignment="1">
      <alignment horizontal="left" vertical="center"/>
    </xf>
    <xf numFmtId="164" fontId="12" fillId="0" borderId="0" xfId="1" applyNumberFormat="1" applyFont="1"/>
    <xf numFmtId="166" fontId="11" fillId="0" borderId="0" xfId="0" applyNumberFormat="1" applyFont="1"/>
    <xf numFmtId="166" fontId="10" fillId="0" borderId="0" xfId="0" applyNumberFormat="1" applyFont="1" applyAlignment="1">
      <alignment horizontal="left" vertical="center"/>
    </xf>
    <xf numFmtId="164" fontId="12" fillId="0" borderId="0" xfId="0" applyNumberFormat="1" applyFont="1"/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/>
    <xf numFmtId="164" fontId="10" fillId="0" borderId="0" xfId="1" applyNumberFormat="1" applyFont="1" applyAlignment="1">
      <alignment horizontal="left" vertical="center"/>
    </xf>
    <xf numFmtId="164" fontId="7" fillId="0" borderId="2" xfId="1" applyNumberFormat="1" applyFont="1" applyBorder="1" applyAlignment="1">
      <alignment horizontal="right" vertical="center"/>
    </xf>
    <xf numFmtId="164" fontId="7" fillId="0" borderId="3" xfId="1" applyNumberFormat="1" applyFont="1" applyBorder="1" applyAlignment="1">
      <alignment horizontal="right" vertical="center"/>
    </xf>
    <xf numFmtId="164" fontId="7" fillId="0" borderId="0" xfId="1" applyNumberFormat="1" applyFont="1" applyAlignment="1">
      <alignment horizontal="left" vertical="center" wrapText="1"/>
    </xf>
    <xf numFmtId="164" fontId="7" fillId="0" borderId="2" xfId="1" applyNumberFormat="1" applyFont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left" vertical="center" wrapText="1"/>
    </xf>
    <xf numFmtId="164" fontId="7" fillId="0" borderId="6" xfId="1" applyNumberFormat="1" applyFont="1" applyBorder="1"/>
    <xf numFmtId="164" fontId="7" fillId="0" borderId="7" xfId="1" applyNumberFormat="1" applyFont="1" applyBorder="1"/>
    <xf numFmtId="166" fontId="10" fillId="0" borderId="6" xfId="1" applyNumberFormat="1" applyFont="1" applyBorder="1" applyAlignment="1">
      <alignment horizontal="left" vertical="center"/>
    </xf>
    <xf numFmtId="164" fontId="10" fillId="0" borderId="6" xfId="1" applyNumberFormat="1" applyFont="1" applyBorder="1" applyAlignment="1">
      <alignment horizontal="left" vertical="center"/>
    </xf>
    <xf numFmtId="0" fontId="14" fillId="0" borderId="6" xfId="0" applyFont="1" applyBorder="1"/>
    <xf numFmtId="165" fontId="9" fillId="0" borderId="3" xfId="1" applyNumberFormat="1" applyFont="1" applyBorder="1" applyAlignment="1">
      <alignment horizontal="right" vertical="center"/>
    </xf>
    <xf numFmtId="164" fontId="8" fillId="0" borderId="8" xfId="1" applyNumberFormat="1" applyFont="1" applyBorder="1" applyAlignment="1">
      <alignment horizontal="right" vertical="center"/>
    </xf>
    <xf numFmtId="164" fontId="8" fillId="0" borderId="6" xfId="1" applyNumberFormat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right" vertical="center"/>
    </xf>
    <xf numFmtId="166" fontId="10" fillId="0" borderId="0" xfId="1" applyNumberFormat="1" applyFont="1" applyAlignment="1">
      <alignment horizontal="right" vertical="center"/>
    </xf>
    <xf numFmtId="164" fontId="10" fillId="0" borderId="0" xfId="1" applyNumberFormat="1" applyFont="1" applyAlignment="1">
      <alignment horizontal="right" vertical="center"/>
    </xf>
    <xf numFmtId="43" fontId="6" fillId="0" borderId="5" xfId="1" applyFont="1" applyBorder="1" applyAlignment="1">
      <alignment horizontal="right" vertical="center"/>
    </xf>
    <xf numFmtId="43" fontId="7" fillId="0" borderId="5" xfId="1" applyFont="1" applyBorder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7"/>
  <sheetViews>
    <sheetView view="pageBreakPreview" topLeftCell="A40" zoomScaleNormal="90" zoomScaleSheetLayoutView="100" workbookViewId="0">
      <selection activeCell="C24" sqref="C24:C31"/>
    </sheetView>
  </sheetViews>
  <sheetFormatPr defaultRowHeight="14.5" x14ac:dyDescent="0.35"/>
  <cols>
    <col min="2" max="2" width="44.08984375" bestFit="1" customWidth="1"/>
    <col min="3" max="3" width="5.6328125" bestFit="1" customWidth="1"/>
    <col min="4" max="4" width="25.1796875" style="36" bestFit="1" customWidth="1"/>
    <col min="5" max="5" width="18.26953125" style="36" bestFit="1" customWidth="1"/>
  </cols>
  <sheetData>
    <row r="2" spans="2:5" ht="29" customHeight="1" x14ac:dyDescent="0.35">
      <c r="B2" s="70" t="s">
        <v>99</v>
      </c>
      <c r="C2" s="70"/>
      <c r="D2" s="70"/>
      <c r="E2" s="70"/>
    </row>
    <row r="6" spans="2:5" x14ac:dyDescent="0.35">
      <c r="B6" s="17" t="s">
        <v>0</v>
      </c>
      <c r="C6" s="18" t="s">
        <v>1</v>
      </c>
      <c r="D6" s="24" t="s">
        <v>2</v>
      </c>
      <c r="E6" s="25" t="s">
        <v>2</v>
      </c>
    </row>
    <row r="7" spans="2:5" x14ac:dyDescent="0.35">
      <c r="B7" s="17"/>
      <c r="C7" s="18"/>
      <c r="D7" s="24" t="s">
        <v>62</v>
      </c>
      <c r="E7" s="25" t="s">
        <v>95</v>
      </c>
    </row>
    <row r="8" spans="2:5" ht="15" thickBot="1" x14ac:dyDescent="0.4">
      <c r="B8" s="19"/>
      <c r="C8" s="20"/>
      <c r="D8" s="26"/>
      <c r="E8" s="27"/>
    </row>
    <row r="9" spans="2:5" x14ac:dyDescent="0.35">
      <c r="B9" s="2" t="s">
        <v>3</v>
      </c>
      <c r="C9" s="3"/>
      <c r="D9" s="28"/>
      <c r="E9" s="29"/>
    </row>
    <row r="10" spans="2:5" x14ac:dyDescent="0.35">
      <c r="B10" s="2" t="s">
        <v>4</v>
      </c>
      <c r="C10" s="3"/>
      <c r="D10" s="28"/>
      <c r="E10" s="29"/>
    </row>
    <row r="11" spans="2:5" x14ac:dyDescent="0.35">
      <c r="B11" s="2" t="s">
        <v>5</v>
      </c>
      <c r="C11" s="3"/>
      <c r="D11" s="28"/>
      <c r="E11" s="29"/>
    </row>
    <row r="12" spans="2:5" x14ac:dyDescent="0.35">
      <c r="B12" s="72" t="s">
        <v>6</v>
      </c>
      <c r="C12" s="99">
        <v>5</v>
      </c>
      <c r="D12" s="28">
        <v>245661363</v>
      </c>
      <c r="E12" s="78">
        <v>248672260</v>
      </c>
    </row>
    <row r="13" spans="2:5" x14ac:dyDescent="0.35">
      <c r="B13" s="72" t="s">
        <v>7</v>
      </c>
      <c r="C13" s="99"/>
      <c r="D13" s="28">
        <v>24636</v>
      </c>
      <c r="E13" s="78">
        <v>26572</v>
      </c>
    </row>
    <row r="14" spans="2:5" x14ac:dyDescent="0.35">
      <c r="B14" s="72" t="s">
        <v>8</v>
      </c>
      <c r="C14" s="99">
        <v>6</v>
      </c>
      <c r="D14" s="28">
        <v>1295337</v>
      </c>
      <c r="E14" s="78">
        <v>1256417</v>
      </c>
    </row>
    <row r="15" spans="2:5" x14ac:dyDescent="0.35">
      <c r="B15" s="72" t="s">
        <v>9</v>
      </c>
      <c r="C15" s="99">
        <v>7</v>
      </c>
      <c r="D15" s="28">
        <v>748258</v>
      </c>
      <c r="E15" s="78">
        <v>1224738</v>
      </c>
    </row>
    <row r="16" spans="2:5" x14ac:dyDescent="0.35">
      <c r="B16" s="72" t="s">
        <v>10</v>
      </c>
      <c r="C16" s="99">
        <v>11</v>
      </c>
      <c r="D16" s="28">
        <v>413805</v>
      </c>
      <c r="E16" s="78">
        <v>650925</v>
      </c>
    </row>
    <row r="17" spans="2:5" x14ac:dyDescent="0.35">
      <c r="B17" s="72" t="s">
        <v>11</v>
      </c>
      <c r="C17" s="99"/>
      <c r="D17" s="28">
        <v>2135</v>
      </c>
      <c r="E17" s="78">
        <v>2357</v>
      </c>
    </row>
    <row r="18" spans="2:5" x14ac:dyDescent="0.35">
      <c r="B18" s="72" t="s">
        <v>12</v>
      </c>
      <c r="C18" s="99"/>
      <c r="D18" s="28">
        <v>1020</v>
      </c>
      <c r="E18" s="78">
        <v>5280</v>
      </c>
    </row>
    <row r="19" spans="2:5" x14ac:dyDescent="0.35">
      <c r="B19" s="72" t="s">
        <v>13</v>
      </c>
      <c r="C19" s="99"/>
      <c r="D19" s="28">
        <v>364522</v>
      </c>
      <c r="E19" s="78">
        <v>399859</v>
      </c>
    </row>
    <row r="20" spans="2:5" ht="15" thickBot="1" x14ac:dyDescent="0.4">
      <c r="B20" s="72" t="s">
        <v>14</v>
      </c>
      <c r="C20" s="99">
        <v>26</v>
      </c>
      <c r="D20" s="28">
        <v>393762</v>
      </c>
      <c r="E20" s="78">
        <v>183749</v>
      </c>
    </row>
    <row r="21" spans="2:5" ht="15" thickBot="1" x14ac:dyDescent="0.4">
      <c r="B21" s="6"/>
      <c r="C21" s="7"/>
      <c r="D21" s="30">
        <v>248904838</v>
      </c>
      <c r="E21" s="79">
        <v>252422157</v>
      </c>
    </row>
    <row r="22" spans="2:5" x14ac:dyDescent="0.35">
      <c r="B22" s="4" t="s">
        <v>3</v>
      </c>
      <c r="C22" s="3"/>
      <c r="D22" s="65">
        <f>SUM(D12:D20)-D21</f>
        <v>0</v>
      </c>
      <c r="E22" s="75">
        <f>SUM(E12:E20)-E21</f>
        <v>0</v>
      </c>
    </row>
    <row r="23" spans="2:5" x14ac:dyDescent="0.35">
      <c r="B23" s="2" t="s">
        <v>15</v>
      </c>
      <c r="C23" s="3"/>
      <c r="D23" s="28"/>
      <c r="E23" s="29"/>
    </row>
    <row r="24" spans="2:5" x14ac:dyDescent="0.35">
      <c r="B24" s="72" t="s">
        <v>16</v>
      </c>
      <c r="C24" s="99">
        <v>8</v>
      </c>
      <c r="D24" s="28">
        <v>2009163</v>
      </c>
      <c r="E24" s="78">
        <v>2531388</v>
      </c>
    </row>
    <row r="25" spans="2:5" x14ac:dyDescent="0.35">
      <c r="B25" s="72" t="s">
        <v>17</v>
      </c>
      <c r="C25" s="99">
        <v>9</v>
      </c>
      <c r="D25" s="28">
        <v>40345700</v>
      </c>
      <c r="E25" s="78">
        <v>41743568</v>
      </c>
    </row>
    <row r="26" spans="2:5" x14ac:dyDescent="0.35">
      <c r="B26" s="72" t="s">
        <v>13</v>
      </c>
      <c r="C26" s="100"/>
      <c r="D26" s="28">
        <v>66839</v>
      </c>
      <c r="E26" s="78">
        <v>41949</v>
      </c>
    </row>
    <row r="27" spans="2:5" x14ac:dyDescent="0.35">
      <c r="B27" s="72" t="s">
        <v>18</v>
      </c>
      <c r="C27" s="99">
        <v>10</v>
      </c>
      <c r="D27" s="28">
        <v>3322451</v>
      </c>
      <c r="E27" s="78">
        <v>2919727</v>
      </c>
    </row>
    <row r="28" spans="2:5" x14ac:dyDescent="0.35">
      <c r="B28" s="72" t="s">
        <v>19</v>
      </c>
      <c r="C28" s="99"/>
      <c r="D28" s="28">
        <v>1181457</v>
      </c>
      <c r="E28" s="78">
        <v>1321646</v>
      </c>
    </row>
    <row r="29" spans="2:5" x14ac:dyDescent="0.35">
      <c r="B29" s="72" t="s">
        <v>20</v>
      </c>
      <c r="C29" s="99"/>
      <c r="D29" s="28">
        <v>496112</v>
      </c>
      <c r="E29" s="78">
        <v>421753</v>
      </c>
    </row>
    <row r="30" spans="2:5" x14ac:dyDescent="0.35">
      <c r="B30" s="72" t="s">
        <v>21</v>
      </c>
      <c r="C30" s="99">
        <v>11</v>
      </c>
      <c r="D30" s="28">
        <v>3013</v>
      </c>
      <c r="E30" s="78">
        <v>10526</v>
      </c>
    </row>
    <row r="31" spans="2:5" ht="15" thickBot="1" x14ac:dyDescent="0.4">
      <c r="B31" s="73" t="s">
        <v>22</v>
      </c>
      <c r="C31" s="101">
        <v>12</v>
      </c>
      <c r="D31" s="32">
        <v>73908709</v>
      </c>
      <c r="E31" s="80">
        <v>57626351</v>
      </c>
    </row>
    <row r="32" spans="2:5" ht="15" thickBot="1" x14ac:dyDescent="0.4">
      <c r="B32" s="12"/>
      <c r="C32" s="13"/>
      <c r="D32" s="32">
        <v>121333444</v>
      </c>
      <c r="E32" s="82">
        <v>106616908</v>
      </c>
    </row>
    <row r="33" spans="2:5" ht="15" thickBot="1" x14ac:dyDescent="0.4">
      <c r="B33" s="10"/>
      <c r="C33" s="11"/>
      <c r="D33" s="83">
        <f>SUM(D23:D31)-D32</f>
        <v>0</v>
      </c>
      <c r="E33" s="84">
        <f>SUM(E23:E31)-E32</f>
        <v>0</v>
      </c>
    </row>
    <row r="34" spans="2:5" ht="15" thickBot="1" x14ac:dyDescent="0.4">
      <c r="B34" s="14" t="s">
        <v>23</v>
      </c>
      <c r="C34" s="15"/>
      <c r="D34" s="34">
        <v>370238282</v>
      </c>
      <c r="E34" s="81">
        <v>359039065</v>
      </c>
    </row>
    <row r="35" spans="2:5" ht="15" thickTop="1" x14ac:dyDescent="0.35">
      <c r="D35" s="66">
        <f>D32+D21-D34</f>
        <v>0</v>
      </c>
      <c r="E35" s="66">
        <f>E32+E21-E34</f>
        <v>0</v>
      </c>
    </row>
    <row r="39" spans="2:5" x14ac:dyDescent="0.35">
      <c r="B39" s="17" t="s">
        <v>24</v>
      </c>
      <c r="C39" s="18" t="s">
        <v>1</v>
      </c>
      <c r="D39" s="24" t="s">
        <v>2</v>
      </c>
      <c r="E39" s="25" t="s">
        <v>2</v>
      </c>
    </row>
    <row r="40" spans="2:5" x14ac:dyDescent="0.35">
      <c r="B40" s="17"/>
      <c r="C40" s="18"/>
      <c r="D40" s="24" t="s">
        <v>62</v>
      </c>
      <c r="E40" s="25" t="s">
        <v>95</v>
      </c>
    </row>
    <row r="41" spans="2:5" ht="15" thickBot="1" x14ac:dyDescent="0.4">
      <c r="B41" s="19"/>
      <c r="C41" s="20"/>
      <c r="D41" s="37"/>
      <c r="E41" s="27"/>
    </row>
    <row r="42" spans="2:5" x14ac:dyDescent="0.35">
      <c r="B42" s="2" t="s">
        <v>3</v>
      </c>
      <c r="C42" s="5"/>
      <c r="D42" s="28"/>
      <c r="E42" s="29"/>
    </row>
    <row r="43" spans="2:5" x14ac:dyDescent="0.35">
      <c r="B43" s="2" t="s">
        <v>25</v>
      </c>
      <c r="C43" s="5"/>
      <c r="D43" s="28"/>
      <c r="E43" s="29"/>
    </row>
    <row r="44" spans="2:5" x14ac:dyDescent="0.35">
      <c r="B44" s="2" t="s">
        <v>26</v>
      </c>
      <c r="C44" s="5"/>
      <c r="D44" s="28"/>
      <c r="E44" s="29"/>
    </row>
    <row r="45" spans="2:5" x14ac:dyDescent="0.35">
      <c r="B45" s="4" t="s">
        <v>27</v>
      </c>
      <c r="C45" s="74">
        <v>13</v>
      </c>
      <c r="D45" s="28">
        <v>125545632</v>
      </c>
      <c r="E45" s="29">
        <v>125545632</v>
      </c>
    </row>
    <row r="46" spans="2:5" ht="15" thickBot="1" x14ac:dyDescent="0.4">
      <c r="B46" s="10" t="s">
        <v>28</v>
      </c>
      <c r="C46" s="11"/>
      <c r="D46" s="32">
        <v>38098836</v>
      </c>
      <c r="E46" s="33">
        <v>37417203</v>
      </c>
    </row>
    <row r="47" spans="2:5" ht="15" thickBot="1" x14ac:dyDescent="0.4">
      <c r="B47" s="12" t="s">
        <v>29</v>
      </c>
      <c r="C47" s="11"/>
      <c r="D47" s="32">
        <v>163644468</v>
      </c>
      <c r="E47" s="33">
        <v>162962835</v>
      </c>
    </row>
    <row r="48" spans="2:5" x14ac:dyDescent="0.35">
      <c r="B48" s="2" t="s">
        <v>3</v>
      </c>
      <c r="C48" s="5"/>
      <c r="D48" s="65">
        <f>SUM(D45:D46)-D47</f>
        <v>0</v>
      </c>
      <c r="E48" s="75">
        <f>SUM(E45:E46)-E47</f>
        <v>0</v>
      </c>
    </row>
    <row r="49" spans="2:5" x14ac:dyDescent="0.35">
      <c r="B49" s="2" t="s">
        <v>30</v>
      </c>
      <c r="C49" s="5"/>
      <c r="D49" s="28"/>
      <c r="E49" s="29"/>
    </row>
    <row r="50" spans="2:5" x14ac:dyDescent="0.35">
      <c r="B50" s="4" t="s">
        <v>31</v>
      </c>
      <c r="C50" s="5">
        <v>14</v>
      </c>
      <c r="D50" s="28">
        <v>35422777</v>
      </c>
      <c r="E50" s="29">
        <v>45703856</v>
      </c>
    </row>
    <row r="51" spans="2:5" x14ac:dyDescent="0.35">
      <c r="B51" s="4" t="s">
        <v>36</v>
      </c>
      <c r="C51" s="5">
        <v>7</v>
      </c>
      <c r="D51" s="28">
        <v>0</v>
      </c>
      <c r="E51" s="29">
        <v>380443</v>
      </c>
    </row>
    <row r="52" spans="2:5" x14ac:dyDescent="0.35">
      <c r="B52" s="4" t="s">
        <v>32</v>
      </c>
      <c r="C52" s="5">
        <v>15</v>
      </c>
      <c r="D52" s="28">
        <v>19053902</v>
      </c>
      <c r="E52" s="29">
        <v>18646439</v>
      </c>
    </row>
    <row r="53" spans="2:5" x14ac:dyDescent="0.35">
      <c r="B53" s="4" t="s">
        <v>119</v>
      </c>
      <c r="C53" s="5"/>
      <c r="D53" s="28">
        <v>1150196</v>
      </c>
      <c r="E53" s="29">
        <v>4052821</v>
      </c>
    </row>
    <row r="54" spans="2:5" x14ac:dyDescent="0.35">
      <c r="B54" s="4" t="s">
        <v>33</v>
      </c>
      <c r="C54" s="5">
        <v>16</v>
      </c>
      <c r="D54" s="28">
        <v>1841373</v>
      </c>
      <c r="E54" s="25" t="s">
        <v>76</v>
      </c>
    </row>
    <row r="55" spans="2:5" ht="15" thickBot="1" x14ac:dyDescent="0.4">
      <c r="B55" s="4" t="s">
        <v>34</v>
      </c>
      <c r="C55" s="5">
        <v>17</v>
      </c>
      <c r="D55" s="28">
        <v>11329976</v>
      </c>
      <c r="E55" s="29">
        <v>8415332</v>
      </c>
    </row>
    <row r="56" spans="2:5" ht="15" thickBot="1" x14ac:dyDescent="0.4">
      <c r="B56" s="8"/>
      <c r="C56" s="21"/>
      <c r="D56" s="30">
        <v>68798224</v>
      </c>
      <c r="E56" s="31">
        <v>77198891</v>
      </c>
    </row>
    <row r="57" spans="2:5" x14ac:dyDescent="0.35">
      <c r="B57" s="2" t="s">
        <v>3</v>
      </c>
      <c r="C57" s="5"/>
      <c r="D57" s="65">
        <f>SUM(D50:D55)-D56</f>
        <v>0</v>
      </c>
      <c r="E57" s="75">
        <f>SUM(E50:E55)-E56</f>
        <v>0</v>
      </c>
    </row>
    <row r="58" spans="2:5" x14ac:dyDescent="0.35">
      <c r="B58" s="2" t="s">
        <v>35</v>
      </c>
      <c r="C58" s="5"/>
      <c r="D58" s="28"/>
      <c r="E58" s="29"/>
    </row>
    <row r="59" spans="2:5" x14ac:dyDescent="0.35">
      <c r="B59" s="4" t="s">
        <v>31</v>
      </c>
      <c r="C59" s="5">
        <v>14</v>
      </c>
      <c r="D59" s="28">
        <v>10947066</v>
      </c>
      <c r="E59" s="25">
        <v>11053877</v>
      </c>
    </row>
    <row r="60" spans="2:5" x14ac:dyDescent="0.35">
      <c r="B60" s="4" t="s">
        <v>32</v>
      </c>
      <c r="C60" s="5">
        <v>15</v>
      </c>
      <c r="D60" s="28">
        <v>137258</v>
      </c>
      <c r="E60" s="25">
        <v>122288</v>
      </c>
    </row>
    <row r="61" spans="2:5" x14ac:dyDescent="0.35">
      <c r="B61" s="4" t="s">
        <v>33</v>
      </c>
      <c r="C61" s="5">
        <v>16</v>
      </c>
      <c r="D61" s="28">
        <v>1100000</v>
      </c>
      <c r="E61" s="25">
        <v>287618</v>
      </c>
    </row>
    <row r="62" spans="2:5" x14ac:dyDescent="0.35">
      <c r="B62" s="4" t="s">
        <v>36</v>
      </c>
      <c r="C62" s="5">
        <v>7</v>
      </c>
      <c r="D62" s="28">
        <v>339553</v>
      </c>
      <c r="E62" s="25">
        <v>417988</v>
      </c>
    </row>
    <row r="63" spans="2:5" x14ac:dyDescent="0.35">
      <c r="B63" s="4" t="s">
        <v>37</v>
      </c>
      <c r="C63" s="5">
        <v>18</v>
      </c>
      <c r="D63" s="28">
        <v>74824054</v>
      </c>
      <c r="E63" s="25">
        <v>68689455</v>
      </c>
    </row>
    <row r="64" spans="2:5" x14ac:dyDescent="0.35">
      <c r="B64" s="4" t="s">
        <v>38</v>
      </c>
      <c r="C64" s="5">
        <v>17</v>
      </c>
      <c r="D64" s="28">
        <v>5661473</v>
      </c>
      <c r="E64" s="25">
        <v>5380769</v>
      </c>
    </row>
    <row r="65" spans="2:5" x14ac:dyDescent="0.35">
      <c r="B65" s="4" t="s">
        <v>39</v>
      </c>
      <c r="C65" s="1"/>
      <c r="D65" s="28">
        <v>325383</v>
      </c>
      <c r="E65" s="25">
        <v>249355</v>
      </c>
    </row>
    <row r="66" spans="2:5" x14ac:dyDescent="0.35">
      <c r="B66" s="4" t="s">
        <v>40</v>
      </c>
      <c r="C66" s="5">
        <v>19</v>
      </c>
      <c r="D66" s="28">
        <v>31561936</v>
      </c>
      <c r="E66" s="25">
        <v>30765943</v>
      </c>
    </row>
    <row r="67" spans="2:5" x14ac:dyDescent="0.35">
      <c r="B67" s="4" t="s">
        <v>118</v>
      </c>
      <c r="C67" s="5"/>
      <c r="D67" s="28">
        <v>10245744</v>
      </c>
      <c r="E67" s="25" t="s">
        <v>76</v>
      </c>
    </row>
    <row r="68" spans="2:5" ht="15" thickBot="1" x14ac:dyDescent="0.4">
      <c r="B68" s="4" t="s">
        <v>41</v>
      </c>
      <c r="C68" s="5">
        <v>20</v>
      </c>
      <c r="D68" s="28">
        <v>2653123</v>
      </c>
      <c r="E68" s="25">
        <v>1910046</v>
      </c>
    </row>
    <row r="69" spans="2:5" ht="15" thickBot="1" x14ac:dyDescent="0.4">
      <c r="B69" s="6"/>
      <c r="C69" s="21"/>
      <c r="D69" s="30">
        <v>137795590</v>
      </c>
      <c r="E69" s="76">
        <v>118877339</v>
      </c>
    </row>
    <row r="70" spans="2:5" ht="15" thickBot="1" x14ac:dyDescent="0.4">
      <c r="B70" s="12" t="s">
        <v>42</v>
      </c>
      <c r="C70" s="13"/>
      <c r="D70" s="32">
        <v>206593814</v>
      </c>
      <c r="E70" s="27">
        <v>196076230</v>
      </c>
    </row>
    <row r="71" spans="2:5" ht="15" thickBot="1" x14ac:dyDescent="0.4">
      <c r="B71" s="14" t="s">
        <v>43</v>
      </c>
      <c r="C71" s="15"/>
      <c r="D71" s="34">
        <v>370238282</v>
      </c>
      <c r="E71" s="77">
        <v>359039065</v>
      </c>
    </row>
    <row r="72" spans="2:5" ht="15" thickTop="1" x14ac:dyDescent="0.35">
      <c r="B72" s="2" t="s">
        <v>3</v>
      </c>
      <c r="C72" s="3"/>
      <c r="D72" s="28"/>
      <c r="E72" s="29"/>
    </row>
    <row r="73" spans="2:5" x14ac:dyDescent="0.35">
      <c r="B73" s="2" t="s">
        <v>44</v>
      </c>
      <c r="C73" s="22">
        <v>11</v>
      </c>
      <c r="D73" s="42">
        <v>2.371</v>
      </c>
      <c r="E73" s="74">
        <v>2.3610000000000002</v>
      </c>
    </row>
    <row r="74" spans="2:5" ht="15" thickBot="1" x14ac:dyDescent="0.4">
      <c r="B74" s="14" t="s">
        <v>45</v>
      </c>
      <c r="C74" s="23"/>
      <c r="D74" s="40"/>
      <c r="E74" s="41"/>
    </row>
    <row r="75" spans="2:5" ht="15" thickTop="1" x14ac:dyDescent="0.35">
      <c r="D75" s="67">
        <f>SUM(D59:D68)-D69</f>
        <v>0</v>
      </c>
      <c r="E75" s="67">
        <f>SUM(E57:E68)-E69</f>
        <v>0</v>
      </c>
    </row>
    <row r="76" spans="2:5" x14ac:dyDescent="0.35">
      <c r="D76" s="67">
        <f>D56+D69-D70</f>
        <v>0</v>
      </c>
      <c r="E76" s="67">
        <f>E56+E69-E70</f>
        <v>0</v>
      </c>
    </row>
    <row r="77" spans="2:5" x14ac:dyDescent="0.35">
      <c r="D77" s="67">
        <f>D47+D70-D71</f>
        <v>0</v>
      </c>
      <c r="E77" s="67">
        <f>E47+E70-E71</f>
        <v>0</v>
      </c>
    </row>
  </sheetData>
  <mergeCells count="1">
    <mergeCell ref="B2:E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view="pageBreakPreview" zoomScale="60" zoomScaleNormal="90" workbookViewId="0">
      <selection activeCell="C10" sqref="C10:C30"/>
    </sheetView>
  </sheetViews>
  <sheetFormatPr defaultRowHeight="14.5" x14ac:dyDescent="0.35"/>
  <cols>
    <col min="2" max="2" width="58.81640625" bestFit="1" customWidth="1"/>
    <col min="4" max="4" width="21.453125" style="36" bestFit="1" customWidth="1"/>
    <col min="5" max="5" width="13.36328125" style="36" bestFit="1" customWidth="1"/>
  </cols>
  <sheetData>
    <row r="2" spans="2:5" ht="35.5" customHeight="1" x14ac:dyDescent="0.35">
      <c r="B2" s="70" t="s">
        <v>100</v>
      </c>
      <c r="C2" s="70"/>
      <c r="D2" s="70"/>
    </row>
    <row r="5" spans="2:5" x14ac:dyDescent="0.35">
      <c r="B5" s="47"/>
      <c r="C5" s="9"/>
      <c r="D5" s="48"/>
      <c r="E5" s="48"/>
    </row>
    <row r="6" spans="2:5" x14ac:dyDescent="0.35">
      <c r="B6" s="47"/>
      <c r="C6" s="9"/>
      <c r="D6" s="48"/>
      <c r="E6" s="48"/>
    </row>
    <row r="7" spans="2:5" ht="15" thickBot="1" x14ac:dyDescent="0.4">
      <c r="B7" s="47"/>
      <c r="C7" s="9"/>
      <c r="D7" s="48" t="s">
        <v>96</v>
      </c>
      <c r="E7" s="49"/>
    </row>
    <row r="8" spans="2:5" ht="15" thickBot="1" x14ac:dyDescent="0.4">
      <c r="B8" s="43" t="s">
        <v>24</v>
      </c>
      <c r="C8" s="13" t="s">
        <v>1</v>
      </c>
      <c r="D8" s="87" t="s">
        <v>62</v>
      </c>
      <c r="E8" s="50" t="s">
        <v>97</v>
      </c>
    </row>
    <row r="9" spans="2:5" x14ac:dyDescent="0.35">
      <c r="B9" s="4" t="s">
        <v>3</v>
      </c>
      <c r="C9" s="5"/>
      <c r="D9" s="28"/>
      <c r="E9" s="29"/>
    </row>
    <row r="10" spans="2:5" x14ac:dyDescent="0.35">
      <c r="B10" s="4" t="s">
        <v>98</v>
      </c>
      <c r="C10" s="5">
        <v>21</v>
      </c>
      <c r="D10" s="28">
        <v>267759747</v>
      </c>
      <c r="E10" s="29">
        <v>236357486</v>
      </c>
    </row>
    <row r="11" spans="2:5" ht="15" thickBot="1" x14ac:dyDescent="0.4">
      <c r="B11" s="10" t="s">
        <v>46</v>
      </c>
      <c r="C11" s="11">
        <v>22</v>
      </c>
      <c r="D11" s="28">
        <v>-245915254</v>
      </c>
      <c r="E11" s="33">
        <v>-217443870</v>
      </c>
    </row>
    <row r="12" spans="2:5" x14ac:dyDescent="0.35">
      <c r="B12" s="2" t="s">
        <v>47</v>
      </c>
      <c r="C12" s="3"/>
      <c r="D12" s="51">
        <v>21844493</v>
      </c>
      <c r="E12" s="29">
        <v>18913616</v>
      </c>
    </row>
    <row r="13" spans="2:5" x14ac:dyDescent="0.35">
      <c r="B13" s="4" t="s">
        <v>3</v>
      </c>
      <c r="C13" s="5"/>
      <c r="D13" s="75">
        <f>SUM(D10:D11)-D12</f>
        <v>0</v>
      </c>
      <c r="E13" s="75">
        <f>SUM(E10:E11)-E12</f>
        <v>0</v>
      </c>
    </row>
    <row r="14" spans="2:5" x14ac:dyDescent="0.35">
      <c r="B14" s="4" t="s">
        <v>48</v>
      </c>
      <c r="C14" s="5">
        <v>23</v>
      </c>
      <c r="D14" s="28">
        <v>-6196098</v>
      </c>
      <c r="E14" s="29">
        <v>-5348500</v>
      </c>
    </row>
    <row r="15" spans="2:5" x14ac:dyDescent="0.35">
      <c r="B15" s="4" t="s">
        <v>49</v>
      </c>
      <c r="C15" s="5"/>
      <c r="D15" s="28">
        <v>-135239</v>
      </c>
      <c r="E15" s="29">
        <v>-427681</v>
      </c>
    </row>
    <row r="16" spans="2:5" x14ac:dyDescent="0.35">
      <c r="B16" s="4" t="s">
        <v>50</v>
      </c>
      <c r="C16" s="5">
        <v>24</v>
      </c>
      <c r="D16" s="28">
        <v>2744798</v>
      </c>
      <c r="E16" s="29">
        <v>750261</v>
      </c>
    </row>
    <row r="17" spans="2:5" ht="15" thickBot="1" x14ac:dyDescent="0.4">
      <c r="B17" s="4" t="s">
        <v>51</v>
      </c>
      <c r="C17" s="1"/>
      <c r="D17" s="28">
        <v>-7899</v>
      </c>
      <c r="E17" s="29">
        <v>-26168</v>
      </c>
    </row>
    <row r="18" spans="2:5" x14ac:dyDescent="0.35">
      <c r="B18" s="44" t="s">
        <v>52</v>
      </c>
      <c r="C18" s="45"/>
      <c r="D18" s="51">
        <v>18250055</v>
      </c>
      <c r="E18" s="52">
        <v>13861528</v>
      </c>
    </row>
    <row r="19" spans="2:5" x14ac:dyDescent="0.35">
      <c r="B19" s="4" t="s">
        <v>3</v>
      </c>
      <c r="C19" s="5"/>
      <c r="D19" s="75">
        <f>SUM(D12:D17)-D18</f>
        <v>0</v>
      </c>
      <c r="E19" s="75">
        <f>SUM(E12:E17)-E18</f>
        <v>0</v>
      </c>
    </row>
    <row r="20" spans="2:5" x14ac:dyDescent="0.35">
      <c r="B20" s="4" t="s">
        <v>53</v>
      </c>
      <c r="C20" s="5"/>
      <c r="D20" s="28">
        <v>-797599</v>
      </c>
      <c r="E20" s="29">
        <v>-2801239</v>
      </c>
    </row>
    <row r="21" spans="2:5" x14ac:dyDescent="0.35">
      <c r="B21" s="4" t="s">
        <v>54</v>
      </c>
      <c r="C21" s="1"/>
      <c r="D21" s="28">
        <v>5102365</v>
      </c>
      <c r="E21" s="29">
        <v>4312889</v>
      </c>
    </row>
    <row r="22" spans="2:5" ht="15" thickBot="1" x14ac:dyDescent="0.4">
      <c r="B22" s="4" t="s">
        <v>55</v>
      </c>
      <c r="C22" s="5">
        <v>25</v>
      </c>
      <c r="D22" s="28">
        <v>-7439086</v>
      </c>
      <c r="E22" s="29">
        <v>-7659300</v>
      </c>
    </row>
    <row r="23" spans="2:5" x14ac:dyDescent="0.35">
      <c r="B23" s="44" t="s">
        <v>56</v>
      </c>
      <c r="C23" s="45"/>
      <c r="D23" s="51">
        <v>15115735</v>
      </c>
      <c r="E23" s="52">
        <v>7713878</v>
      </c>
    </row>
    <row r="24" spans="2:5" x14ac:dyDescent="0.35">
      <c r="B24" s="4" t="s">
        <v>3</v>
      </c>
      <c r="C24" s="5"/>
      <c r="D24" s="75">
        <f>SUM(D18:D22)-D23</f>
        <v>0</v>
      </c>
      <c r="E24" s="75">
        <f>SUM(E18:E22)-E23</f>
        <v>0</v>
      </c>
    </row>
    <row r="25" spans="2:5" ht="15" thickBot="1" x14ac:dyDescent="0.4">
      <c r="B25" s="10" t="s">
        <v>57</v>
      </c>
      <c r="C25" s="11">
        <v>26</v>
      </c>
      <c r="D25" s="32">
        <v>-4630849</v>
      </c>
      <c r="E25" s="33">
        <v>-3605722</v>
      </c>
    </row>
    <row r="26" spans="2:5" ht="15" thickBot="1" x14ac:dyDescent="0.4">
      <c r="B26" s="12" t="s">
        <v>58</v>
      </c>
      <c r="C26" s="13"/>
      <c r="D26" s="32">
        <v>10484886</v>
      </c>
      <c r="E26" s="33">
        <v>4108156</v>
      </c>
    </row>
    <row r="27" spans="2:5" ht="15" thickBot="1" x14ac:dyDescent="0.4">
      <c r="B27" s="14" t="s">
        <v>59</v>
      </c>
      <c r="C27" s="15"/>
      <c r="D27" s="34">
        <v>10484886</v>
      </c>
      <c r="E27" s="35">
        <v>4108156</v>
      </c>
    </row>
    <row r="28" spans="2:5" ht="15" thickTop="1" x14ac:dyDescent="0.35">
      <c r="B28" s="2" t="s">
        <v>3</v>
      </c>
      <c r="C28" s="3"/>
      <c r="D28" s="68">
        <f>SUM(D23:D25)-D26</f>
        <v>0</v>
      </c>
      <c r="E28" s="68">
        <f>SUM(E23:E25)-E26</f>
        <v>0</v>
      </c>
    </row>
    <row r="29" spans="2:5" x14ac:dyDescent="0.35">
      <c r="B29" s="2" t="s">
        <v>60</v>
      </c>
      <c r="C29" s="3"/>
      <c r="D29" s="28"/>
      <c r="E29" s="29"/>
    </row>
    <row r="30" spans="2:5" ht="15" thickBot="1" x14ac:dyDescent="0.4">
      <c r="B30" s="16" t="s">
        <v>61</v>
      </c>
      <c r="C30" s="46">
        <v>13</v>
      </c>
      <c r="D30" s="85">
        <v>0.153</v>
      </c>
      <c r="E30" s="86">
        <v>0.06</v>
      </c>
    </row>
    <row r="31" spans="2:5" ht="15" thickTop="1" x14ac:dyDescent="0.35"/>
  </sheetData>
  <mergeCells count="1">
    <mergeCell ref="B2:D2"/>
  </mergeCells>
  <pageMargins left="0.7" right="0.7" top="0.75" bottom="0.75" header="0.3" footer="0.3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5"/>
  <sheetViews>
    <sheetView view="pageBreakPreview" zoomScale="85" zoomScaleNormal="90" zoomScaleSheetLayoutView="85" workbookViewId="0">
      <selection activeCell="D12" sqref="D12:E44"/>
    </sheetView>
  </sheetViews>
  <sheetFormatPr defaultRowHeight="14.5" x14ac:dyDescent="0.35"/>
  <cols>
    <col min="2" max="2" width="81.26953125" bestFit="1" customWidth="1"/>
    <col min="4" max="4" width="27.90625" style="36" customWidth="1"/>
    <col min="5" max="5" width="13.36328125" style="36" bestFit="1" customWidth="1"/>
  </cols>
  <sheetData>
    <row r="2" spans="2:6" ht="32" customHeight="1" x14ac:dyDescent="0.35">
      <c r="B2" s="70" t="s">
        <v>101</v>
      </c>
      <c r="C2" s="70"/>
      <c r="D2" s="70"/>
    </row>
    <row r="6" spans="2:6" x14ac:dyDescent="0.35">
      <c r="B6" s="17" t="s">
        <v>24</v>
      </c>
      <c r="C6" s="18"/>
      <c r="D6" s="38"/>
      <c r="E6" s="38"/>
      <c r="F6" s="56"/>
    </row>
    <row r="7" spans="2:6" ht="15" thickBot="1" x14ac:dyDescent="0.4">
      <c r="B7" s="17"/>
      <c r="C7" s="18"/>
      <c r="D7" s="88" t="s">
        <v>96</v>
      </c>
      <c r="E7" s="61"/>
      <c r="F7" s="56"/>
    </row>
    <row r="8" spans="2:6" ht="15.5" thickTop="1" thickBot="1" x14ac:dyDescent="0.4">
      <c r="B8" s="19"/>
      <c r="C8" s="13" t="s">
        <v>1</v>
      </c>
      <c r="D8" s="62" t="s">
        <v>62</v>
      </c>
      <c r="E8" s="27" t="s">
        <v>63</v>
      </c>
      <c r="F8" s="53"/>
    </row>
    <row r="9" spans="2:6" x14ac:dyDescent="0.35">
      <c r="B9" s="2"/>
      <c r="C9" s="57"/>
      <c r="D9" s="63"/>
      <c r="E9" s="39"/>
      <c r="F9" s="22"/>
    </row>
    <row r="10" spans="2:6" x14ac:dyDescent="0.35">
      <c r="B10" s="2"/>
      <c r="C10" s="22"/>
      <c r="D10" s="38"/>
      <c r="E10" s="39"/>
      <c r="F10" s="22"/>
    </row>
    <row r="11" spans="2:6" x14ac:dyDescent="0.35">
      <c r="B11" s="2" t="s">
        <v>64</v>
      </c>
      <c r="C11" s="22"/>
      <c r="D11" s="38"/>
      <c r="E11" s="39"/>
      <c r="F11" s="22"/>
    </row>
    <row r="12" spans="2:6" x14ac:dyDescent="0.35">
      <c r="B12" s="4" t="s">
        <v>65</v>
      </c>
      <c r="C12" s="5"/>
      <c r="D12" s="24">
        <v>301163754</v>
      </c>
      <c r="E12" s="25">
        <v>257096789</v>
      </c>
      <c r="F12" s="22"/>
    </row>
    <row r="13" spans="2:6" x14ac:dyDescent="0.35">
      <c r="B13" s="4" t="s">
        <v>66</v>
      </c>
      <c r="C13" s="5"/>
      <c r="D13" s="24">
        <v>-251816312</v>
      </c>
      <c r="E13" s="25">
        <v>-223891574</v>
      </c>
      <c r="F13" s="22"/>
    </row>
    <row r="14" spans="2:6" x14ac:dyDescent="0.35">
      <c r="B14" s="4" t="s">
        <v>67</v>
      </c>
      <c r="C14" s="5"/>
      <c r="D14" s="24">
        <v>-6311707</v>
      </c>
      <c r="E14" s="25">
        <v>-5178550</v>
      </c>
      <c r="F14" s="22"/>
    </row>
    <row r="15" spans="2:6" x14ac:dyDescent="0.35">
      <c r="B15" s="4" t="s">
        <v>68</v>
      </c>
      <c r="C15" s="5"/>
      <c r="D15" s="24">
        <v>-10628160</v>
      </c>
      <c r="E15" s="25">
        <v>-9069153</v>
      </c>
      <c r="F15" s="22"/>
    </row>
    <row r="16" spans="2:6" x14ac:dyDescent="0.35">
      <c r="B16" s="4" t="s">
        <v>69</v>
      </c>
      <c r="C16" s="5"/>
      <c r="D16" s="24">
        <v>154498</v>
      </c>
      <c r="E16" s="25">
        <v>66690</v>
      </c>
      <c r="F16" s="22"/>
    </row>
    <row r="17" spans="2:6" x14ac:dyDescent="0.35">
      <c r="B17" s="4" t="s">
        <v>70</v>
      </c>
      <c r="C17" s="5"/>
      <c r="D17" s="24">
        <v>-3944803</v>
      </c>
      <c r="E17" s="25">
        <v>-1698106</v>
      </c>
      <c r="F17" s="22"/>
    </row>
    <row r="18" spans="2:6" x14ac:dyDescent="0.35">
      <c r="B18" s="4" t="s">
        <v>71</v>
      </c>
      <c r="C18" s="5"/>
      <c r="D18" s="24">
        <v>-6814034</v>
      </c>
      <c r="E18" s="25">
        <v>-6942746</v>
      </c>
      <c r="F18" s="22"/>
    </row>
    <row r="19" spans="2:6" x14ac:dyDescent="0.35">
      <c r="B19" s="4" t="s">
        <v>72</v>
      </c>
      <c r="C19" s="5"/>
      <c r="D19" s="24">
        <v>4344388</v>
      </c>
      <c r="E19" s="25">
        <v>3661004</v>
      </c>
      <c r="F19" s="22"/>
    </row>
    <row r="20" spans="2:6" ht="15" thickBot="1" x14ac:dyDescent="0.4">
      <c r="B20" s="4"/>
      <c r="C20" s="5"/>
      <c r="D20" s="24"/>
      <c r="E20" s="27"/>
      <c r="F20" s="58"/>
    </row>
    <row r="21" spans="2:6" ht="15" thickBot="1" x14ac:dyDescent="0.4">
      <c r="B21" s="54" t="s">
        <v>73</v>
      </c>
      <c r="C21" s="21"/>
      <c r="D21" s="102">
        <v>26147624</v>
      </c>
      <c r="E21" s="76">
        <v>14044354</v>
      </c>
      <c r="F21" s="59"/>
    </row>
    <row r="22" spans="2:6" x14ac:dyDescent="0.35">
      <c r="B22" s="4" t="s">
        <v>3</v>
      </c>
      <c r="C22" s="5"/>
      <c r="D22" s="103">
        <f>SUM(D12:D20)-D21</f>
        <v>0</v>
      </c>
      <c r="E22" s="103">
        <f>SUM(E12:E20)-E21</f>
        <v>0</v>
      </c>
      <c r="F22" s="57"/>
    </row>
    <row r="23" spans="2:6" x14ac:dyDescent="0.35">
      <c r="B23" s="2" t="s">
        <v>74</v>
      </c>
      <c r="C23" s="5"/>
      <c r="D23" s="24"/>
      <c r="E23" s="25"/>
      <c r="F23" s="22"/>
    </row>
    <row r="24" spans="2:6" x14ac:dyDescent="0.35">
      <c r="B24" s="4" t="s">
        <v>75</v>
      </c>
      <c r="C24" s="5"/>
      <c r="D24" s="24">
        <v>-352800</v>
      </c>
      <c r="E24" s="25">
        <v>-355592</v>
      </c>
      <c r="F24" s="22"/>
    </row>
    <row r="25" spans="2:6" x14ac:dyDescent="0.35">
      <c r="B25" s="4" t="s">
        <v>77</v>
      </c>
      <c r="C25" s="5"/>
      <c r="D25" s="24">
        <v>237120</v>
      </c>
      <c r="E25" s="25">
        <v>241922</v>
      </c>
      <c r="F25" s="22"/>
    </row>
    <row r="26" spans="2:6" x14ac:dyDescent="0.35">
      <c r="B26" s="4" t="s">
        <v>78</v>
      </c>
      <c r="C26" s="5"/>
      <c r="D26" s="24">
        <v>-13950044</v>
      </c>
      <c r="E26" s="25">
        <v>-12071451</v>
      </c>
      <c r="F26" s="22"/>
    </row>
    <row r="27" spans="2:6" x14ac:dyDescent="0.35">
      <c r="B27" s="4" t="s">
        <v>102</v>
      </c>
      <c r="C27" s="5"/>
      <c r="D27" s="24">
        <v>11888611</v>
      </c>
      <c r="E27" s="25" t="s">
        <v>76</v>
      </c>
      <c r="F27" s="22"/>
    </row>
    <row r="28" spans="2:6" x14ac:dyDescent="0.35">
      <c r="B28" s="4" t="s">
        <v>79</v>
      </c>
      <c r="C28" s="5"/>
      <c r="D28" s="24">
        <v>4393</v>
      </c>
      <c r="E28" s="25">
        <v>4378</v>
      </c>
      <c r="F28" s="22"/>
    </row>
    <row r="29" spans="2:6" ht="15" thickBot="1" x14ac:dyDescent="0.4">
      <c r="B29" s="4" t="s">
        <v>80</v>
      </c>
      <c r="C29" s="5"/>
      <c r="D29" s="24">
        <v>222</v>
      </c>
      <c r="E29" s="25">
        <v>221</v>
      </c>
      <c r="F29" s="58"/>
    </row>
    <row r="30" spans="2:6" ht="15" thickBot="1" x14ac:dyDescent="0.4">
      <c r="B30" s="54" t="s">
        <v>81</v>
      </c>
      <c r="C30" s="21"/>
      <c r="D30" s="102">
        <v>-2172498</v>
      </c>
      <c r="E30" s="76">
        <v>-12180522</v>
      </c>
      <c r="F30" s="59"/>
    </row>
    <row r="31" spans="2:6" x14ac:dyDescent="0.35">
      <c r="B31" s="2" t="s">
        <v>3</v>
      </c>
      <c r="C31" s="5"/>
      <c r="D31" s="104">
        <f>SUM(D24:D29)-D30</f>
        <v>0</v>
      </c>
      <c r="E31" s="104">
        <f>SUM(E24:E29)-E30</f>
        <v>0</v>
      </c>
      <c r="F31" s="57"/>
    </row>
    <row r="32" spans="2:6" x14ac:dyDescent="0.35">
      <c r="B32" s="2" t="s">
        <v>82</v>
      </c>
      <c r="C32" s="5"/>
      <c r="D32" s="24"/>
      <c r="E32" s="25"/>
      <c r="F32" s="22"/>
    </row>
    <row r="33" spans="2:6" x14ac:dyDescent="0.35">
      <c r="B33" s="4" t="s">
        <v>103</v>
      </c>
      <c r="C33" s="5" t="s">
        <v>104</v>
      </c>
      <c r="D33" s="24" t="s">
        <v>76</v>
      </c>
      <c r="E33" s="25">
        <v>3546971</v>
      </c>
      <c r="F33" s="22"/>
    </row>
    <row r="34" spans="2:6" x14ac:dyDescent="0.35">
      <c r="B34" s="4" t="s">
        <v>105</v>
      </c>
      <c r="C34" s="5" t="s">
        <v>106</v>
      </c>
      <c r="D34" s="24" t="s">
        <v>76</v>
      </c>
      <c r="E34" s="25">
        <v>5588710</v>
      </c>
      <c r="F34" s="22"/>
    </row>
    <row r="35" spans="2:6" x14ac:dyDescent="0.35">
      <c r="B35" s="4" t="s">
        <v>107</v>
      </c>
      <c r="C35" s="5" t="s">
        <v>108</v>
      </c>
      <c r="D35" s="24">
        <v>2999514</v>
      </c>
      <c r="E35" s="25">
        <v>287618</v>
      </c>
      <c r="F35" s="22"/>
    </row>
    <row r="36" spans="2:6" x14ac:dyDescent="0.35">
      <c r="B36" s="4" t="s">
        <v>83</v>
      </c>
      <c r="C36" s="5" t="s">
        <v>104</v>
      </c>
      <c r="D36" s="24">
        <v>-10346292</v>
      </c>
      <c r="E36" s="25">
        <v>-9991595</v>
      </c>
      <c r="F36" s="22"/>
    </row>
    <row r="37" spans="2:6" x14ac:dyDescent="0.35">
      <c r="B37" s="4" t="s">
        <v>109</v>
      </c>
      <c r="C37" s="5"/>
      <c r="D37" s="24">
        <v>-345896</v>
      </c>
      <c r="E37" s="25">
        <v>-436800</v>
      </c>
      <c r="F37" s="22"/>
    </row>
    <row r="38" spans="2:6" ht="15" thickBot="1" x14ac:dyDescent="0.4">
      <c r="B38" s="4" t="s">
        <v>110</v>
      </c>
      <c r="C38" s="5">
        <v>13</v>
      </c>
      <c r="D38" s="24" t="s">
        <v>76</v>
      </c>
      <c r="E38" s="25">
        <v>1550330</v>
      </c>
      <c r="F38" s="58"/>
    </row>
    <row r="39" spans="2:6" ht="15" thickBot="1" x14ac:dyDescent="0.4">
      <c r="B39" s="54" t="s">
        <v>84</v>
      </c>
      <c r="C39" s="21"/>
      <c r="D39" s="102">
        <v>-7692674</v>
      </c>
      <c r="E39" s="76">
        <v>545234</v>
      </c>
      <c r="F39" s="59"/>
    </row>
    <row r="40" spans="2:6" x14ac:dyDescent="0.35">
      <c r="B40" s="2" t="s">
        <v>85</v>
      </c>
      <c r="C40" s="5"/>
      <c r="D40" s="24">
        <v>16282452</v>
      </c>
      <c r="E40" s="25">
        <v>2409066</v>
      </c>
      <c r="F40" s="57"/>
    </row>
    <row r="41" spans="2:6" x14ac:dyDescent="0.35">
      <c r="B41" s="55" t="s">
        <v>3</v>
      </c>
      <c r="C41" s="5"/>
      <c r="D41" s="103">
        <f>D21+D30+D39-D40</f>
        <v>0</v>
      </c>
      <c r="E41" s="103">
        <f>E21+E30+E39-E40</f>
        <v>0</v>
      </c>
      <c r="F41" s="22"/>
    </row>
    <row r="42" spans="2:6" x14ac:dyDescent="0.35">
      <c r="B42" s="4" t="s">
        <v>86</v>
      </c>
      <c r="C42" s="5"/>
      <c r="D42" s="24">
        <v>-94</v>
      </c>
      <c r="E42" s="25">
        <v>99</v>
      </c>
      <c r="F42" s="22"/>
    </row>
    <row r="43" spans="2:6" ht="15" thickBot="1" x14ac:dyDescent="0.4">
      <c r="B43" s="10" t="s">
        <v>87</v>
      </c>
      <c r="C43" s="11"/>
      <c r="D43" s="62">
        <v>57626351</v>
      </c>
      <c r="E43" s="27">
        <v>55217186</v>
      </c>
      <c r="F43" s="58"/>
    </row>
    <row r="44" spans="2:6" ht="15" thickBot="1" x14ac:dyDescent="0.4">
      <c r="B44" s="14" t="s">
        <v>88</v>
      </c>
      <c r="C44" s="46">
        <v>12</v>
      </c>
      <c r="D44" s="105">
        <v>73908709</v>
      </c>
      <c r="E44" s="106">
        <v>57626351</v>
      </c>
      <c r="F44" s="60"/>
    </row>
    <row r="45" spans="2:6" ht="15" thickTop="1" x14ac:dyDescent="0.35"/>
  </sheetData>
  <mergeCells count="1">
    <mergeCell ref="B2:D2"/>
  </mergeCells>
  <pageMargins left="0.7" right="0.7" top="0.75" bottom="0.75" header="0.3" footer="0.3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7"/>
  <sheetViews>
    <sheetView tabSelected="1" view="pageBreakPreview" zoomScaleNormal="90" zoomScaleSheetLayoutView="100" workbookViewId="0">
      <selection activeCell="E25" sqref="E25"/>
    </sheetView>
  </sheetViews>
  <sheetFormatPr defaultRowHeight="14.5" x14ac:dyDescent="0.35"/>
  <cols>
    <col min="2" max="2" width="50.54296875" customWidth="1"/>
    <col min="4" max="6" width="15.08984375" customWidth="1"/>
  </cols>
  <sheetData>
    <row r="2" spans="2:7" ht="46" customHeight="1" x14ac:dyDescent="0.35">
      <c r="B2" s="71" t="s">
        <v>111</v>
      </c>
      <c r="C2" s="71"/>
      <c r="D2" s="71"/>
      <c r="E2" s="71"/>
    </row>
    <row r="6" spans="2:7" x14ac:dyDescent="0.35">
      <c r="B6" s="91" t="s">
        <v>24</v>
      </c>
      <c r="C6" s="93" t="s">
        <v>1</v>
      </c>
      <c r="D6" s="95" t="s">
        <v>27</v>
      </c>
      <c r="E6" s="95" t="s">
        <v>89</v>
      </c>
      <c r="F6" s="89" t="s">
        <v>90</v>
      </c>
    </row>
    <row r="7" spans="2:7" ht="15" thickBot="1" x14ac:dyDescent="0.4">
      <c r="B7" s="92"/>
      <c r="C7" s="94"/>
      <c r="D7" s="96"/>
      <c r="E7" s="96"/>
      <c r="F7" s="90" t="s">
        <v>91</v>
      </c>
    </row>
    <row r="8" spans="2:7" x14ac:dyDescent="0.35">
      <c r="B8" s="2" t="s">
        <v>3</v>
      </c>
      <c r="C8" s="3"/>
      <c r="D8" s="4"/>
      <c r="E8" s="4"/>
      <c r="F8" s="4"/>
    </row>
    <row r="9" spans="2:7" ht="15" thickBot="1" x14ac:dyDescent="0.4">
      <c r="B9" s="12" t="s">
        <v>112</v>
      </c>
      <c r="C9" s="13"/>
      <c r="D9" s="33">
        <v>123995302</v>
      </c>
      <c r="E9" s="33">
        <v>49426980</v>
      </c>
      <c r="F9" s="33">
        <v>173422282</v>
      </c>
      <c r="G9" s="69">
        <f>D9+E9-F9</f>
        <v>0</v>
      </c>
    </row>
    <row r="10" spans="2:7" x14ac:dyDescent="0.35">
      <c r="B10" s="4" t="s">
        <v>3</v>
      </c>
      <c r="C10" s="3"/>
      <c r="D10" s="29"/>
      <c r="E10" s="29"/>
      <c r="F10" s="29"/>
      <c r="G10" s="69">
        <f t="shared" ref="G10:G27" si="0">D10+E10-F10</f>
        <v>0</v>
      </c>
    </row>
    <row r="11" spans="2:7" ht="15" thickBot="1" x14ac:dyDescent="0.4">
      <c r="B11" s="10" t="s">
        <v>92</v>
      </c>
      <c r="C11" s="11"/>
      <c r="D11" s="33" t="s">
        <v>76</v>
      </c>
      <c r="E11" s="33">
        <v>4108156</v>
      </c>
      <c r="F11" s="33">
        <v>4108156</v>
      </c>
      <c r="G11" s="69"/>
    </row>
    <row r="12" spans="2:7" ht="15" thickBot="1" x14ac:dyDescent="0.4">
      <c r="B12" s="12" t="s">
        <v>93</v>
      </c>
      <c r="C12" s="13"/>
      <c r="D12" s="33" t="s">
        <v>76</v>
      </c>
      <c r="E12" s="33">
        <v>4108156</v>
      </c>
      <c r="F12" s="33">
        <v>4108156</v>
      </c>
      <c r="G12" s="69"/>
    </row>
    <row r="13" spans="2:7" ht="15" thickBot="1" x14ac:dyDescent="0.4">
      <c r="B13" s="2" t="s">
        <v>3</v>
      </c>
      <c r="C13" s="3"/>
      <c r="D13" s="29"/>
      <c r="E13" s="29"/>
      <c r="F13" s="29"/>
      <c r="G13" s="69">
        <f t="shared" si="0"/>
        <v>0</v>
      </c>
    </row>
    <row r="14" spans="2:7" x14ac:dyDescent="0.35">
      <c r="B14" s="44"/>
      <c r="C14" s="45"/>
      <c r="D14" s="52"/>
      <c r="E14" s="52"/>
      <c r="F14" s="52"/>
      <c r="G14" s="69">
        <f t="shared" si="0"/>
        <v>0</v>
      </c>
    </row>
    <row r="15" spans="2:7" x14ac:dyDescent="0.35">
      <c r="B15" s="4" t="s">
        <v>113</v>
      </c>
      <c r="C15" s="5">
        <v>13</v>
      </c>
      <c r="D15" s="29">
        <v>1550330</v>
      </c>
      <c r="E15" s="29" t="s">
        <v>76</v>
      </c>
      <c r="F15" s="29">
        <v>1550330</v>
      </c>
      <c r="G15" s="69"/>
    </row>
    <row r="16" spans="2:7" ht="15" thickBot="1" x14ac:dyDescent="0.4">
      <c r="B16" s="10" t="s">
        <v>114</v>
      </c>
      <c r="C16" s="11">
        <v>13</v>
      </c>
      <c r="D16" s="33" t="s">
        <v>76</v>
      </c>
      <c r="E16" s="33">
        <v>-16117933</v>
      </c>
      <c r="F16" s="33">
        <v>-16117933</v>
      </c>
      <c r="G16" s="69"/>
    </row>
    <row r="17" spans="2:7" ht="15" thickBot="1" x14ac:dyDescent="0.4">
      <c r="B17" s="12" t="s">
        <v>115</v>
      </c>
      <c r="C17" s="11"/>
      <c r="D17" s="33">
        <v>125545632</v>
      </c>
      <c r="E17" s="33">
        <v>37417203</v>
      </c>
      <c r="F17" s="33">
        <v>162962835</v>
      </c>
      <c r="G17" s="69">
        <f t="shared" si="0"/>
        <v>0</v>
      </c>
    </row>
    <row r="18" spans="2:7" x14ac:dyDescent="0.35">
      <c r="B18" s="2" t="s">
        <v>3</v>
      </c>
      <c r="C18" s="5"/>
      <c r="D18" s="29"/>
      <c r="E18" s="29"/>
      <c r="F18" s="29"/>
      <c r="G18" s="69">
        <f t="shared" si="0"/>
        <v>0</v>
      </c>
    </row>
    <row r="19" spans="2:7" ht="15" thickBot="1" x14ac:dyDescent="0.4">
      <c r="B19" s="10" t="s">
        <v>92</v>
      </c>
      <c r="C19" s="13"/>
      <c r="D19" s="32" t="s">
        <v>76</v>
      </c>
      <c r="E19" s="32">
        <v>10484886</v>
      </c>
      <c r="F19" s="32">
        <v>10484886</v>
      </c>
      <c r="G19" s="69"/>
    </row>
    <row r="20" spans="2:7" ht="15" thickBot="1" x14ac:dyDescent="0.4">
      <c r="B20" s="12" t="s">
        <v>93</v>
      </c>
      <c r="C20" s="13"/>
      <c r="D20" s="32" t="s">
        <v>76</v>
      </c>
      <c r="E20" s="32">
        <v>10484886</v>
      </c>
      <c r="F20" s="32">
        <v>10484886</v>
      </c>
      <c r="G20" s="69"/>
    </row>
    <row r="21" spans="2:7" x14ac:dyDescent="0.35">
      <c r="B21" s="2" t="s">
        <v>3</v>
      </c>
      <c r="C21" s="5"/>
      <c r="D21" s="28"/>
      <c r="E21" s="28"/>
      <c r="F21" s="28"/>
      <c r="G21" s="69">
        <f t="shared" si="0"/>
        <v>0</v>
      </c>
    </row>
    <row r="22" spans="2:7" x14ac:dyDescent="0.35">
      <c r="B22" s="4" t="s">
        <v>116</v>
      </c>
      <c r="C22" s="5">
        <v>13</v>
      </c>
      <c r="D22" s="28" t="s">
        <v>76</v>
      </c>
      <c r="E22" s="28">
        <v>442491</v>
      </c>
      <c r="F22" s="28">
        <v>442491</v>
      </c>
      <c r="G22" s="69"/>
    </row>
    <row r="23" spans="2:7" ht="15" thickBot="1" x14ac:dyDescent="0.4">
      <c r="B23" s="4" t="s">
        <v>94</v>
      </c>
      <c r="C23" s="5"/>
      <c r="D23" s="28" t="s">
        <v>76</v>
      </c>
      <c r="E23" s="28">
        <v>-10245744</v>
      </c>
      <c r="F23" s="28">
        <v>-10245744</v>
      </c>
      <c r="G23" s="69"/>
    </row>
    <row r="24" spans="2:7" ht="15" thickBot="1" x14ac:dyDescent="0.4">
      <c r="B24" s="97" t="s">
        <v>117</v>
      </c>
      <c r="C24" s="98"/>
      <c r="D24" s="64">
        <v>125545632</v>
      </c>
      <c r="E24" s="64">
        <v>38098836</v>
      </c>
      <c r="F24" s="64">
        <v>163644468</v>
      </c>
      <c r="G24" s="69">
        <f t="shared" si="0"/>
        <v>0</v>
      </c>
    </row>
    <row r="25" spans="2:7" ht="15" thickTop="1" x14ac:dyDescent="0.35">
      <c r="G25" s="69"/>
    </row>
    <row r="26" spans="2:7" x14ac:dyDescent="0.35">
      <c r="G26" s="69"/>
    </row>
    <row r="27" spans="2:7" x14ac:dyDescent="0.35">
      <c r="G27" s="69"/>
    </row>
  </sheetData>
  <mergeCells count="5">
    <mergeCell ref="B2:E2"/>
    <mergeCell ref="B6:B7"/>
    <mergeCell ref="C6:C7"/>
    <mergeCell ref="D6:D7"/>
    <mergeCell ref="E6:E7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ДДС</vt:lpstr>
      <vt:lpstr>Капитал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2022-05-24T11:31:42Z</dcterms:modified>
</cp:coreProperties>
</file>