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работа\1. ЕБРР\ОТЧЕТЫ\"/>
    </mc:Choice>
  </mc:AlternateContent>
  <bookViews>
    <workbookView xWindow="0" yWindow="0" windowWidth="23040" windowHeight="8904"/>
  </bookViews>
  <sheets>
    <sheet name="Баланс" sheetId="4" r:id="rId1"/>
    <sheet name="ОПиУ" sheetId="2" r:id="rId2"/>
    <sheet name="ДДС" sheetId="3" r:id="rId3"/>
    <sheet name="Капитал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3" l="1"/>
  <c r="D26" i="3"/>
  <c r="E21" i="3"/>
  <c r="D21" i="3"/>
  <c r="E14" i="3"/>
  <c r="D14" i="3"/>
  <c r="E23" i="2"/>
  <c r="D23" i="2"/>
  <c r="E19" i="2"/>
  <c r="D19" i="2"/>
  <c r="E14" i="2"/>
  <c r="D14" i="2"/>
  <c r="E8" i="2"/>
  <c r="D8" i="2"/>
  <c r="E70" i="4"/>
  <c r="D70" i="4"/>
  <c r="E69" i="4"/>
  <c r="D69" i="4"/>
  <c r="E68" i="4"/>
  <c r="D68" i="4"/>
  <c r="E48" i="4"/>
  <c r="D48" i="4"/>
  <c r="E40" i="4"/>
  <c r="D40" i="4"/>
  <c r="E31" i="4"/>
  <c r="D31" i="4"/>
  <c r="E28" i="4"/>
  <c r="D28" i="4"/>
  <c r="E17" i="4"/>
  <c r="D17" i="4"/>
</calcChain>
</file>

<file path=xl/sharedStrings.xml><?xml version="1.0" encoding="utf-8"?>
<sst xmlns="http://schemas.openxmlformats.org/spreadsheetml/2006/main" count="153" uniqueCount="108">
  <si>
    <t xml:space="preserve">В тысячах тенге </t>
  </si>
  <si>
    <t>Прим.</t>
  </si>
  <si>
    <t>31 марта</t>
  </si>
  <si>
    <t>2021 года</t>
  </si>
  <si>
    <t>31 декабря</t>
  </si>
  <si>
    <t>2020 года</t>
  </si>
  <si>
    <t xml:space="preserve"> </t>
  </si>
  <si>
    <t>Активы</t>
  </si>
  <si>
    <t>Внеоборотные активы</t>
  </si>
  <si>
    <t>Основные средства</t>
  </si>
  <si>
    <t xml:space="preserve">Инвестиционная недвижимость </t>
  </si>
  <si>
    <t>Нематериальные активы</t>
  </si>
  <si>
    <t>Активы в форме права пользования</t>
  </si>
  <si>
    <t>Долгосрочные банковские вклады</t>
  </si>
  <si>
    <t>Беспроцентные займы, выданные связанным сторонам</t>
  </si>
  <si>
    <t>Расходы будущих периодов</t>
  </si>
  <si>
    <t>Авансы выданные</t>
  </si>
  <si>
    <t>Отложенные налоговые активы</t>
  </si>
  <si>
    <t>Оборотные активы</t>
  </si>
  <si>
    <t>Товарно-материальные запасы</t>
  </si>
  <si>
    <t>Торговая дебиторская задолженность</t>
  </si>
  <si>
    <t>Предоплата по налогам, помимо подоходного налога</t>
  </si>
  <si>
    <t xml:space="preserve">Предоплата по корпоративному подоходному налогу </t>
  </si>
  <si>
    <t>−</t>
  </si>
  <si>
    <t>Прочие оборотные активы</t>
  </si>
  <si>
    <t>Краткосрочные банковские вклады</t>
  </si>
  <si>
    <t>Денежные средства и их эквиваленты</t>
  </si>
  <si>
    <t>Активы, предназначенные для продажи</t>
  </si>
  <si>
    <t>Итого активов</t>
  </si>
  <si>
    <t>В тысячах тенге</t>
  </si>
  <si>
    <t>Капитал и обязательства</t>
  </si>
  <si>
    <t>Капитал</t>
  </si>
  <si>
    <t>Уставный капитал</t>
  </si>
  <si>
    <t>Нераспределённая прибыль</t>
  </si>
  <si>
    <t>Итого капитал</t>
  </si>
  <si>
    <t>Долгосрочные обязательства</t>
  </si>
  <si>
    <t xml:space="preserve">Процентные займы </t>
  </si>
  <si>
    <t>Обязательство по аренде</t>
  </si>
  <si>
    <t>Выпущенные долговые ценные бумаги</t>
  </si>
  <si>
    <t>Резерв по ликвидации скважин и восстановлению участка</t>
  </si>
  <si>
    <t>Доходы будущих периодов</t>
  </si>
  <si>
    <t>Краткосрочные обязательства</t>
  </si>
  <si>
    <t>Беспроцентный заем от Акционера</t>
  </si>
  <si>
    <t>Торговая кредиторская задолженность</t>
  </si>
  <si>
    <t xml:space="preserve">Обязательства по договору </t>
  </si>
  <si>
    <t>Корпоративный подоходный налог к уплате</t>
  </si>
  <si>
    <t>Налоги к уплате помимо подоходного налога</t>
  </si>
  <si>
    <t>Оценочные обязательства</t>
  </si>
  <si>
    <t>Дивиденды к выплате по простым акциям</t>
  </si>
  <si>
    <t>Прочие краткосрочные обязательства</t>
  </si>
  <si>
    <t>Итого обязательства</t>
  </si>
  <si>
    <t>Итого капитала и обязательств</t>
  </si>
  <si>
    <t>Балансовая стоимость на одну простую акцию</t>
  </si>
  <si>
    <t>в тысячах тенге</t>
  </si>
  <si>
    <t>За год, закончившийся 31 марта</t>
  </si>
  <si>
    <t>Доходы</t>
  </si>
  <si>
    <t>Себестоимость реализации</t>
  </si>
  <si>
    <t>Валовая прибыль</t>
  </si>
  <si>
    <t>Общие и административные расходы</t>
  </si>
  <si>
    <t>Резервы под ожидаемые кредитные убытки от финансовых активов</t>
  </si>
  <si>
    <t>Прочие операционные доходы</t>
  </si>
  <si>
    <t>Прочие операционные расходы</t>
  </si>
  <si>
    <t>Прибыль от операционной деятельности</t>
  </si>
  <si>
    <t>Отрицательная/(положительная) курсовая разница, нетто</t>
  </si>
  <si>
    <t>Финансовые доходы</t>
  </si>
  <si>
    <t>Финансовые расходы</t>
  </si>
  <si>
    <t>Прибыль до налогообложения</t>
  </si>
  <si>
    <t>Расходы по подоходному налогу</t>
  </si>
  <si>
    <t>Чистая прибыль за год</t>
  </si>
  <si>
    <t>Итого совокупный доход за год, за вычетом подоходного налога</t>
  </si>
  <si>
    <t>Доход на акцию в тысячах тенге</t>
  </si>
  <si>
    <t>Базовая и разводнённая</t>
  </si>
  <si>
    <t>3 месяца       2021 год</t>
  </si>
  <si>
    <t>3 месяца         2020 год</t>
  </si>
  <si>
    <t>Денежные потоки от операционной деятельности</t>
  </si>
  <si>
    <t>Поступления от клиентов</t>
  </si>
  <si>
    <t>Выплаты поставщикам</t>
  </si>
  <si>
    <t>Выплаты работникам</t>
  </si>
  <si>
    <t>Прочие налоги и выплаты</t>
  </si>
  <si>
    <t>Прочие поступления</t>
  </si>
  <si>
    <t>Подоходные налоги уплаченные</t>
  </si>
  <si>
    <t>Проценты уплаченные</t>
  </si>
  <si>
    <t>12, 13</t>
  </si>
  <si>
    <t>Проценты полученные</t>
  </si>
  <si>
    <t>Чистые денежные потоки от операционной деятельности</t>
  </si>
  <si>
    <t>Денежные потоки от инвестиционной деятельности</t>
  </si>
  <si>
    <t>Снятие банковских вкладов, нетто</t>
  </si>
  <si>
    <t>Приобретение основных средств</t>
  </si>
  <si>
    <t>Поступления от продажи основных средств</t>
  </si>
  <si>
    <t>Поступления по беспроцентным займам, выданным связанным сторонам</t>
  </si>
  <si>
    <t>Чистые денежные потоки, использованные в / (полученные от) инвестиционной деятельности</t>
  </si>
  <si>
    <t>Денежные потоки от финансовой деятельности</t>
  </si>
  <si>
    <t>Погашение процентных займов</t>
  </si>
  <si>
    <t>Чистые денежные потоки, полученные от / (использованные в) финансовой деятельности</t>
  </si>
  <si>
    <t>Чистое изменение в денежных средствах и их эквивалентах</t>
  </si>
  <si>
    <t>Влияние изменений в обменных курсах на денежные средства и их эквиваленты</t>
  </si>
  <si>
    <t>Денежные средства и их эквиваленты на начало периода</t>
  </si>
  <si>
    <t xml:space="preserve">Денежные средства и их эквиваленты на конец периода </t>
  </si>
  <si>
    <t>Нераспределён-ная прибыль</t>
  </si>
  <si>
    <t>Итого</t>
  </si>
  <si>
    <t>капитал</t>
  </si>
  <si>
    <t>На 1 января 2021 года (аудированные)</t>
  </si>
  <si>
    <t>Итого совокупный доход за год</t>
  </si>
  <si>
    <t>Дивиденды</t>
  </si>
  <si>
    <t>На 31 марта 2021 года (неаудированные)</t>
  </si>
  <si>
    <t>На 1 января 2020 года (аудированные)</t>
  </si>
  <si>
    <t xml:space="preserve">Прочие операции с Акционером </t>
  </si>
  <si>
    <t>На 31 марта 2020 года (неаудированные)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</si>
</sst>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#,##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6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/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3" fillId="0" borderId="0" xfId="0" applyFont="1" applyAlignment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left" vertical="center"/>
    </xf>
    <xf numFmtId="165" fontId="7" fillId="0" borderId="0" xfId="1" applyNumberFormat="1" applyFont="1" applyAlignment="1">
      <alignment horizontal="left" vertical="center"/>
    </xf>
    <xf numFmtId="165" fontId="6" fillId="0" borderId="1" xfId="1" applyNumberFormat="1" applyFont="1" applyBorder="1" applyAlignment="1">
      <alignment horizontal="left" vertical="center"/>
    </xf>
    <xf numFmtId="165" fontId="6" fillId="0" borderId="0" xfId="1" applyNumberFormat="1" applyFont="1" applyAlignment="1">
      <alignment horizontal="left" vertical="center"/>
    </xf>
    <xf numFmtId="165" fontId="6" fillId="0" borderId="4" xfId="1" applyNumberFormat="1" applyFont="1" applyBorder="1" applyAlignment="1">
      <alignment horizontal="left" vertical="center"/>
    </xf>
    <xf numFmtId="165" fontId="7" fillId="0" borderId="4" xfId="1" applyNumberFormat="1" applyFont="1" applyBorder="1" applyAlignment="1">
      <alignment horizontal="left" vertical="center"/>
    </xf>
    <xf numFmtId="165" fontId="7" fillId="0" borderId="5" xfId="1" applyNumberFormat="1" applyFont="1" applyBorder="1" applyAlignment="1">
      <alignment horizontal="left" vertical="center"/>
    </xf>
    <xf numFmtId="165" fontId="6" fillId="0" borderId="2" xfId="1" applyNumberFormat="1" applyFont="1" applyBorder="1" applyAlignment="1">
      <alignment horizontal="left" vertical="center"/>
    </xf>
    <xf numFmtId="165" fontId="7" fillId="0" borderId="2" xfId="1" applyNumberFormat="1" applyFont="1" applyBorder="1" applyAlignment="1">
      <alignment horizontal="left" vertical="center"/>
    </xf>
    <xf numFmtId="165" fontId="6" fillId="0" borderId="3" xfId="1" applyNumberFormat="1" applyFont="1" applyBorder="1" applyAlignment="1">
      <alignment horizontal="left" vertical="center"/>
    </xf>
    <xf numFmtId="165" fontId="7" fillId="0" borderId="3" xfId="1" applyNumberFormat="1" applyFont="1" applyBorder="1" applyAlignment="1">
      <alignment horizontal="left" vertical="center"/>
    </xf>
    <xf numFmtId="165" fontId="6" fillId="0" borderId="0" xfId="1" applyNumberFormat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165" fontId="6" fillId="0" borderId="1" xfId="1" applyNumberFormat="1" applyFont="1" applyBorder="1" applyAlignment="1">
      <alignment horizontal="right" vertical="center"/>
    </xf>
    <xf numFmtId="165" fontId="7" fillId="0" borderId="1" xfId="1" applyNumberFormat="1" applyFont="1" applyBorder="1" applyAlignment="1">
      <alignment horizontal="right" vertical="center"/>
    </xf>
    <xf numFmtId="165" fontId="11" fillId="0" borderId="0" xfId="1" applyNumberFormat="1" applyFont="1" applyAlignment="1">
      <alignment horizontal="left" vertical="center"/>
    </xf>
    <xf numFmtId="165" fontId="2" fillId="0" borderId="0" xfId="1" applyNumberFormat="1" applyFont="1"/>
    <xf numFmtId="165" fontId="2" fillId="0" borderId="0" xfId="0" applyNumberFormat="1" applyFont="1"/>
    <xf numFmtId="165" fontId="11" fillId="0" borderId="0" xfId="0" applyNumberFormat="1" applyFont="1" applyAlignment="1">
      <alignment horizontal="left" vertical="center"/>
    </xf>
    <xf numFmtId="166" fontId="7" fillId="0" borderId="0" xfId="0" applyNumberFormat="1" applyFont="1" applyAlignment="1">
      <alignment horizontal="right" vertical="center"/>
    </xf>
    <xf numFmtId="166" fontId="7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6" fontId="6" fillId="0" borderId="0" xfId="0" applyNumberFormat="1" applyFont="1" applyAlignment="1">
      <alignment horizontal="right" vertical="center"/>
    </xf>
    <xf numFmtId="166" fontId="6" fillId="0" borderId="3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0"/>
  <sheetViews>
    <sheetView tabSelected="1" workbookViewId="0">
      <selection activeCell="D1" sqref="D1"/>
    </sheetView>
  </sheetViews>
  <sheetFormatPr defaultRowHeight="14.4" x14ac:dyDescent="0.3"/>
  <cols>
    <col min="2" max="2" width="24.77734375" customWidth="1"/>
    <col min="4" max="5" width="13.109375" bestFit="1" customWidth="1"/>
  </cols>
  <sheetData>
    <row r="2" spans="2:5" x14ac:dyDescent="0.3">
      <c r="B2" s="59" t="s">
        <v>0</v>
      </c>
      <c r="C2" s="61" t="s">
        <v>1</v>
      </c>
      <c r="D2" s="4" t="s">
        <v>2</v>
      </c>
      <c r="E2" s="5" t="s">
        <v>4</v>
      </c>
    </row>
    <row r="3" spans="2:5" ht="15" thickBot="1" x14ac:dyDescent="0.35">
      <c r="B3" s="60"/>
      <c r="C3" s="62"/>
      <c r="D3" s="6" t="s">
        <v>3</v>
      </c>
      <c r="E3" s="7" t="s">
        <v>5</v>
      </c>
    </row>
    <row r="4" spans="2:5" x14ac:dyDescent="0.3">
      <c r="B4" s="8" t="s">
        <v>6</v>
      </c>
      <c r="C4" s="9"/>
      <c r="D4" s="8"/>
      <c r="E4" s="10"/>
    </row>
    <row r="5" spans="2:5" x14ac:dyDescent="0.3">
      <c r="B5" s="8" t="s">
        <v>7</v>
      </c>
      <c r="C5" s="9"/>
      <c r="D5" s="8"/>
      <c r="E5" s="10"/>
    </row>
    <row r="6" spans="2:5" x14ac:dyDescent="0.3">
      <c r="B6" s="8" t="s">
        <v>8</v>
      </c>
      <c r="C6" s="9"/>
      <c r="D6" s="8"/>
      <c r="E6" s="10"/>
    </row>
    <row r="7" spans="2:5" x14ac:dyDescent="0.3">
      <c r="B7" s="10" t="s">
        <v>9</v>
      </c>
      <c r="C7" s="11">
        <v>3</v>
      </c>
      <c r="D7" s="41">
        <v>236987296</v>
      </c>
      <c r="E7" s="39">
        <v>248672260</v>
      </c>
    </row>
    <row r="8" spans="2:5" x14ac:dyDescent="0.3">
      <c r="B8" s="10" t="s">
        <v>10</v>
      </c>
      <c r="C8" s="11"/>
      <c r="D8" s="41">
        <v>26089</v>
      </c>
      <c r="E8" s="39">
        <v>26572</v>
      </c>
    </row>
    <row r="9" spans="2:5" x14ac:dyDescent="0.3">
      <c r="B9" s="10" t="s">
        <v>11</v>
      </c>
      <c r="C9" s="11">
        <v>4</v>
      </c>
      <c r="D9" s="41">
        <v>1198653</v>
      </c>
      <c r="E9" s="39">
        <v>1256417</v>
      </c>
    </row>
    <row r="10" spans="2:5" x14ac:dyDescent="0.3">
      <c r="B10" s="10" t="s">
        <v>12</v>
      </c>
      <c r="C10" s="11">
        <v>5</v>
      </c>
      <c r="D10" s="41">
        <v>1122678</v>
      </c>
      <c r="E10" s="39">
        <v>1224738</v>
      </c>
    </row>
    <row r="11" spans="2:5" x14ac:dyDescent="0.3">
      <c r="B11" s="10" t="s">
        <v>13</v>
      </c>
      <c r="C11" s="11">
        <v>9</v>
      </c>
      <c r="D11" s="41">
        <v>548256</v>
      </c>
      <c r="E11" s="39">
        <v>650925</v>
      </c>
    </row>
    <row r="12" spans="2:5" x14ac:dyDescent="0.3">
      <c r="B12" s="10" t="s">
        <v>14</v>
      </c>
      <c r="C12" s="11"/>
      <c r="D12" s="41">
        <v>2231</v>
      </c>
      <c r="E12" s="39">
        <v>2357</v>
      </c>
    </row>
    <row r="13" spans="2:5" x14ac:dyDescent="0.3">
      <c r="B13" s="10" t="s">
        <v>15</v>
      </c>
      <c r="C13" s="11"/>
      <c r="D13" s="41">
        <v>4440</v>
      </c>
      <c r="E13" s="39">
        <v>5280</v>
      </c>
    </row>
    <row r="14" spans="2:5" x14ac:dyDescent="0.3">
      <c r="B14" s="10" t="s">
        <v>16</v>
      </c>
      <c r="C14" s="11"/>
      <c r="D14" s="41">
        <v>399858</v>
      </c>
      <c r="E14" s="39">
        <v>399859</v>
      </c>
    </row>
    <row r="15" spans="2:5" ht="15" thickBot="1" x14ac:dyDescent="0.35">
      <c r="B15" s="10" t="s">
        <v>17</v>
      </c>
      <c r="C15" s="11">
        <v>26</v>
      </c>
      <c r="D15" s="41">
        <v>740899</v>
      </c>
      <c r="E15" s="39">
        <v>183749</v>
      </c>
    </row>
    <row r="16" spans="2:5" ht="15" thickBot="1" x14ac:dyDescent="0.35">
      <c r="B16" s="12"/>
      <c r="C16" s="13"/>
      <c r="D16" s="45">
        <v>241030400</v>
      </c>
      <c r="E16" s="46">
        <v>252422157</v>
      </c>
    </row>
    <row r="17" spans="2:5" x14ac:dyDescent="0.3">
      <c r="B17" s="10" t="s">
        <v>6</v>
      </c>
      <c r="C17" s="9"/>
      <c r="D17" s="53">
        <f>SUM(D7:D15)-D16</f>
        <v>0</v>
      </c>
      <c r="E17" s="53">
        <f>SUM(E7:E15)-E16</f>
        <v>0</v>
      </c>
    </row>
    <row r="18" spans="2:5" x14ac:dyDescent="0.3">
      <c r="B18" s="8" t="s">
        <v>18</v>
      </c>
      <c r="C18" s="9"/>
      <c r="D18" s="41"/>
      <c r="E18" s="39"/>
    </row>
    <row r="19" spans="2:5" x14ac:dyDescent="0.3">
      <c r="B19" s="10" t="s">
        <v>19</v>
      </c>
      <c r="C19" s="11">
        <v>6</v>
      </c>
      <c r="D19" s="41">
        <v>2551165</v>
      </c>
      <c r="E19" s="39">
        <v>2531388</v>
      </c>
    </row>
    <row r="20" spans="2:5" x14ac:dyDescent="0.3">
      <c r="B20" s="10" t="s">
        <v>20</v>
      </c>
      <c r="C20" s="11">
        <v>7</v>
      </c>
      <c r="D20" s="41">
        <v>41492083</v>
      </c>
      <c r="E20" s="39">
        <v>41743568</v>
      </c>
    </row>
    <row r="21" spans="2:5" x14ac:dyDescent="0.3">
      <c r="B21" s="10" t="s">
        <v>16</v>
      </c>
      <c r="C21" s="15"/>
      <c r="D21" s="41">
        <v>341396</v>
      </c>
      <c r="E21" s="39">
        <v>41949</v>
      </c>
    </row>
    <row r="22" spans="2:5" x14ac:dyDescent="0.3">
      <c r="B22" s="10" t="s">
        <v>21</v>
      </c>
      <c r="C22" s="11">
        <v>8</v>
      </c>
      <c r="D22" s="41">
        <v>3958811</v>
      </c>
      <c r="E22" s="39">
        <v>2919727</v>
      </c>
    </row>
    <row r="23" spans="2:5" x14ac:dyDescent="0.3">
      <c r="B23" s="10" t="s">
        <v>22</v>
      </c>
      <c r="C23" s="11">
        <v>26</v>
      </c>
      <c r="D23" s="41">
        <v>0</v>
      </c>
      <c r="E23" s="39">
        <v>1321646</v>
      </c>
    </row>
    <row r="24" spans="2:5" x14ac:dyDescent="0.3">
      <c r="B24" s="10" t="s">
        <v>24</v>
      </c>
      <c r="C24" s="11"/>
      <c r="D24" s="41">
        <v>543479</v>
      </c>
      <c r="E24" s="39">
        <v>421753</v>
      </c>
    </row>
    <row r="25" spans="2:5" x14ac:dyDescent="0.3">
      <c r="B25" s="10" t="s">
        <v>25</v>
      </c>
      <c r="C25" s="11">
        <v>9</v>
      </c>
      <c r="D25" s="41">
        <v>4814</v>
      </c>
      <c r="E25" s="39">
        <v>10526</v>
      </c>
    </row>
    <row r="26" spans="2:5" ht="15" thickBot="1" x14ac:dyDescent="0.35">
      <c r="B26" s="16" t="s">
        <v>26</v>
      </c>
      <c r="C26" s="17">
        <v>10</v>
      </c>
      <c r="D26" s="40">
        <v>90677661</v>
      </c>
      <c r="E26" s="38">
        <v>57626351</v>
      </c>
    </row>
    <row r="27" spans="2:5" ht="15" thickBot="1" x14ac:dyDescent="0.35">
      <c r="B27" s="18"/>
      <c r="C27" s="19"/>
      <c r="D27" s="40">
        <v>139569409</v>
      </c>
      <c r="E27" s="38">
        <v>106616908</v>
      </c>
    </row>
    <row r="28" spans="2:5" x14ac:dyDescent="0.3">
      <c r="B28" s="8"/>
      <c r="C28" s="9"/>
      <c r="D28" s="53">
        <f>SUM(D19:D26)-D27</f>
        <v>0</v>
      </c>
      <c r="E28" s="53">
        <f>SUM(E19:E26)-E27</f>
        <v>0</v>
      </c>
    </row>
    <row r="29" spans="2:5" ht="15" thickBot="1" x14ac:dyDescent="0.35">
      <c r="B29" s="16" t="s">
        <v>27</v>
      </c>
      <c r="C29" s="17">
        <v>3</v>
      </c>
      <c r="D29" s="40">
        <v>9815480</v>
      </c>
      <c r="E29" s="38">
        <v>0</v>
      </c>
    </row>
    <row r="30" spans="2:5" ht="15" thickBot="1" x14ac:dyDescent="0.35">
      <c r="B30" s="20" t="s">
        <v>28</v>
      </c>
      <c r="C30" s="21"/>
      <c r="D30" s="47">
        <v>390415289</v>
      </c>
      <c r="E30" s="48">
        <v>359039065</v>
      </c>
    </row>
    <row r="31" spans="2:5" ht="15" thickTop="1" x14ac:dyDescent="0.3">
      <c r="D31" s="54">
        <f>SUM(D27:D29,D16)-D30</f>
        <v>0</v>
      </c>
      <c r="E31" s="54">
        <f>SUM(E27:E29,E16)-E30</f>
        <v>0</v>
      </c>
    </row>
    <row r="32" spans="2:5" x14ac:dyDescent="0.3">
      <c r="B32" s="59" t="s">
        <v>29</v>
      </c>
      <c r="C32" s="61" t="s">
        <v>1</v>
      </c>
      <c r="D32" s="49" t="s">
        <v>2</v>
      </c>
      <c r="E32" s="50" t="s">
        <v>4</v>
      </c>
    </row>
    <row r="33" spans="2:5" ht="15" thickBot="1" x14ac:dyDescent="0.35">
      <c r="B33" s="60"/>
      <c r="C33" s="62"/>
      <c r="D33" s="51" t="s">
        <v>3</v>
      </c>
      <c r="E33" s="52" t="s">
        <v>5</v>
      </c>
    </row>
    <row r="34" spans="2:5" x14ac:dyDescent="0.3">
      <c r="B34" s="8" t="s">
        <v>6</v>
      </c>
      <c r="C34" s="11"/>
      <c r="D34" s="41"/>
      <c r="E34" s="39"/>
    </row>
    <row r="35" spans="2:5" x14ac:dyDescent="0.3">
      <c r="B35" s="8" t="s">
        <v>30</v>
      </c>
      <c r="C35" s="11"/>
      <c r="D35" s="41"/>
      <c r="E35" s="39"/>
    </row>
    <row r="36" spans="2:5" x14ac:dyDescent="0.3">
      <c r="B36" s="8" t="s">
        <v>31</v>
      </c>
      <c r="C36" s="11"/>
      <c r="D36" s="41"/>
      <c r="E36" s="39"/>
    </row>
    <row r="37" spans="2:5" x14ac:dyDescent="0.3">
      <c r="B37" s="10" t="s">
        <v>32</v>
      </c>
      <c r="C37" s="11">
        <v>11</v>
      </c>
      <c r="D37" s="41">
        <v>125545632</v>
      </c>
      <c r="E37" s="39">
        <v>125545632</v>
      </c>
    </row>
    <row r="38" spans="2:5" ht="15" thickBot="1" x14ac:dyDescent="0.35">
      <c r="B38" s="16" t="s">
        <v>33</v>
      </c>
      <c r="C38" s="17"/>
      <c r="D38" s="40">
        <v>35354566</v>
      </c>
      <c r="E38" s="38">
        <v>37417203</v>
      </c>
    </row>
    <row r="39" spans="2:5" ht="15" thickBot="1" x14ac:dyDescent="0.35">
      <c r="B39" s="18" t="s">
        <v>34</v>
      </c>
      <c r="C39" s="17"/>
      <c r="D39" s="40">
        <v>160900198</v>
      </c>
      <c r="E39" s="38">
        <v>162962835</v>
      </c>
    </row>
    <row r="40" spans="2:5" x14ac:dyDescent="0.3">
      <c r="B40" s="8" t="s">
        <v>6</v>
      </c>
      <c r="C40" s="11"/>
      <c r="D40" s="53">
        <f>SUM(D37:D38)-D39</f>
        <v>0</v>
      </c>
      <c r="E40" s="53">
        <f>SUM(E37:E38)-E39</f>
        <v>0</v>
      </c>
    </row>
    <row r="41" spans="2:5" x14ac:dyDescent="0.3">
      <c r="B41" s="8" t="s">
        <v>35</v>
      </c>
      <c r="C41" s="11"/>
      <c r="D41" s="41"/>
      <c r="E41" s="39"/>
    </row>
    <row r="42" spans="2:5" x14ac:dyDescent="0.3">
      <c r="B42" s="10" t="s">
        <v>36</v>
      </c>
      <c r="C42" s="11">
        <v>12</v>
      </c>
      <c r="D42" s="41">
        <v>43291367</v>
      </c>
      <c r="E42" s="39">
        <v>45703856</v>
      </c>
    </row>
    <row r="43" spans="2:5" x14ac:dyDescent="0.3">
      <c r="B43" s="10" t="s">
        <v>37</v>
      </c>
      <c r="C43" s="11">
        <v>5</v>
      </c>
      <c r="D43" s="41">
        <v>380443</v>
      </c>
      <c r="E43" s="39">
        <v>380443</v>
      </c>
    </row>
    <row r="44" spans="2:5" x14ac:dyDescent="0.3">
      <c r="B44" s="10" t="s">
        <v>38</v>
      </c>
      <c r="C44" s="11">
        <v>13</v>
      </c>
      <c r="D44" s="41">
        <v>18741328</v>
      </c>
      <c r="E44" s="39">
        <v>18646439</v>
      </c>
    </row>
    <row r="45" spans="2:5" x14ac:dyDescent="0.3">
      <c r="B45" s="10" t="s">
        <v>39</v>
      </c>
      <c r="C45" s="11"/>
      <c r="D45" s="41">
        <v>4115848</v>
      </c>
      <c r="E45" s="39">
        <v>4052821</v>
      </c>
    </row>
    <row r="46" spans="2:5" ht="15" thickBot="1" x14ac:dyDescent="0.35">
      <c r="B46" s="10" t="s">
        <v>40</v>
      </c>
      <c r="C46" s="11">
        <v>15</v>
      </c>
      <c r="D46" s="41">
        <v>8633353</v>
      </c>
      <c r="E46" s="39">
        <v>8415332</v>
      </c>
    </row>
    <row r="47" spans="2:5" ht="15" thickBot="1" x14ac:dyDescent="0.35">
      <c r="B47" s="14"/>
      <c r="C47" s="23"/>
      <c r="D47" s="45">
        <v>75162339</v>
      </c>
      <c r="E47" s="46">
        <v>77198891</v>
      </c>
    </row>
    <row r="48" spans="2:5" x14ac:dyDescent="0.3">
      <c r="B48" s="8" t="s">
        <v>6</v>
      </c>
      <c r="C48" s="11"/>
      <c r="D48" s="53">
        <f>SUM(D42:D46)-D47</f>
        <v>0</v>
      </c>
      <c r="E48" s="53">
        <f>SUM(E42:E46)-E47</f>
        <v>0</v>
      </c>
    </row>
    <row r="49" spans="2:5" x14ac:dyDescent="0.3">
      <c r="B49" s="8" t="s">
        <v>41</v>
      </c>
      <c r="C49" s="11"/>
      <c r="D49" s="41"/>
      <c r="E49" s="39"/>
    </row>
    <row r="50" spans="2:5" x14ac:dyDescent="0.3">
      <c r="B50" s="10" t="s">
        <v>36</v>
      </c>
      <c r="C50" s="11">
        <v>12</v>
      </c>
      <c r="D50" s="41">
        <v>11046787</v>
      </c>
      <c r="E50" s="39">
        <v>11053877</v>
      </c>
    </row>
    <row r="51" spans="2:5" x14ac:dyDescent="0.3">
      <c r="B51" s="10" t="s">
        <v>38</v>
      </c>
      <c r="C51" s="11">
        <v>13</v>
      </c>
      <c r="D51" s="41">
        <v>346913</v>
      </c>
      <c r="E51" s="39">
        <v>122288</v>
      </c>
    </row>
    <row r="52" spans="2:5" x14ac:dyDescent="0.3">
      <c r="B52" s="10" t="s">
        <v>42</v>
      </c>
      <c r="C52" s="11">
        <v>14</v>
      </c>
      <c r="D52" s="41">
        <v>287618</v>
      </c>
      <c r="E52" s="39">
        <v>287618</v>
      </c>
    </row>
    <row r="53" spans="2:5" x14ac:dyDescent="0.3">
      <c r="B53" s="10" t="s">
        <v>37</v>
      </c>
      <c r="C53" s="11">
        <v>5</v>
      </c>
      <c r="D53" s="41">
        <v>427059</v>
      </c>
      <c r="E53" s="39">
        <v>417988</v>
      </c>
    </row>
    <row r="54" spans="2:5" x14ac:dyDescent="0.3">
      <c r="B54" s="10" t="s">
        <v>43</v>
      </c>
      <c r="C54" s="11">
        <v>16</v>
      </c>
      <c r="D54" s="41">
        <v>92876588</v>
      </c>
      <c r="E54" s="39">
        <v>68689455</v>
      </c>
    </row>
    <row r="55" spans="2:5" x14ac:dyDescent="0.3">
      <c r="B55" s="10" t="s">
        <v>44</v>
      </c>
      <c r="C55" s="11">
        <v>18</v>
      </c>
      <c r="D55" s="41">
        <v>4423715</v>
      </c>
      <c r="E55" s="39">
        <v>4884296</v>
      </c>
    </row>
    <row r="56" spans="2:5" x14ac:dyDescent="0.3">
      <c r="B56" s="10" t="s">
        <v>45</v>
      </c>
      <c r="C56" s="11"/>
      <c r="D56" s="41">
        <v>1014612</v>
      </c>
      <c r="E56" s="39">
        <v>0</v>
      </c>
    </row>
    <row r="57" spans="2:5" x14ac:dyDescent="0.3">
      <c r="B57" s="10" t="s">
        <v>46</v>
      </c>
      <c r="C57" s="3"/>
      <c r="D57" s="41">
        <v>195820</v>
      </c>
      <c r="E57" s="39">
        <v>249355</v>
      </c>
    </row>
    <row r="58" spans="2:5" x14ac:dyDescent="0.3">
      <c r="B58" s="10" t="s">
        <v>40</v>
      </c>
      <c r="C58" s="11">
        <v>15</v>
      </c>
      <c r="D58" s="41">
        <v>509475</v>
      </c>
      <c r="E58" s="39">
        <v>496473</v>
      </c>
    </row>
    <row r="59" spans="2:5" x14ac:dyDescent="0.3">
      <c r="B59" s="10" t="s">
        <v>47</v>
      </c>
      <c r="C59" s="11">
        <v>17</v>
      </c>
      <c r="D59" s="41">
        <v>31056857</v>
      </c>
      <c r="E59" s="39">
        <v>30765943</v>
      </c>
    </row>
    <row r="60" spans="2:5" x14ac:dyDescent="0.3">
      <c r="B60" s="10" t="s">
        <v>48</v>
      </c>
      <c r="C60" s="11"/>
      <c r="D60" s="41">
        <v>10245744</v>
      </c>
      <c r="E60" s="39">
        <v>0</v>
      </c>
    </row>
    <row r="61" spans="2:5" ht="15" thickBot="1" x14ac:dyDescent="0.35">
      <c r="B61" s="10" t="s">
        <v>49</v>
      </c>
      <c r="C61" s="11">
        <v>19</v>
      </c>
      <c r="D61" s="41">
        <v>1921564</v>
      </c>
      <c r="E61" s="39">
        <v>1910046</v>
      </c>
    </row>
    <row r="62" spans="2:5" ht="15" thickBot="1" x14ac:dyDescent="0.35">
      <c r="B62" s="12"/>
      <c r="C62" s="23"/>
      <c r="D62" s="45">
        <v>154352752</v>
      </c>
      <c r="E62" s="46">
        <v>118877339</v>
      </c>
    </row>
    <row r="63" spans="2:5" ht="15" thickBot="1" x14ac:dyDescent="0.35">
      <c r="B63" s="18" t="s">
        <v>50</v>
      </c>
      <c r="C63" s="19"/>
      <c r="D63" s="40">
        <v>229515091</v>
      </c>
      <c r="E63" s="38">
        <v>196076230</v>
      </c>
    </row>
    <row r="64" spans="2:5" ht="15" thickBot="1" x14ac:dyDescent="0.35">
      <c r="B64" s="20" t="s">
        <v>51</v>
      </c>
      <c r="C64" s="21"/>
      <c r="D64" s="47">
        <v>390415289</v>
      </c>
      <c r="E64" s="48">
        <v>359039065</v>
      </c>
    </row>
    <row r="65" spans="2:5" ht="15" thickTop="1" x14ac:dyDescent="0.3">
      <c r="B65" s="8" t="s">
        <v>6</v>
      </c>
      <c r="C65" s="9"/>
      <c r="D65" s="8"/>
      <c r="E65" s="10"/>
    </row>
    <row r="66" spans="2:5" x14ac:dyDescent="0.3">
      <c r="B66" s="8" t="s">
        <v>52</v>
      </c>
      <c r="C66" s="63">
        <v>11</v>
      </c>
      <c r="D66" s="65">
        <v>2.3319999999999999</v>
      </c>
      <c r="E66" s="57">
        <v>2.3610000000000002</v>
      </c>
    </row>
    <row r="67" spans="2:5" ht="15" thickBot="1" x14ac:dyDescent="0.35">
      <c r="B67" s="20" t="s">
        <v>53</v>
      </c>
      <c r="C67" s="64"/>
      <c r="D67" s="66"/>
      <c r="E67" s="58"/>
    </row>
    <row r="68" spans="2:5" ht="15" thickTop="1" x14ac:dyDescent="0.3">
      <c r="D68" s="55">
        <f>SUM(D50:D61)-D62</f>
        <v>0</v>
      </c>
      <c r="E68" s="55">
        <f>SUM(E50:E61)-E62</f>
        <v>0</v>
      </c>
    </row>
    <row r="69" spans="2:5" x14ac:dyDescent="0.3">
      <c r="D69" s="55">
        <f>D47+D62-D63</f>
        <v>0</v>
      </c>
      <c r="E69" s="55">
        <f>E47+E62-E63</f>
        <v>0</v>
      </c>
    </row>
    <row r="70" spans="2:5" x14ac:dyDescent="0.3">
      <c r="D70" s="55">
        <f>D39+D63-D64</f>
        <v>0</v>
      </c>
      <c r="E70" s="55">
        <f>E39+E63-E64</f>
        <v>0</v>
      </c>
    </row>
  </sheetData>
  <mergeCells count="7">
    <mergeCell ref="E66:E67"/>
    <mergeCell ref="B2:B3"/>
    <mergeCell ref="C2:C3"/>
    <mergeCell ref="B32:B33"/>
    <mergeCell ref="C32:C33"/>
    <mergeCell ref="C66:C67"/>
    <mergeCell ref="D66:D6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topLeftCell="A5" workbookViewId="0">
      <selection activeCell="E30" sqref="E30"/>
    </sheetView>
  </sheetViews>
  <sheetFormatPr defaultRowHeight="14.4" x14ac:dyDescent="0.3"/>
  <cols>
    <col min="2" max="2" width="18.88671875" customWidth="1"/>
    <col min="4" max="5" width="12.6640625" bestFit="1" customWidth="1"/>
  </cols>
  <sheetData>
    <row r="2" spans="2:5" ht="15" thickBot="1" x14ac:dyDescent="0.35">
      <c r="B2" s="24"/>
      <c r="C2" s="3"/>
      <c r="D2" s="67" t="s">
        <v>54</v>
      </c>
      <c r="E2" s="67"/>
    </row>
    <row r="3" spans="2:5" ht="15" thickBot="1" x14ac:dyDescent="0.35">
      <c r="B3" s="25" t="s">
        <v>29</v>
      </c>
      <c r="C3" s="19" t="s">
        <v>1</v>
      </c>
      <c r="D3" s="26" t="s">
        <v>3</v>
      </c>
      <c r="E3" s="27" t="s">
        <v>5</v>
      </c>
    </row>
    <row r="4" spans="2:5" x14ac:dyDescent="0.3">
      <c r="B4" s="10" t="s">
        <v>6</v>
      </c>
      <c r="C4" s="11"/>
      <c r="D4" s="8"/>
      <c r="E4" s="10"/>
    </row>
    <row r="5" spans="2:5" x14ac:dyDescent="0.3">
      <c r="B5" s="10" t="s">
        <v>55</v>
      </c>
      <c r="C5" s="11">
        <v>20</v>
      </c>
      <c r="D5" s="41">
        <v>95257757</v>
      </c>
      <c r="E5" s="39">
        <v>83672891</v>
      </c>
    </row>
    <row r="6" spans="2:5" ht="15" thickBot="1" x14ac:dyDescent="0.35">
      <c r="B6" s="16" t="s">
        <v>56</v>
      </c>
      <c r="C6" s="17">
        <v>21</v>
      </c>
      <c r="D6" s="41">
        <v>-81905630</v>
      </c>
      <c r="E6" s="38">
        <v>-72796662</v>
      </c>
    </row>
    <row r="7" spans="2:5" x14ac:dyDescent="0.3">
      <c r="B7" s="8" t="s">
        <v>57</v>
      </c>
      <c r="C7" s="9"/>
      <c r="D7" s="42">
        <v>13352127</v>
      </c>
      <c r="E7" s="39">
        <v>10876229</v>
      </c>
    </row>
    <row r="8" spans="2:5" x14ac:dyDescent="0.3">
      <c r="B8" s="10" t="s">
        <v>6</v>
      </c>
      <c r="C8" s="11"/>
      <c r="D8" s="53">
        <f>SUM(D5:D6)-D7</f>
        <v>0</v>
      </c>
      <c r="E8" s="53">
        <f>SUM(E5:E6)-E7</f>
        <v>0</v>
      </c>
    </row>
    <row r="9" spans="2:5" x14ac:dyDescent="0.3">
      <c r="B9" s="10" t="s">
        <v>58</v>
      </c>
      <c r="C9" s="11">
        <v>22</v>
      </c>
      <c r="D9" s="41">
        <v>-1187531</v>
      </c>
      <c r="E9" s="39">
        <v>-967102</v>
      </c>
    </row>
    <row r="10" spans="2:5" x14ac:dyDescent="0.3">
      <c r="B10" s="10" t="s">
        <v>59</v>
      </c>
      <c r="C10" s="11"/>
      <c r="D10" s="41">
        <v>-933533</v>
      </c>
      <c r="E10" s="39">
        <v>-613582</v>
      </c>
    </row>
    <row r="11" spans="2:5" x14ac:dyDescent="0.3">
      <c r="B11" s="10" t="s">
        <v>60</v>
      </c>
      <c r="C11" s="11">
        <v>23</v>
      </c>
      <c r="D11" s="41">
        <v>789594</v>
      </c>
      <c r="E11" s="39">
        <v>704338</v>
      </c>
    </row>
    <row r="12" spans="2:5" ht="15" thickBot="1" x14ac:dyDescent="0.35">
      <c r="B12" s="10" t="s">
        <v>61</v>
      </c>
      <c r="C12" s="11">
        <v>23</v>
      </c>
      <c r="D12" s="41">
        <v>-494047</v>
      </c>
      <c r="E12" s="39">
        <v>-369398</v>
      </c>
    </row>
    <row r="13" spans="2:5" x14ac:dyDescent="0.3">
      <c r="B13" s="28" t="s">
        <v>62</v>
      </c>
      <c r="C13" s="29"/>
      <c r="D13" s="42">
        <v>11526610</v>
      </c>
      <c r="E13" s="43">
        <v>9630485</v>
      </c>
    </row>
    <row r="14" spans="2:5" x14ac:dyDescent="0.3">
      <c r="B14" s="10" t="s">
        <v>6</v>
      </c>
      <c r="C14" s="11"/>
      <c r="D14" s="53">
        <f>SUM(D7:D12)-D13</f>
        <v>0</v>
      </c>
      <c r="E14" s="53">
        <f>SUM(E7:E12)-E13</f>
        <v>0</v>
      </c>
    </row>
    <row r="15" spans="2:5" x14ac:dyDescent="0.3">
      <c r="B15" s="10" t="s">
        <v>63</v>
      </c>
      <c r="C15" s="11"/>
      <c r="D15" s="41">
        <v>-291391</v>
      </c>
      <c r="E15" s="39">
        <v>-4757092</v>
      </c>
    </row>
    <row r="16" spans="2:5" x14ac:dyDescent="0.3">
      <c r="B16" s="10" t="s">
        <v>64</v>
      </c>
      <c r="C16" s="3"/>
      <c r="D16" s="41">
        <v>1308364</v>
      </c>
      <c r="E16" s="39">
        <v>943414</v>
      </c>
    </row>
    <row r="17" spans="2:5" ht="15" thickBot="1" x14ac:dyDescent="0.35">
      <c r="B17" s="10" t="s">
        <v>65</v>
      </c>
      <c r="C17" s="11">
        <v>24</v>
      </c>
      <c r="D17" s="41">
        <v>-1898202</v>
      </c>
      <c r="E17" s="39">
        <v>-1835260</v>
      </c>
    </row>
    <row r="18" spans="2:5" x14ac:dyDescent="0.3">
      <c r="B18" s="28" t="s">
        <v>66</v>
      </c>
      <c r="C18" s="29"/>
      <c r="D18" s="42">
        <v>10645381</v>
      </c>
      <c r="E18" s="43">
        <v>3981547</v>
      </c>
    </row>
    <row r="19" spans="2:5" x14ac:dyDescent="0.3">
      <c r="B19" s="10" t="s">
        <v>6</v>
      </c>
      <c r="C19" s="11"/>
      <c r="D19" s="53">
        <f>SUM(D13:D17)-D18</f>
        <v>0</v>
      </c>
      <c r="E19" s="53">
        <f>SUM(E13:E17)-E18</f>
        <v>0</v>
      </c>
    </row>
    <row r="20" spans="2:5" ht="15" thickBot="1" x14ac:dyDescent="0.35">
      <c r="B20" s="16" t="s">
        <v>67</v>
      </c>
      <c r="C20" s="17">
        <v>25</v>
      </c>
      <c r="D20" s="40">
        <v>-2462274</v>
      </c>
      <c r="E20" s="38">
        <v>-802363</v>
      </c>
    </row>
    <row r="21" spans="2:5" ht="15" thickBot="1" x14ac:dyDescent="0.35">
      <c r="B21" s="18" t="s">
        <v>68</v>
      </c>
      <c r="C21" s="19"/>
      <c r="D21" s="40">
        <v>8183107</v>
      </c>
      <c r="E21" s="38">
        <v>3179184</v>
      </c>
    </row>
    <row r="22" spans="2:5" ht="15" thickBot="1" x14ac:dyDescent="0.35">
      <c r="B22" s="20" t="s">
        <v>69</v>
      </c>
      <c r="C22" s="21"/>
      <c r="D22" s="47">
        <v>8183107</v>
      </c>
      <c r="E22" s="48">
        <v>3179184</v>
      </c>
    </row>
    <row r="23" spans="2:5" ht="15" thickTop="1" x14ac:dyDescent="0.3">
      <c r="B23" s="8" t="s">
        <v>6</v>
      </c>
      <c r="C23" s="9"/>
      <c r="D23" s="56">
        <f>SUM(D18:D20)-D21</f>
        <v>0</v>
      </c>
      <c r="E23" s="56">
        <f>SUM(E18:E20)-E21</f>
        <v>0</v>
      </c>
    </row>
    <row r="24" spans="2:5" x14ac:dyDescent="0.3">
      <c r="B24" s="8" t="s">
        <v>70</v>
      </c>
      <c r="C24" s="9"/>
      <c r="D24" s="8"/>
      <c r="E24" s="10"/>
    </row>
    <row r="25" spans="2:5" ht="15" thickBot="1" x14ac:dyDescent="0.35">
      <c r="B25" s="22" t="s">
        <v>71</v>
      </c>
      <c r="C25" s="30">
        <v>11</v>
      </c>
      <c r="D25" s="31">
        <v>0.11899999999999999</v>
      </c>
      <c r="E25" s="32">
        <v>4.7E-2</v>
      </c>
    </row>
    <row r="26" spans="2:5" ht="15" thickTop="1" x14ac:dyDescent="0.3"/>
  </sheetData>
  <mergeCells count="1">
    <mergeCell ref="D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0"/>
  <sheetViews>
    <sheetView topLeftCell="A12" workbookViewId="0">
      <selection activeCell="E37" sqref="E37"/>
    </sheetView>
  </sheetViews>
  <sheetFormatPr defaultRowHeight="14.4" x14ac:dyDescent="0.3"/>
  <cols>
    <col min="2" max="2" width="25.5546875" customWidth="1"/>
    <col min="4" max="4" width="13.109375" bestFit="1" customWidth="1"/>
    <col min="5" max="5" width="12.6640625" bestFit="1" customWidth="1"/>
  </cols>
  <sheetData>
    <row r="2" spans="2:5" ht="24.6" thickBot="1" x14ac:dyDescent="0.35">
      <c r="B2" s="25" t="s">
        <v>29</v>
      </c>
      <c r="C2" s="19" t="s">
        <v>1</v>
      </c>
      <c r="D2" s="1" t="s">
        <v>72</v>
      </c>
      <c r="E2" s="2" t="s">
        <v>73</v>
      </c>
    </row>
    <row r="3" spans="2:5" x14ac:dyDescent="0.3">
      <c r="B3" s="24" t="s">
        <v>6</v>
      </c>
      <c r="C3" s="9"/>
      <c r="D3" s="8"/>
      <c r="E3" s="10"/>
    </row>
    <row r="4" spans="2:5" x14ac:dyDescent="0.3">
      <c r="B4" s="8" t="s">
        <v>74</v>
      </c>
      <c r="C4" s="11"/>
      <c r="D4" s="8"/>
      <c r="E4" s="10"/>
    </row>
    <row r="5" spans="2:5" x14ac:dyDescent="0.3">
      <c r="B5" s="10" t="s">
        <v>75</v>
      </c>
      <c r="C5" s="11"/>
      <c r="D5" s="41">
        <v>105740461</v>
      </c>
      <c r="E5" s="39">
        <v>92040542</v>
      </c>
    </row>
    <row r="6" spans="2:5" x14ac:dyDescent="0.3">
      <c r="B6" s="10" t="s">
        <v>76</v>
      </c>
      <c r="C6" s="11"/>
      <c r="D6" s="41">
        <v>-63202786</v>
      </c>
      <c r="E6" s="39">
        <v>-83881039</v>
      </c>
    </row>
    <row r="7" spans="2:5" x14ac:dyDescent="0.3">
      <c r="B7" s="10" t="s">
        <v>77</v>
      </c>
      <c r="C7" s="11"/>
      <c r="D7" s="41">
        <v>-1303377</v>
      </c>
      <c r="E7" s="39">
        <v>-1290677</v>
      </c>
    </row>
    <row r="8" spans="2:5" x14ac:dyDescent="0.3">
      <c r="B8" s="10" t="s">
        <v>78</v>
      </c>
      <c r="C8" s="11"/>
      <c r="D8" s="41">
        <v>-4601889</v>
      </c>
      <c r="E8" s="39">
        <v>-4257256</v>
      </c>
    </row>
    <row r="9" spans="2:5" x14ac:dyDescent="0.3">
      <c r="B9" s="10" t="s">
        <v>79</v>
      </c>
      <c r="C9" s="11"/>
      <c r="D9" s="41">
        <v>49209</v>
      </c>
      <c r="E9" s="39">
        <v>549</v>
      </c>
    </row>
    <row r="10" spans="2:5" x14ac:dyDescent="0.3">
      <c r="B10" s="10" t="s">
        <v>80</v>
      </c>
      <c r="C10" s="11"/>
      <c r="D10" s="41">
        <v>-487047</v>
      </c>
      <c r="E10" s="39">
        <v>-820852</v>
      </c>
    </row>
    <row r="11" spans="2:5" x14ac:dyDescent="0.3">
      <c r="B11" s="10" t="s">
        <v>81</v>
      </c>
      <c r="C11" s="11" t="s">
        <v>82</v>
      </c>
      <c r="D11" s="41">
        <v>-1494603</v>
      </c>
      <c r="E11" s="39">
        <v>-1732770</v>
      </c>
    </row>
    <row r="12" spans="2:5" ht="15" thickBot="1" x14ac:dyDescent="0.35">
      <c r="B12" s="10" t="s">
        <v>83</v>
      </c>
      <c r="C12" s="11"/>
      <c r="D12" s="41">
        <v>1117958</v>
      </c>
      <c r="E12" s="39">
        <v>801299</v>
      </c>
    </row>
    <row r="13" spans="2:5" ht="15" thickBot="1" x14ac:dyDescent="0.35">
      <c r="B13" s="33" t="s">
        <v>84</v>
      </c>
      <c r="C13" s="23"/>
      <c r="D13" s="45">
        <v>35817926</v>
      </c>
      <c r="E13" s="46">
        <v>859796</v>
      </c>
    </row>
    <row r="14" spans="2:5" x14ac:dyDescent="0.3">
      <c r="B14" s="10" t="s">
        <v>6</v>
      </c>
      <c r="C14" s="11"/>
      <c r="D14" s="53">
        <f>SUM(D5:D12)-D13</f>
        <v>0</v>
      </c>
      <c r="E14" s="53">
        <f>SUM(E5:E12)-E13</f>
        <v>0</v>
      </c>
    </row>
    <row r="15" spans="2:5" x14ac:dyDescent="0.3">
      <c r="B15" s="8" t="s">
        <v>85</v>
      </c>
      <c r="C15" s="11"/>
      <c r="D15" s="41"/>
      <c r="E15" s="39"/>
    </row>
    <row r="16" spans="2:5" x14ac:dyDescent="0.3">
      <c r="B16" s="10" t="s">
        <v>86</v>
      </c>
      <c r="C16" s="11"/>
      <c r="D16" s="41">
        <v>102669</v>
      </c>
      <c r="E16" s="39">
        <v>83776</v>
      </c>
    </row>
    <row r="17" spans="2:5" x14ac:dyDescent="0.3">
      <c r="B17" s="10" t="s">
        <v>87</v>
      </c>
      <c r="C17" s="11"/>
      <c r="D17" s="41">
        <v>-441714</v>
      </c>
      <c r="E17" s="39">
        <v>-4791688</v>
      </c>
    </row>
    <row r="18" spans="2:5" x14ac:dyDescent="0.3">
      <c r="B18" s="10" t="s">
        <v>88</v>
      </c>
      <c r="C18" s="11"/>
      <c r="D18" s="41">
        <v>1228</v>
      </c>
      <c r="E18" s="39">
        <v>420</v>
      </c>
    </row>
    <row r="19" spans="2:5" ht="15" thickBot="1" x14ac:dyDescent="0.35">
      <c r="B19" s="10" t="s">
        <v>89</v>
      </c>
      <c r="C19" s="11"/>
      <c r="D19" s="41">
        <v>126</v>
      </c>
      <c r="E19" s="39">
        <v>126</v>
      </c>
    </row>
    <row r="20" spans="2:5" ht="15" thickBot="1" x14ac:dyDescent="0.35">
      <c r="B20" s="33" t="s">
        <v>90</v>
      </c>
      <c r="C20" s="23"/>
      <c r="D20" s="45">
        <v>-337691</v>
      </c>
      <c r="E20" s="46">
        <v>-4707366</v>
      </c>
    </row>
    <row r="21" spans="2:5" x14ac:dyDescent="0.3">
      <c r="B21" s="8" t="s">
        <v>6</v>
      </c>
      <c r="C21" s="11"/>
      <c r="D21" s="53">
        <f>SUM(D16:D19)-D20</f>
        <v>0</v>
      </c>
      <c r="E21" s="53">
        <f>SUM(E16:E19)-E20</f>
        <v>0</v>
      </c>
    </row>
    <row r="22" spans="2:5" x14ac:dyDescent="0.3">
      <c r="B22" s="8" t="s">
        <v>91</v>
      </c>
      <c r="C22" s="11"/>
      <c r="D22" s="41"/>
      <c r="E22" s="39"/>
    </row>
    <row r="23" spans="2:5" ht="15" thickBot="1" x14ac:dyDescent="0.35">
      <c r="B23" s="10" t="s">
        <v>92</v>
      </c>
      <c r="C23" s="11">
        <v>14</v>
      </c>
      <c r="D23" s="41">
        <v>-2428918</v>
      </c>
      <c r="E23" s="39">
        <v>-2428918</v>
      </c>
    </row>
    <row r="24" spans="2:5" ht="15" thickBot="1" x14ac:dyDescent="0.35">
      <c r="B24" s="33" t="s">
        <v>93</v>
      </c>
      <c r="C24" s="23"/>
      <c r="D24" s="45">
        <v>-2428918</v>
      </c>
      <c r="E24" s="46">
        <v>-2428918</v>
      </c>
    </row>
    <row r="25" spans="2:5" x14ac:dyDescent="0.3">
      <c r="B25" s="8" t="s">
        <v>94</v>
      </c>
      <c r="C25" s="11"/>
      <c r="D25" s="41">
        <v>33051317</v>
      </c>
      <c r="E25" s="39">
        <v>-6276488</v>
      </c>
    </row>
    <row r="26" spans="2:5" x14ac:dyDescent="0.3">
      <c r="B26" s="34" t="s">
        <v>6</v>
      </c>
      <c r="C26" s="11"/>
      <c r="D26" s="53">
        <f>D13+D20+D24-D25</f>
        <v>0</v>
      </c>
      <c r="E26" s="53">
        <f>E13+E20+E24-E25</f>
        <v>0</v>
      </c>
    </row>
    <row r="27" spans="2:5" x14ac:dyDescent="0.3">
      <c r="B27" s="10" t="s">
        <v>95</v>
      </c>
      <c r="C27" s="11"/>
      <c r="D27" s="41">
        <v>-7</v>
      </c>
      <c r="E27" s="39">
        <v>-8</v>
      </c>
    </row>
    <row r="28" spans="2:5" ht="15" thickBot="1" x14ac:dyDescent="0.35">
      <c r="B28" s="16" t="s">
        <v>96</v>
      </c>
      <c r="C28" s="17"/>
      <c r="D28" s="40">
        <v>57626351</v>
      </c>
      <c r="E28" s="38">
        <v>55217186</v>
      </c>
    </row>
    <row r="29" spans="2:5" ht="15" thickBot="1" x14ac:dyDescent="0.35">
      <c r="B29" s="20" t="s">
        <v>97</v>
      </c>
      <c r="C29" s="30">
        <v>10</v>
      </c>
      <c r="D29" s="47">
        <v>90677661</v>
      </c>
      <c r="E29" s="48">
        <v>48940690</v>
      </c>
    </row>
    <row r="30" spans="2:5" ht="15" thickTop="1" x14ac:dyDescent="0.3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1"/>
  <sheetViews>
    <sheetView workbookViewId="0"/>
  </sheetViews>
  <sheetFormatPr defaultRowHeight="14.4" x14ac:dyDescent="0.3"/>
  <cols>
    <col min="2" max="2" width="27.109375" customWidth="1"/>
    <col min="4" max="4" width="18.21875" customWidth="1"/>
    <col min="5" max="5" width="12.77734375" customWidth="1"/>
    <col min="6" max="6" width="11.6640625" customWidth="1"/>
  </cols>
  <sheetData>
    <row r="3" spans="2:6" x14ac:dyDescent="0.3">
      <c r="B3" s="59" t="s">
        <v>29</v>
      </c>
      <c r="C3" s="61" t="s">
        <v>1</v>
      </c>
      <c r="D3" s="68" t="s">
        <v>32</v>
      </c>
      <c r="E3" s="68" t="s">
        <v>98</v>
      </c>
      <c r="F3" s="4" t="s">
        <v>99</v>
      </c>
    </row>
    <row r="4" spans="2:6" ht="15" thickBot="1" x14ac:dyDescent="0.35">
      <c r="B4" s="60"/>
      <c r="C4" s="62"/>
      <c r="D4" s="69"/>
      <c r="E4" s="69"/>
      <c r="F4" s="6" t="s">
        <v>100</v>
      </c>
    </row>
    <row r="5" spans="2:6" x14ac:dyDescent="0.3">
      <c r="B5" s="8" t="s">
        <v>6</v>
      </c>
      <c r="C5" s="9"/>
      <c r="D5" s="10"/>
      <c r="E5" s="10"/>
      <c r="F5" s="10"/>
    </row>
    <row r="6" spans="2:6" ht="15" thickBot="1" x14ac:dyDescent="0.35">
      <c r="B6" s="18" t="s">
        <v>101</v>
      </c>
      <c r="C6" s="19"/>
      <c r="D6" s="38">
        <v>125545632</v>
      </c>
      <c r="E6" s="38">
        <v>37417203</v>
      </c>
      <c r="F6" s="38">
        <v>162962835</v>
      </c>
    </row>
    <row r="7" spans="2:6" x14ac:dyDescent="0.3">
      <c r="B7" s="10"/>
      <c r="C7" s="9"/>
      <c r="D7" s="39"/>
      <c r="E7" s="39"/>
      <c r="F7" s="39"/>
    </row>
    <row r="8" spans="2:6" ht="15" thickBot="1" x14ac:dyDescent="0.35">
      <c r="B8" s="16" t="s">
        <v>68</v>
      </c>
      <c r="C8" s="17"/>
      <c r="D8" s="40" t="s">
        <v>23</v>
      </c>
      <c r="E8" s="40">
        <v>8183107</v>
      </c>
      <c r="F8" s="40">
        <v>8183107</v>
      </c>
    </row>
    <row r="9" spans="2:6" ht="15" thickBot="1" x14ac:dyDescent="0.35">
      <c r="B9" s="18" t="s">
        <v>102</v>
      </c>
      <c r="C9" s="19"/>
      <c r="D9" s="40" t="s">
        <v>23</v>
      </c>
      <c r="E9" s="40">
        <v>8183107</v>
      </c>
      <c r="F9" s="40">
        <v>8183107</v>
      </c>
    </row>
    <row r="10" spans="2:6" x14ac:dyDescent="0.3">
      <c r="B10" s="8" t="s">
        <v>6</v>
      </c>
      <c r="C10" s="9"/>
      <c r="D10" s="39"/>
      <c r="E10" s="39"/>
      <c r="F10" s="39"/>
    </row>
    <row r="11" spans="2:6" ht="15" thickBot="1" x14ac:dyDescent="0.35">
      <c r="B11" s="10" t="s">
        <v>103</v>
      </c>
      <c r="C11" s="11">
        <v>11</v>
      </c>
      <c r="D11" s="39" t="s">
        <v>23</v>
      </c>
      <c r="E11" s="41">
        <v>-10245744</v>
      </c>
      <c r="F11" s="41">
        <v>-10245744</v>
      </c>
    </row>
    <row r="12" spans="2:6" ht="15" thickBot="1" x14ac:dyDescent="0.35">
      <c r="B12" s="28" t="s">
        <v>104</v>
      </c>
      <c r="C12" s="35"/>
      <c r="D12" s="42">
        <v>125545632</v>
      </c>
      <c r="E12" s="42">
        <v>35354566</v>
      </c>
      <c r="F12" s="42">
        <v>160900198</v>
      </c>
    </row>
    <row r="13" spans="2:6" x14ac:dyDescent="0.3">
      <c r="B13" s="28"/>
      <c r="C13" s="29"/>
      <c r="D13" s="43"/>
      <c r="E13" s="43"/>
      <c r="F13" s="43"/>
    </row>
    <row r="14" spans="2:6" ht="15" thickBot="1" x14ac:dyDescent="0.35">
      <c r="B14" s="18" t="s">
        <v>105</v>
      </c>
      <c r="C14" s="17"/>
      <c r="D14" s="38">
        <v>123995302</v>
      </c>
      <c r="E14" s="38">
        <v>49426980</v>
      </c>
      <c r="F14" s="38">
        <v>173422282</v>
      </c>
    </row>
    <row r="15" spans="2:6" x14ac:dyDescent="0.3">
      <c r="B15" s="8" t="s">
        <v>6</v>
      </c>
      <c r="C15" s="11"/>
      <c r="D15" s="39"/>
      <c r="E15" s="39"/>
      <c r="F15" s="39"/>
    </row>
    <row r="16" spans="2:6" ht="15" thickBot="1" x14ac:dyDescent="0.35">
      <c r="B16" s="16" t="s">
        <v>68</v>
      </c>
      <c r="C16" s="19"/>
      <c r="D16" s="38" t="s">
        <v>23</v>
      </c>
      <c r="E16" s="38">
        <v>3179184</v>
      </c>
      <c r="F16" s="38">
        <v>3179184</v>
      </c>
    </row>
    <row r="17" spans="2:6" ht="15" thickBot="1" x14ac:dyDescent="0.35">
      <c r="B17" s="18" t="s">
        <v>102</v>
      </c>
      <c r="C17" s="19"/>
      <c r="D17" s="38" t="s">
        <v>23</v>
      </c>
      <c r="E17" s="38">
        <v>3179184</v>
      </c>
      <c r="F17" s="38">
        <v>3179184</v>
      </c>
    </row>
    <row r="18" spans="2:6" x14ac:dyDescent="0.3">
      <c r="B18" s="8" t="s">
        <v>6</v>
      </c>
      <c r="C18" s="11"/>
      <c r="D18" s="39"/>
      <c r="E18" s="39"/>
      <c r="F18" s="39"/>
    </row>
    <row r="19" spans="2:6" ht="15" thickBot="1" x14ac:dyDescent="0.35">
      <c r="B19" s="10" t="s">
        <v>106</v>
      </c>
      <c r="C19" s="11"/>
      <c r="D19" s="39" t="s">
        <v>23</v>
      </c>
      <c r="E19" s="39">
        <v>-9002076</v>
      </c>
      <c r="F19" s="39">
        <v>-9002076</v>
      </c>
    </row>
    <row r="20" spans="2:6" ht="15" thickBot="1" x14ac:dyDescent="0.35">
      <c r="B20" s="36" t="s">
        <v>107</v>
      </c>
      <c r="C20" s="37"/>
      <c r="D20" s="44">
        <v>123995302</v>
      </c>
      <c r="E20" s="44">
        <v>43604088</v>
      </c>
      <c r="F20" s="44">
        <v>167599390</v>
      </c>
    </row>
    <row r="21" spans="2:6" ht="15" thickTop="1" x14ac:dyDescent="0.3"/>
  </sheetData>
  <mergeCells count="4">
    <mergeCell ref="B3:B4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ОПиУ</vt:lpstr>
      <vt:lpstr>ДДС</vt:lpstr>
      <vt:lpstr>Капитал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Нуржана Сатыбалдиева</dc:creator>
  <cp:lastModifiedBy>admin</cp:lastModifiedBy>
  <dcterms:created xsi:type="dcterms:W3CDTF">2021-04-15T05:17:43Z</dcterms:created>
  <dcterms:modified xsi:type="dcterms:W3CDTF">2021-04-27T04:09:55Z</dcterms:modified>
</cp:coreProperties>
</file>