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esengeldina\Desktop\Сауле\DFO KASE\Новая папка\"/>
    </mc:Choice>
  </mc:AlternateContent>
  <bookViews>
    <workbookView xWindow="75" yWindow="0" windowWidth="12030" windowHeight="14040"/>
  </bookViews>
  <sheets>
    <sheet name="Ф1" sheetId="1" r:id="rId1"/>
    <sheet name="Ф2" sheetId="3" r:id="rId2"/>
    <sheet name="Ф3" sheetId="4" r:id="rId3"/>
    <sheet name="Ф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4" l="1"/>
  <c r="D25" i="4"/>
  <c r="D17" i="4"/>
  <c r="C17" i="4"/>
  <c r="D16" i="3"/>
  <c r="D21" i="3" s="1"/>
  <c r="D25" i="3" s="1"/>
  <c r="D58" i="1"/>
  <c r="D45" i="1"/>
  <c r="D37" i="1"/>
  <c r="D35" i="4" l="1"/>
  <c r="D39" i="4" s="1"/>
  <c r="D59" i="1"/>
  <c r="D60" i="1" s="1"/>
  <c r="D28" i="1"/>
  <c r="D17" i="1"/>
  <c r="D30" i="1" s="1"/>
  <c r="C58" i="1" l="1"/>
  <c r="C45" i="1"/>
  <c r="C37" i="1"/>
  <c r="C28" i="1"/>
  <c r="C17" i="1"/>
  <c r="C59" i="1" l="1"/>
  <c r="C60" i="1" s="1"/>
  <c r="C30" i="1"/>
  <c r="C10" i="3"/>
  <c r="C16" i="3" s="1"/>
  <c r="C21" i="3" s="1"/>
  <c r="C25" i="3" s="1"/>
  <c r="C34" i="4"/>
  <c r="C25" i="4"/>
  <c r="C35" i="4" l="1"/>
  <c r="C39" i="4" s="1"/>
</calcChain>
</file>

<file path=xl/sharedStrings.xml><?xml version="1.0" encoding="utf-8"?>
<sst xmlns="http://schemas.openxmlformats.org/spreadsheetml/2006/main" count="189" uniqueCount="122">
  <si>
    <t xml:space="preserve">В тысячах тенге </t>
  </si>
  <si>
    <t>Прим.</t>
  </si>
  <si>
    <t>31 декабря</t>
  </si>
  <si>
    <t xml:space="preserve"> </t>
  </si>
  <si>
    <t>Активы</t>
  </si>
  <si>
    <t>Основные средства</t>
  </si>
  <si>
    <t xml:space="preserve">Инвестиционная недвижимость </t>
  </si>
  <si>
    <t>Нематериальные активы</t>
  </si>
  <si>
    <t>Активы в форме права пользования</t>
  </si>
  <si>
    <t>−</t>
  </si>
  <si>
    <t>Долгосрочные банковские вклады</t>
  </si>
  <si>
    <t>Беспроцентные займы, выданные связанным сторонам</t>
  </si>
  <si>
    <t>Авансы выданные</t>
  </si>
  <si>
    <t>Отложенные налоговые активы</t>
  </si>
  <si>
    <t>Товарно-материальные запасы</t>
  </si>
  <si>
    <t>Торговая дебиторская задолженность</t>
  </si>
  <si>
    <t>Предоплата по налогам, помимо подоходного налога</t>
  </si>
  <si>
    <t xml:space="preserve">Предоплата по корпоративному подоходному налогу </t>
  </si>
  <si>
    <t>Краткосрочные банковские вклады</t>
  </si>
  <si>
    <t>Денежные средства и их эквиваленты</t>
  </si>
  <si>
    <t>Итого активы</t>
  </si>
  <si>
    <t>В тысячах тенге</t>
  </si>
  <si>
    <t>Капитал и обязательства</t>
  </si>
  <si>
    <t>Капитал</t>
  </si>
  <si>
    <t>Уставный капитал</t>
  </si>
  <si>
    <t>Нераспределённая прибыль</t>
  </si>
  <si>
    <t>Итого капитал</t>
  </si>
  <si>
    <t>Долгосрочные обязательства</t>
  </si>
  <si>
    <t xml:space="preserve">Процентные займы </t>
  </si>
  <si>
    <t>Выпущенные долговые ценные бумаги</t>
  </si>
  <si>
    <t>Доходы будущих периодов</t>
  </si>
  <si>
    <t>Резерв по ликвидации газопроводов и восстановлению участка</t>
  </si>
  <si>
    <t>Обязательство по аренде</t>
  </si>
  <si>
    <t>Краткосрочные обязательства</t>
  </si>
  <si>
    <t>Торговая кредиторская задолженность</t>
  </si>
  <si>
    <t>Займы от связанной стороны</t>
  </si>
  <si>
    <t>Оценочные обязательства</t>
  </si>
  <si>
    <t xml:space="preserve">Обязательства по договору </t>
  </si>
  <si>
    <t>Налоги к уплате помимо подоходного налога</t>
  </si>
  <si>
    <t>Прочие краткосрочные обязательства</t>
  </si>
  <si>
    <t>Итого обязательства</t>
  </si>
  <si>
    <t>Итого капитал и обязательств</t>
  </si>
  <si>
    <t>Балансовая стоимость на одну простую акцию</t>
  </si>
  <si>
    <t>в тысячах тенге</t>
  </si>
  <si>
    <t xml:space="preserve">Выручка по договорам с покупателями </t>
  </si>
  <si>
    <t>Себестоимость оказанных услуг</t>
  </si>
  <si>
    <t>Валовая прибыль</t>
  </si>
  <si>
    <t>Общие и административные расходы</t>
  </si>
  <si>
    <t>Резервы под ожидаемые кредитные убытки от финансовых активов, нетто</t>
  </si>
  <si>
    <t>Прочие операционные доходы</t>
  </si>
  <si>
    <t>Прочие операционные расходы</t>
  </si>
  <si>
    <t>Прибыль/(убыток) от операционной деятельности</t>
  </si>
  <si>
    <t>Положительная/(отрицательная) курсовая разница, нетто</t>
  </si>
  <si>
    <t>Финансовые доходы</t>
  </si>
  <si>
    <t>Финансовые расходы</t>
  </si>
  <si>
    <t>Прибыль/(убыток) до налогообложения</t>
  </si>
  <si>
    <t>Расходы по подоходному налогу</t>
  </si>
  <si>
    <t>Прибыль/(убыток) за год</t>
  </si>
  <si>
    <t>Итого совокупный доход/(убыток) за год, за вычетом подоходного налога</t>
  </si>
  <si>
    <t>Прибыль/(убыток) на акцию в тысячах тенге</t>
  </si>
  <si>
    <t>Базовая и разводнённая</t>
  </si>
  <si>
    <t>Денежные потоки от операционной деятельности</t>
  </si>
  <si>
    <t>Поступления от клиентов</t>
  </si>
  <si>
    <t>Выплаты поставщикам</t>
  </si>
  <si>
    <t>Выплаты работникам</t>
  </si>
  <si>
    <t>Прочие налоги и выплаты</t>
  </si>
  <si>
    <t>Прочие поступления</t>
  </si>
  <si>
    <t>Подоходный налог уплаченный</t>
  </si>
  <si>
    <t>Проценты уплаченные</t>
  </si>
  <si>
    <t>Проценты полученные</t>
  </si>
  <si>
    <t>Чистые денежные потоки, полученные от операционной деятельности</t>
  </si>
  <si>
    <t>Денежные потоки от инвестиционной деятельности</t>
  </si>
  <si>
    <t>Приобретение нематериальных активов</t>
  </si>
  <si>
    <t>Снятие банковских вкладов, нетто</t>
  </si>
  <si>
    <t>Приобретение основных средств</t>
  </si>
  <si>
    <t>Поступления от продажи основных средств</t>
  </si>
  <si>
    <t>Поступления по беспроцентным займам, выданным связанным сторонам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</si>
  <si>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</si>
  <si>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</si>
  <si>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Выплата основного долга по выпущенным долговым ценным бумагам (облигациям)</t>
  </si>
  <si>
    <t>Погашение процентных займов</t>
  </si>
  <si>
    <t>Дивиденды выплаченные</t>
  </si>
  <si>
    <t>Погашение основной части обязательств по аренде</t>
  </si>
  <si>
    <t>Погашение беспроцентных займов от Акционера</t>
  </si>
  <si>
    <t>Взносы в уставный капитал</t>
  </si>
  <si>
    <t>Чистые денежные потоки, использованные в финансовой деятельности</t>
  </si>
  <si>
    <t>Чистое изменение в денежных средствах и их эквивалентах</t>
  </si>
  <si>
    <t>Влияние изменений в обменных курсах на денежные средства и их эквиваленты</t>
  </si>
  <si>
    <t>Денежные средства и их эквиваленты на начало периода</t>
  </si>
  <si>
    <t xml:space="preserve">Денежные средства и их эквиваленты на конец периода </t>
  </si>
  <si>
    <t>Заместитель Генерального директора по экономике и финансам Бектурова А.Т.___________________</t>
  </si>
  <si>
    <t>(фамилия, имя, отчество)(подпись)</t>
  </si>
  <si>
    <t>Нераспределён-ная прибыль</t>
  </si>
  <si>
    <t>Итого</t>
  </si>
  <si>
    <t>капитал</t>
  </si>
  <si>
    <t>Итого совокупный доход за год</t>
  </si>
  <si>
    <t>Выпуск акций</t>
  </si>
  <si>
    <t>2024 года</t>
  </si>
  <si>
    <t>Главный бухгалтер Асильбекова С.Б.___________________</t>
  </si>
  <si>
    <t>2024 год</t>
  </si>
  <si>
    <t>Долгосрочные активы</t>
  </si>
  <si>
    <t>-</t>
  </si>
  <si>
    <t>Краткосрочные  активы</t>
  </si>
  <si>
    <t>Прочие краткосрочныее активы</t>
  </si>
  <si>
    <t>Итого краткосрочных активов</t>
  </si>
  <si>
    <t>Долгосрочные активы, предназначенные для продажи</t>
  </si>
  <si>
    <t>Заместитель Генерального директора по экономике и финансам Бектурова А.Т.______________</t>
  </si>
  <si>
    <t>2025 года</t>
  </si>
  <si>
    <t>2025 год</t>
  </si>
  <si>
    <t>Прочие выплаты</t>
  </si>
  <si>
    <t>На 1 января 2024 года</t>
  </si>
  <si>
    <t>Чистая прибыль за период</t>
  </si>
  <si>
    <t>ПРОМЕЖУТОЧНЫЙ СОКРАЩЕННЫЙ  ОТЧЁТ О ДВИЖЕНИИ ДЕНЕЖНЫХ СРЕДСТВ                                                                                                                                                  по состоянию на 30  июня   2025  года  АО "QAZAQGAZ AIMAQ"</t>
  </si>
  <si>
    <t>За шесть месяцев, закончившихся 30 июня</t>
  </si>
  <si>
    <t>ПРОМЕЖУТОЧНЫЙ СОКРАЩЕННЫЙ  ОТЧЕТ О ФИНАНСОВОМ ПОЛОЖЕНИИ                                                                                                                     по состоянию на 30 июня   2025 года АО "QAZAQGAZ AIMAQ"</t>
  </si>
  <si>
    <t xml:space="preserve">30 июня </t>
  </si>
  <si>
    <t>ПРОМЕЖУТОЧНЫЙ СОКРАЩЕННЫЙ ОТЧЁТ О СОВОКУПНОМ ДОХОДЕ                                                         по состоянию на 30 июня   2025 года  АО "QAZAQGAZ AIMAQ"</t>
  </si>
  <si>
    <t>За шесть  месяцев, закончившихся 30 июня</t>
  </si>
  <si>
    <t>ПРОМЕЖУТОЧНЫЙ СОКРАЩЕННЫЙ  ОТЧЁТ ОБ ИЗМЕНЕНИЯХ В КАПИТАЛЕ                                                                                     по состоянию на 30 июня  2025 года АО "QAZAQGAZ AIMAQ"</t>
  </si>
  <si>
    <t>На 30 июня 2025 года</t>
  </si>
  <si>
    <t>На 30 июня 2024 года</t>
  </si>
  <si>
    <t>36  039 306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</si>
</sst>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0\ _₽_-;\-* #,##0.00\ _₽_-;_-* &quot;-&quot;??\ _₽_-;_-@_-"/>
    <numFmt numFmtId="166" formatCode="_-* #,##0.000_-;\-* #,##0.0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/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9" fillId="0" borderId="0" xfId="1" applyNumberFormat="1" applyFont="1" applyFill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43" fontId="5" fillId="0" borderId="0" xfId="1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6" fillId="0" borderId="1" xfId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43" fontId="0" fillId="0" borderId="0" xfId="1" applyFont="1"/>
    <xf numFmtId="165" fontId="0" fillId="0" borderId="0" xfId="0" applyNumberFormat="1"/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0" fontId="0" fillId="2" borderId="0" xfId="0" applyFill="1"/>
    <xf numFmtId="43" fontId="5" fillId="2" borderId="0" xfId="1" applyFont="1" applyFill="1" applyAlignment="1">
      <alignment horizontal="right" vertical="center" wrapText="1"/>
    </xf>
    <xf numFmtId="43" fontId="5" fillId="2" borderId="4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 wrapText="1"/>
    </xf>
    <xf numFmtId="43" fontId="5" fillId="2" borderId="3" xfId="1" applyFont="1" applyFill="1" applyBorder="1" applyAlignment="1">
      <alignment horizontal="right" vertical="center" wrapText="1"/>
    </xf>
    <xf numFmtId="166" fontId="7" fillId="2" borderId="1" xfId="1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43" fontId="5" fillId="2" borderId="2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3" fontId="5" fillId="2" borderId="3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3" fontId="6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43" fontId="6" fillId="2" borderId="0" xfId="1" applyFont="1" applyFill="1" applyAlignment="1">
      <alignment horizontal="right" vertical="center" wrapText="1"/>
    </xf>
    <xf numFmtId="43" fontId="6" fillId="2" borderId="4" xfId="1" applyFont="1" applyFill="1" applyBorder="1" applyAlignment="1">
      <alignment horizontal="right" vertical="center" wrapText="1"/>
    </xf>
    <xf numFmtId="43" fontId="6" fillId="2" borderId="1" xfId="1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right" vertical="center" wrapText="1"/>
    </xf>
    <xf numFmtId="166" fontId="8" fillId="2" borderId="1" xfId="1" applyNumberFormat="1" applyFont="1" applyFill="1" applyBorder="1" applyAlignment="1">
      <alignment horizontal="right" vertical="center" wrapText="1"/>
    </xf>
    <xf numFmtId="43" fontId="5" fillId="3" borderId="0" xfId="1" applyFont="1" applyFill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5" fillId="2" borderId="0" xfId="1" applyNumberFormat="1" applyFont="1" applyFill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/>
    </xf>
    <xf numFmtId="166" fontId="6" fillId="2" borderId="0" xfId="1" applyNumberFormat="1" applyFont="1" applyFill="1" applyAlignment="1">
      <alignment horizontal="right" vertical="center"/>
    </xf>
    <xf numFmtId="166" fontId="6" fillId="2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6"/>
  <sheetViews>
    <sheetView tabSelected="1" topLeftCell="A4" workbookViewId="0">
      <selection activeCell="J56" sqref="J56"/>
    </sheetView>
  </sheetViews>
  <sheetFormatPr defaultRowHeight="15" x14ac:dyDescent="0.25"/>
  <cols>
    <col min="1" max="1" width="44.7109375" style="16" customWidth="1"/>
    <col min="2" max="2" width="7.42578125" customWidth="1"/>
    <col min="3" max="3" width="16.28515625" customWidth="1"/>
    <col min="4" max="4" width="18.7109375" customWidth="1"/>
  </cols>
  <sheetData>
    <row r="2" spans="1:4" ht="46.9" customHeight="1" x14ac:dyDescent="0.25">
      <c r="A2" s="96" t="s">
        <v>114</v>
      </c>
      <c r="B2" s="96"/>
      <c r="C2" s="96"/>
      <c r="D2" s="96"/>
    </row>
    <row r="4" spans="1:4" x14ac:dyDescent="0.25">
      <c r="A4" s="92" t="s">
        <v>0</v>
      </c>
      <c r="B4" s="94" t="s">
        <v>1</v>
      </c>
      <c r="C4" s="1" t="s">
        <v>115</v>
      </c>
      <c r="D4" s="3" t="s">
        <v>2</v>
      </c>
    </row>
    <row r="5" spans="1:4" ht="15.75" thickBot="1" x14ac:dyDescent="0.3">
      <c r="A5" s="93"/>
      <c r="B5" s="95"/>
      <c r="C5" s="2" t="s">
        <v>107</v>
      </c>
      <c r="D5" s="4" t="s">
        <v>97</v>
      </c>
    </row>
    <row r="6" spans="1:4" x14ac:dyDescent="0.25">
      <c r="A6" s="5" t="s">
        <v>3</v>
      </c>
      <c r="B6" s="1"/>
      <c r="C6" s="1"/>
      <c r="D6" s="3"/>
    </row>
    <row r="7" spans="1:4" x14ac:dyDescent="0.25">
      <c r="A7" s="5" t="s">
        <v>4</v>
      </c>
      <c r="B7" s="1"/>
      <c r="C7" s="1"/>
      <c r="D7" s="3"/>
    </row>
    <row r="8" spans="1:4" x14ac:dyDescent="0.25">
      <c r="A8" s="5" t="s">
        <v>100</v>
      </c>
      <c r="B8" s="1"/>
      <c r="C8" s="1"/>
      <c r="D8" s="3"/>
    </row>
    <row r="9" spans="1:4" x14ac:dyDescent="0.25">
      <c r="A9" s="6" t="s">
        <v>5</v>
      </c>
      <c r="B9" s="3">
        <v>5</v>
      </c>
      <c r="C9" s="58">
        <v>249549855</v>
      </c>
      <c r="D9" s="75">
        <v>251056250</v>
      </c>
    </row>
    <row r="10" spans="1:4" x14ac:dyDescent="0.25">
      <c r="A10" s="6" t="s">
        <v>6</v>
      </c>
      <c r="B10" s="3"/>
      <c r="C10" s="58">
        <v>17858</v>
      </c>
      <c r="D10" s="75">
        <v>18826</v>
      </c>
    </row>
    <row r="11" spans="1:4" x14ac:dyDescent="0.25">
      <c r="A11" s="6" t="s">
        <v>7</v>
      </c>
      <c r="B11" s="3"/>
      <c r="C11" s="58">
        <v>575413</v>
      </c>
      <c r="D11" s="75">
        <v>659824</v>
      </c>
    </row>
    <row r="12" spans="1:4" x14ac:dyDescent="0.25">
      <c r="A12" s="6" t="s">
        <v>8</v>
      </c>
      <c r="B12" s="3"/>
      <c r="C12" s="59" t="s">
        <v>9</v>
      </c>
      <c r="D12" s="76" t="s">
        <v>9</v>
      </c>
    </row>
    <row r="13" spans="1:4" x14ac:dyDescent="0.25">
      <c r="A13" s="6" t="s">
        <v>10</v>
      </c>
      <c r="B13" s="3"/>
      <c r="C13" s="58">
        <v>53397</v>
      </c>
      <c r="D13" s="75">
        <v>73687</v>
      </c>
    </row>
    <row r="14" spans="1:4" ht="24" x14ac:dyDescent="0.25">
      <c r="A14" s="6" t="s">
        <v>11</v>
      </c>
      <c r="B14" s="3"/>
      <c r="C14" s="58">
        <v>1313</v>
      </c>
      <c r="D14" s="75">
        <v>1471</v>
      </c>
    </row>
    <row r="15" spans="1:4" x14ac:dyDescent="0.25">
      <c r="A15" s="6" t="s">
        <v>12</v>
      </c>
      <c r="B15" s="3"/>
      <c r="C15" s="58" t="s">
        <v>101</v>
      </c>
      <c r="D15" s="75" t="s">
        <v>101</v>
      </c>
    </row>
    <row r="16" spans="1:4" ht="15.75" thickBot="1" x14ac:dyDescent="0.3">
      <c r="A16" s="6" t="s">
        <v>13</v>
      </c>
      <c r="B16" s="3">
        <v>21</v>
      </c>
      <c r="C16" s="58">
        <v>1409001</v>
      </c>
      <c r="D16" s="75">
        <v>2180742</v>
      </c>
    </row>
    <row r="17" spans="1:4" s="62" customFormat="1" ht="15.75" thickBot="1" x14ac:dyDescent="0.3">
      <c r="A17" s="109"/>
      <c r="B17" s="110"/>
      <c r="C17" s="111">
        <f>SUM(C9:C16)</f>
        <v>251606837</v>
      </c>
      <c r="D17" s="77">
        <f>SUM(D9:D16)</f>
        <v>253990800</v>
      </c>
    </row>
    <row r="18" spans="1:4" x14ac:dyDescent="0.25">
      <c r="A18" s="6" t="s">
        <v>3</v>
      </c>
      <c r="B18" s="1"/>
      <c r="C18" s="59"/>
      <c r="D18" s="76"/>
    </row>
    <row r="19" spans="1:4" x14ac:dyDescent="0.25">
      <c r="A19" s="5" t="s">
        <v>102</v>
      </c>
      <c r="B19" s="1"/>
      <c r="C19" s="59"/>
      <c r="D19" s="76"/>
    </row>
    <row r="20" spans="1:4" x14ac:dyDescent="0.25">
      <c r="A20" s="6" t="s">
        <v>14</v>
      </c>
      <c r="B20" s="14"/>
      <c r="C20" s="58">
        <v>1828123</v>
      </c>
      <c r="D20" s="75">
        <v>1644329</v>
      </c>
    </row>
    <row r="21" spans="1:4" x14ac:dyDescent="0.25">
      <c r="A21" s="6" t="s">
        <v>15</v>
      </c>
      <c r="B21" s="3">
        <v>6</v>
      </c>
      <c r="C21" s="58">
        <v>49814010</v>
      </c>
      <c r="D21" s="75">
        <v>107178300</v>
      </c>
    </row>
    <row r="22" spans="1:4" x14ac:dyDescent="0.25">
      <c r="A22" s="6" t="s">
        <v>12</v>
      </c>
      <c r="B22" s="14"/>
      <c r="C22" s="58">
        <v>1580688</v>
      </c>
      <c r="D22" s="75">
        <v>154461</v>
      </c>
    </row>
    <row r="23" spans="1:4" ht="24" x14ac:dyDescent="0.25">
      <c r="A23" s="6" t="s">
        <v>16</v>
      </c>
      <c r="B23" s="3"/>
      <c r="C23" s="58">
        <v>5962586</v>
      </c>
      <c r="D23" s="75">
        <v>4298298</v>
      </c>
    </row>
    <row r="24" spans="1:4" ht="24" x14ac:dyDescent="0.25">
      <c r="A24" s="6" t="s">
        <v>17</v>
      </c>
      <c r="B24" s="3"/>
      <c r="C24" s="58">
        <v>4676196</v>
      </c>
      <c r="D24" s="75">
        <v>4739848</v>
      </c>
    </row>
    <row r="25" spans="1:4" x14ac:dyDescent="0.25">
      <c r="A25" s="6" t="s">
        <v>103</v>
      </c>
      <c r="B25" s="3"/>
      <c r="C25" s="58">
        <v>876297</v>
      </c>
      <c r="D25" s="75">
        <v>992666</v>
      </c>
    </row>
    <row r="26" spans="1:4" x14ac:dyDescent="0.25">
      <c r="A26" s="6" t="s">
        <v>18</v>
      </c>
      <c r="B26" s="3"/>
      <c r="C26" s="58">
        <v>2590</v>
      </c>
      <c r="D26" s="75">
        <v>7097</v>
      </c>
    </row>
    <row r="27" spans="1:4" ht="15.75" thickBot="1" x14ac:dyDescent="0.3">
      <c r="A27" s="10" t="s">
        <v>19</v>
      </c>
      <c r="B27" s="4">
        <v>7</v>
      </c>
      <c r="C27" s="60">
        <v>84836290</v>
      </c>
      <c r="D27" s="78">
        <v>80330427</v>
      </c>
    </row>
    <row r="28" spans="1:4" ht="15.75" thickBot="1" x14ac:dyDescent="0.3">
      <c r="A28" s="11" t="s">
        <v>104</v>
      </c>
      <c r="B28" s="2"/>
      <c r="C28" s="60">
        <f>C20+C21+C22+C23+C24+C25+C26+C27</f>
        <v>149576780</v>
      </c>
      <c r="D28" s="78">
        <f>D20+D21+D22+D23+D24+D25+D26+D27</f>
        <v>199345426</v>
      </c>
    </row>
    <row r="29" spans="1:4" ht="26.25" customHeight="1" x14ac:dyDescent="0.25">
      <c r="A29" s="53" t="s">
        <v>105</v>
      </c>
      <c r="B29" s="54"/>
      <c r="C29" s="61">
        <v>704352</v>
      </c>
      <c r="D29" s="79">
        <v>729027</v>
      </c>
    </row>
    <row r="30" spans="1:4" ht="15.75" thickBot="1" x14ac:dyDescent="0.3">
      <c r="A30" s="12" t="s">
        <v>20</v>
      </c>
      <c r="B30" s="15"/>
      <c r="C30" s="112">
        <f>C17+C28+C29</f>
        <v>401887969</v>
      </c>
      <c r="D30" s="80">
        <f>D17+D28+D29</f>
        <v>454065253</v>
      </c>
    </row>
    <row r="31" spans="1:4" ht="15.75" thickTop="1" x14ac:dyDescent="0.25">
      <c r="C31" s="62"/>
    </row>
    <row r="32" spans="1:4" x14ac:dyDescent="0.25">
      <c r="C32" s="62"/>
    </row>
    <row r="33" spans="1:4" x14ac:dyDescent="0.25">
      <c r="A33" s="5" t="s">
        <v>22</v>
      </c>
      <c r="B33" s="23"/>
      <c r="C33" s="56"/>
      <c r="D33" s="20"/>
    </row>
    <row r="34" spans="1:4" x14ac:dyDescent="0.25">
      <c r="A34" s="5" t="s">
        <v>23</v>
      </c>
      <c r="B34" s="23"/>
      <c r="C34" s="56"/>
      <c r="D34" s="20"/>
    </row>
    <row r="35" spans="1:4" x14ac:dyDescent="0.25">
      <c r="A35" s="6" t="s">
        <v>24</v>
      </c>
      <c r="B35" s="23">
        <v>8</v>
      </c>
      <c r="C35" s="55">
        <v>144420442</v>
      </c>
      <c r="D35" s="81">
        <v>144420442</v>
      </c>
    </row>
    <row r="36" spans="1:4" ht="15.75" thickBot="1" x14ac:dyDescent="0.3">
      <c r="A36" s="10" t="s">
        <v>25</v>
      </c>
      <c r="B36" s="26"/>
      <c r="C36" s="57">
        <v>31456672</v>
      </c>
      <c r="D36" s="82">
        <v>22759614</v>
      </c>
    </row>
    <row r="37" spans="1:4" ht="15.75" thickBot="1" x14ac:dyDescent="0.3">
      <c r="A37" s="11" t="s">
        <v>26</v>
      </c>
      <c r="B37" s="26"/>
      <c r="C37" s="57">
        <f>C35+C36</f>
        <v>175877114</v>
      </c>
      <c r="D37" s="82">
        <f>D35+D36</f>
        <v>167180056</v>
      </c>
    </row>
    <row r="38" spans="1:4" x14ac:dyDescent="0.25">
      <c r="A38" s="5" t="s">
        <v>3</v>
      </c>
      <c r="B38" s="23"/>
      <c r="C38" s="18"/>
      <c r="D38" s="51"/>
    </row>
    <row r="39" spans="1:4" x14ac:dyDescent="0.25">
      <c r="A39" s="5" t="s">
        <v>27</v>
      </c>
      <c r="B39" s="23"/>
      <c r="C39" s="18"/>
      <c r="D39" s="51"/>
    </row>
    <row r="40" spans="1:4" x14ac:dyDescent="0.25">
      <c r="A40" s="6" t="s">
        <v>28</v>
      </c>
      <c r="B40" s="23">
        <v>9</v>
      </c>
      <c r="C40" s="55">
        <v>6270894</v>
      </c>
      <c r="D40" s="81">
        <v>9565676</v>
      </c>
    </row>
    <row r="41" spans="1:4" x14ac:dyDescent="0.25">
      <c r="A41" s="6" t="s">
        <v>29</v>
      </c>
      <c r="B41" s="23">
        <v>10</v>
      </c>
      <c r="C41" s="55" t="s">
        <v>101</v>
      </c>
      <c r="D41" s="81" t="s">
        <v>101</v>
      </c>
    </row>
    <row r="42" spans="1:4" x14ac:dyDescent="0.25">
      <c r="A42" s="6" t="s">
        <v>30</v>
      </c>
      <c r="B42" s="23">
        <v>11</v>
      </c>
      <c r="C42" s="55">
        <v>11682031</v>
      </c>
      <c r="D42" s="81">
        <v>10518617</v>
      </c>
    </row>
    <row r="43" spans="1:4" ht="24" x14ac:dyDescent="0.25">
      <c r="A43" s="6" t="s">
        <v>31</v>
      </c>
      <c r="B43" s="23"/>
      <c r="C43" s="55">
        <v>780876</v>
      </c>
      <c r="D43" s="81">
        <v>841048</v>
      </c>
    </row>
    <row r="44" spans="1:4" ht="15.75" thickBot="1" x14ac:dyDescent="0.3">
      <c r="A44" s="6" t="s">
        <v>32</v>
      </c>
      <c r="B44" s="23"/>
      <c r="C44" s="56" t="s">
        <v>9</v>
      </c>
      <c r="D44" s="83" t="s">
        <v>9</v>
      </c>
    </row>
    <row r="45" spans="1:4" ht="15.75" thickBot="1" x14ac:dyDescent="0.3">
      <c r="A45" s="8"/>
      <c r="B45" s="28"/>
      <c r="C45" s="113">
        <f>C40+C42+C43</f>
        <v>18733801</v>
      </c>
      <c r="D45" s="84">
        <f>D40+D42+D43</f>
        <v>20925341</v>
      </c>
    </row>
    <row r="46" spans="1:4" x14ac:dyDescent="0.25">
      <c r="A46" s="5" t="s">
        <v>3</v>
      </c>
      <c r="B46" s="23"/>
      <c r="C46" s="56"/>
      <c r="D46" s="51"/>
    </row>
    <row r="47" spans="1:4" x14ac:dyDescent="0.25">
      <c r="A47" s="5" t="s">
        <v>33</v>
      </c>
      <c r="B47" s="23"/>
      <c r="C47" s="56"/>
      <c r="D47" s="51"/>
    </row>
    <row r="48" spans="1:4" x14ac:dyDescent="0.25">
      <c r="A48" s="6" t="s">
        <v>28</v>
      </c>
      <c r="B48" s="23">
        <v>9</v>
      </c>
      <c r="C48" s="55">
        <v>7337327</v>
      </c>
      <c r="D48" s="81">
        <v>7842679</v>
      </c>
    </row>
    <row r="49" spans="1:4" x14ac:dyDescent="0.25">
      <c r="A49" s="6" t="s">
        <v>29</v>
      </c>
      <c r="B49" s="23">
        <v>10</v>
      </c>
      <c r="C49" s="55">
        <v>15477516</v>
      </c>
      <c r="D49" s="81">
        <v>15159324</v>
      </c>
    </row>
    <row r="50" spans="1:4" x14ac:dyDescent="0.25">
      <c r="A50" s="6" t="s">
        <v>30</v>
      </c>
      <c r="B50" s="23">
        <v>11</v>
      </c>
      <c r="C50" s="55">
        <v>508084</v>
      </c>
      <c r="D50" s="81">
        <v>592038</v>
      </c>
    </row>
    <row r="51" spans="1:4" x14ac:dyDescent="0.25">
      <c r="A51" s="6" t="s">
        <v>34</v>
      </c>
      <c r="B51" s="23">
        <v>12</v>
      </c>
      <c r="C51" s="55">
        <v>131708103</v>
      </c>
      <c r="D51" s="81">
        <v>191001858</v>
      </c>
    </row>
    <row r="52" spans="1:4" x14ac:dyDescent="0.25">
      <c r="A52" s="6" t="s">
        <v>35</v>
      </c>
      <c r="B52" s="23"/>
      <c r="C52" s="56" t="s">
        <v>9</v>
      </c>
      <c r="D52" s="83" t="s">
        <v>9</v>
      </c>
    </row>
    <row r="53" spans="1:4" x14ac:dyDescent="0.25">
      <c r="A53" s="6" t="s">
        <v>32</v>
      </c>
      <c r="B53" s="23"/>
      <c r="C53" s="56" t="s">
        <v>9</v>
      </c>
      <c r="D53" s="83" t="s">
        <v>9</v>
      </c>
    </row>
    <row r="54" spans="1:4" x14ac:dyDescent="0.25">
      <c r="A54" s="6" t="s">
        <v>36</v>
      </c>
      <c r="B54" s="23">
        <v>13</v>
      </c>
      <c r="C54" s="55">
        <v>37991011</v>
      </c>
      <c r="D54" s="81">
        <v>38390835</v>
      </c>
    </row>
    <row r="55" spans="1:4" x14ac:dyDescent="0.25">
      <c r="A55" s="6" t="s">
        <v>37</v>
      </c>
      <c r="B55" s="23">
        <v>14</v>
      </c>
      <c r="C55" s="55">
        <v>4213443</v>
      </c>
      <c r="D55" s="81">
        <v>2878821</v>
      </c>
    </row>
    <row r="56" spans="1:4" x14ac:dyDescent="0.25">
      <c r="A56" s="6" t="s">
        <v>38</v>
      </c>
      <c r="B56" s="9"/>
      <c r="C56" s="55">
        <v>936855</v>
      </c>
      <c r="D56" s="81">
        <v>904709</v>
      </c>
    </row>
    <row r="57" spans="1:4" ht="15.75" thickBot="1" x14ac:dyDescent="0.3">
      <c r="A57" s="6" t="s">
        <v>39</v>
      </c>
      <c r="B57" s="23">
        <v>15</v>
      </c>
      <c r="C57" s="55">
        <v>9104715</v>
      </c>
      <c r="D57" s="81">
        <v>9189592</v>
      </c>
    </row>
    <row r="58" spans="1:4" ht="15.75" thickBot="1" x14ac:dyDescent="0.3">
      <c r="A58" s="7"/>
      <c r="B58" s="28"/>
      <c r="C58" s="113">
        <f>C48+C49+C50+C51+C54+C55+C56+C57</f>
        <v>207277054</v>
      </c>
      <c r="D58" s="84">
        <f>D48+D49+D50+D51+D54+D55+D56+D57</f>
        <v>265959856</v>
      </c>
    </row>
    <row r="59" spans="1:4" ht="15.75" thickBot="1" x14ac:dyDescent="0.3">
      <c r="A59" s="11" t="s">
        <v>40</v>
      </c>
      <c r="B59" s="29"/>
      <c r="C59" s="57">
        <f>C45+C58</f>
        <v>226010855</v>
      </c>
      <c r="D59" s="82">
        <f>D45+D58</f>
        <v>286885197</v>
      </c>
    </row>
    <row r="60" spans="1:4" ht="15.75" thickBot="1" x14ac:dyDescent="0.3">
      <c r="A60" s="12" t="s">
        <v>41</v>
      </c>
      <c r="B60" s="30"/>
      <c r="C60" s="114">
        <f>C37+C59</f>
        <v>401887969</v>
      </c>
      <c r="D60" s="85">
        <f>D37+D59</f>
        <v>454065253</v>
      </c>
    </row>
    <row r="61" spans="1:4" ht="15.75" thickTop="1" x14ac:dyDescent="0.25">
      <c r="A61" s="5" t="s">
        <v>3</v>
      </c>
      <c r="B61" s="17"/>
      <c r="C61" s="56"/>
      <c r="D61" s="83"/>
    </row>
    <row r="62" spans="1:4" x14ac:dyDescent="0.25">
      <c r="A62" s="5" t="s">
        <v>42</v>
      </c>
      <c r="B62" s="97">
        <v>8</v>
      </c>
      <c r="C62" s="99">
        <v>2.4900000000000002</v>
      </c>
      <c r="D62" s="101">
        <v>2.4</v>
      </c>
    </row>
    <row r="63" spans="1:4" ht="15.75" thickBot="1" x14ac:dyDescent="0.3">
      <c r="A63" s="11" t="s">
        <v>43</v>
      </c>
      <c r="B63" s="98"/>
      <c r="C63" s="100"/>
      <c r="D63" s="102"/>
    </row>
    <row r="64" spans="1:4" x14ac:dyDescent="0.25">
      <c r="A64" s="32"/>
      <c r="C64" s="31"/>
      <c r="D64" s="31"/>
    </row>
    <row r="65" spans="1:4" x14ac:dyDescent="0.25">
      <c r="A65" s="32"/>
      <c r="C65" s="31"/>
      <c r="D65" s="31"/>
    </row>
    <row r="66" spans="1:4" x14ac:dyDescent="0.25">
      <c r="A66" s="32"/>
      <c r="C66" s="31"/>
      <c r="D66" s="31"/>
    </row>
    <row r="67" spans="1:4" x14ac:dyDescent="0.25">
      <c r="A67" s="41" t="s">
        <v>90</v>
      </c>
      <c r="C67" s="31"/>
      <c r="D67" s="31"/>
    </row>
    <row r="68" spans="1:4" x14ac:dyDescent="0.25">
      <c r="A68" s="41" t="s">
        <v>91</v>
      </c>
      <c r="C68" s="31"/>
      <c r="D68" s="31"/>
    </row>
    <row r="69" spans="1:4" x14ac:dyDescent="0.25">
      <c r="A69" s="41"/>
      <c r="C69" s="31"/>
      <c r="D69" s="31"/>
    </row>
    <row r="70" spans="1:4" x14ac:dyDescent="0.25">
      <c r="A70" s="41"/>
      <c r="C70" s="31"/>
      <c r="D70" s="31"/>
    </row>
    <row r="71" spans="1:4" x14ac:dyDescent="0.25">
      <c r="A71" s="41" t="s">
        <v>98</v>
      </c>
      <c r="C71" s="31"/>
      <c r="D71" s="31"/>
    </row>
    <row r="72" spans="1:4" x14ac:dyDescent="0.25">
      <c r="A72" s="41" t="s">
        <v>91</v>
      </c>
      <c r="C72" s="31"/>
      <c r="D72" s="31"/>
    </row>
    <row r="73" spans="1:4" x14ac:dyDescent="0.25">
      <c r="A73" s="32"/>
      <c r="C73" s="31"/>
      <c r="D73" s="31"/>
    </row>
    <row r="74" spans="1:4" x14ac:dyDescent="0.25">
      <c r="A74" s="32"/>
      <c r="C74" s="31"/>
      <c r="D74" s="31"/>
    </row>
    <row r="75" spans="1:4" x14ac:dyDescent="0.25">
      <c r="A75" s="32"/>
      <c r="C75" s="31"/>
      <c r="D75" s="31"/>
    </row>
    <row r="76" spans="1:4" x14ac:dyDescent="0.25">
      <c r="A76" s="32"/>
      <c r="C76" s="31"/>
      <c r="D76" s="31"/>
    </row>
  </sheetData>
  <mergeCells count="6">
    <mergeCell ref="A4:A5"/>
    <mergeCell ref="B4:B5"/>
    <mergeCell ref="A2:D2"/>
    <mergeCell ref="B62:B63"/>
    <mergeCell ref="C62:C63"/>
    <mergeCell ref="D62:D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H28" sqref="H28"/>
    </sheetView>
  </sheetViews>
  <sheetFormatPr defaultRowHeight="15" x14ac:dyDescent="0.25"/>
  <cols>
    <col min="1" max="1" width="40.42578125" style="32" customWidth="1"/>
    <col min="2" max="2" width="9.7109375" customWidth="1"/>
    <col min="3" max="3" width="16.85546875" style="32" customWidth="1"/>
    <col min="4" max="4" width="18.7109375" style="32" customWidth="1"/>
    <col min="7" max="7" width="14.28515625" bestFit="1" customWidth="1"/>
  </cols>
  <sheetData>
    <row r="2" spans="1:7" ht="32.450000000000003" customHeight="1" x14ac:dyDescent="0.25">
      <c r="A2" s="96" t="s">
        <v>116</v>
      </c>
      <c r="B2" s="96"/>
      <c r="C2" s="96"/>
      <c r="D2" s="96"/>
    </row>
    <row r="5" spans="1:7" ht="28.5" customHeight="1" thickBot="1" x14ac:dyDescent="0.3">
      <c r="A5" s="34"/>
      <c r="B5" s="9"/>
      <c r="C5" s="103" t="s">
        <v>117</v>
      </c>
      <c r="D5" s="103"/>
    </row>
    <row r="6" spans="1:7" ht="15.75" thickBot="1" x14ac:dyDescent="0.3">
      <c r="A6" s="13" t="s">
        <v>21</v>
      </c>
      <c r="B6" s="29" t="s">
        <v>1</v>
      </c>
      <c r="C6" s="36" t="s">
        <v>107</v>
      </c>
      <c r="D6" s="37" t="s">
        <v>97</v>
      </c>
    </row>
    <row r="7" spans="1:7" x14ac:dyDescent="0.25">
      <c r="A7" s="6" t="s">
        <v>3</v>
      </c>
      <c r="B7" s="23"/>
      <c r="C7" s="5"/>
      <c r="D7" s="6"/>
    </row>
    <row r="8" spans="1:7" x14ac:dyDescent="0.25">
      <c r="A8" s="6" t="s">
        <v>44</v>
      </c>
      <c r="B8" s="23">
        <v>16</v>
      </c>
      <c r="C8" s="63">
        <v>265296937</v>
      </c>
      <c r="D8" s="86">
        <v>224199540</v>
      </c>
    </row>
    <row r="9" spans="1:7" ht="15.75" thickBot="1" x14ac:dyDescent="0.3">
      <c r="A9" s="10" t="s">
        <v>45</v>
      </c>
      <c r="B9" s="26">
        <v>17</v>
      </c>
      <c r="C9" s="63">
        <v>-260491601</v>
      </c>
      <c r="D9" s="86">
        <v>-217014844</v>
      </c>
    </row>
    <row r="10" spans="1:7" x14ac:dyDescent="0.25">
      <c r="A10" s="5" t="s">
        <v>46</v>
      </c>
      <c r="B10" s="17"/>
      <c r="C10" s="64">
        <f>C8+C9</f>
        <v>4805336</v>
      </c>
      <c r="D10" s="87">
        <v>7184696</v>
      </c>
    </row>
    <row r="11" spans="1:7" x14ac:dyDescent="0.25">
      <c r="A11" s="6" t="s">
        <v>3</v>
      </c>
      <c r="B11" s="23"/>
      <c r="C11" s="63"/>
      <c r="D11" s="86"/>
    </row>
    <row r="12" spans="1:7" x14ac:dyDescent="0.25">
      <c r="A12" s="6" t="s">
        <v>47</v>
      </c>
      <c r="B12" s="23">
        <v>18</v>
      </c>
      <c r="C12" s="63">
        <v>-3302287</v>
      </c>
      <c r="D12" s="86">
        <v>-2568226</v>
      </c>
      <c r="G12" s="50"/>
    </row>
    <row r="13" spans="1:7" ht="24" x14ac:dyDescent="0.25">
      <c r="A13" s="6" t="s">
        <v>48</v>
      </c>
      <c r="B13" s="23"/>
      <c r="C13" s="91">
        <v>-1895142</v>
      </c>
      <c r="D13" s="86">
        <v>-3923069</v>
      </c>
    </row>
    <row r="14" spans="1:7" x14ac:dyDescent="0.25">
      <c r="A14" s="6" t="s">
        <v>49</v>
      </c>
      <c r="B14" s="52">
        <v>5</v>
      </c>
      <c r="C14" s="63">
        <v>101824</v>
      </c>
      <c r="D14" s="86">
        <v>82354</v>
      </c>
    </row>
    <row r="15" spans="1:7" ht="15.75" thickBot="1" x14ac:dyDescent="0.3">
      <c r="A15" s="6" t="s">
        <v>50</v>
      </c>
      <c r="B15" s="9"/>
      <c r="C15" s="63">
        <v>-26856</v>
      </c>
      <c r="D15" s="86">
        <v>-18715</v>
      </c>
    </row>
    <row r="16" spans="1:7" ht="24" x14ac:dyDescent="0.25">
      <c r="A16" s="35" t="s">
        <v>51</v>
      </c>
      <c r="B16" s="33"/>
      <c r="C16" s="64">
        <f>C10+C12+C13+C14+C15</f>
        <v>-317125</v>
      </c>
      <c r="D16" s="87">
        <f>D10+D12+D13+D14+D15</f>
        <v>757040</v>
      </c>
    </row>
    <row r="17" spans="1:4" x14ac:dyDescent="0.25">
      <c r="A17" s="6" t="s">
        <v>3</v>
      </c>
      <c r="B17" s="23"/>
      <c r="C17" s="63"/>
      <c r="D17" s="86"/>
    </row>
    <row r="18" spans="1:4" ht="24" x14ac:dyDescent="0.25">
      <c r="A18" s="6" t="s">
        <v>52</v>
      </c>
      <c r="B18" s="23">
        <v>13</v>
      </c>
      <c r="C18" s="63">
        <v>405493</v>
      </c>
      <c r="D18" s="86">
        <v>-1248078</v>
      </c>
    </row>
    <row r="19" spans="1:4" x14ac:dyDescent="0.25">
      <c r="A19" s="6" t="s">
        <v>53</v>
      </c>
      <c r="B19" s="23">
        <v>19</v>
      </c>
      <c r="C19" s="63">
        <v>13329192</v>
      </c>
      <c r="D19" s="86">
        <v>5921411</v>
      </c>
    </row>
    <row r="20" spans="1:4" ht="15.75" thickBot="1" x14ac:dyDescent="0.3">
      <c r="A20" s="6" t="s">
        <v>54</v>
      </c>
      <c r="B20" s="23">
        <v>19</v>
      </c>
      <c r="C20" s="63">
        <v>-1881060</v>
      </c>
      <c r="D20" s="86">
        <v>-2221828</v>
      </c>
    </row>
    <row r="21" spans="1:4" x14ac:dyDescent="0.25">
      <c r="A21" s="35" t="s">
        <v>55</v>
      </c>
      <c r="B21" s="33"/>
      <c r="C21" s="64">
        <f>C16+C18+C19+C20</f>
        <v>11536500</v>
      </c>
      <c r="D21" s="87">
        <f>D16+D18+D19+D20</f>
        <v>3208545</v>
      </c>
    </row>
    <row r="22" spans="1:4" x14ac:dyDescent="0.25">
      <c r="A22" s="6" t="s">
        <v>3</v>
      </c>
      <c r="B22" s="23"/>
      <c r="C22" s="63"/>
      <c r="D22" s="86"/>
    </row>
    <row r="23" spans="1:4" ht="15.75" thickBot="1" x14ac:dyDescent="0.3">
      <c r="A23" s="10" t="s">
        <v>56</v>
      </c>
      <c r="B23" s="26">
        <v>20</v>
      </c>
      <c r="C23" s="65">
        <v>-2839442</v>
      </c>
      <c r="D23" s="88">
        <v>179612</v>
      </c>
    </row>
    <row r="24" spans="1:4" ht="15.75" thickBot="1" x14ac:dyDescent="0.3">
      <c r="A24" s="11" t="s">
        <v>57</v>
      </c>
      <c r="B24" s="29"/>
      <c r="C24" s="65">
        <v>8697058</v>
      </c>
      <c r="D24" s="88">
        <v>3388157</v>
      </c>
    </row>
    <row r="25" spans="1:4" ht="24.75" thickBot="1" x14ac:dyDescent="0.3">
      <c r="A25" s="12" t="s">
        <v>58</v>
      </c>
      <c r="B25" s="30"/>
      <c r="C25" s="66">
        <f>C21+C23</f>
        <v>8697058</v>
      </c>
      <c r="D25" s="89">
        <f>D21+D23</f>
        <v>3388157</v>
      </c>
    </row>
    <row r="26" spans="1:4" ht="15.75" thickTop="1" x14ac:dyDescent="0.25">
      <c r="A26" s="5" t="s">
        <v>3</v>
      </c>
      <c r="B26" s="17"/>
      <c r="C26" s="63"/>
      <c r="D26" s="86"/>
    </row>
    <row r="27" spans="1:4" x14ac:dyDescent="0.25">
      <c r="A27" s="5" t="s">
        <v>59</v>
      </c>
      <c r="B27" s="17"/>
      <c r="C27" s="63"/>
      <c r="D27" s="86"/>
    </row>
    <row r="28" spans="1:4" ht="15.75" thickBot="1" x14ac:dyDescent="0.3">
      <c r="A28" s="10" t="s">
        <v>60</v>
      </c>
      <c r="B28" s="26">
        <v>8</v>
      </c>
      <c r="C28" s="67">
        <v>0.124</v>
      </c>
      <c r="D28" s="90">
        <v>0.10100000000000001</v>
      </c>
    </row>
    <row r="32" spans="1:4" x14ac:dyDescent="0.25">
      <c r="A32" s="41" t="s">
        <v>106</v>
      </c>
    </row>
    <row r="33" spans="1:1" x14ac:dyDescent="0.25">
      <c r="A33" s="41" t="s">
        <v>91</v>
      </c>
    </row>
    <row r="34" spans="1:1" x14ac:dyDescent="0.25">
      <c r="A34" s="41"/>
    </row>
    <row r="35" spans="1:1" x14ac:dyDescent="0.25">
      <c r="A35" s="41"/>
    </row>
    <row r="36" spans="1:1" x14ac:dyDescent="0.25">
      <c r="A36" s="41" t="s">
        <v>98</v>
      </c>
    </row>
    <row r="37" spans="1:1" x14ac:dyDescent="0.25">
      <c r="A37" s="41" t="s">
        <v>91</v>
      </c>
    </row>
  </sheetData>
  <mergeCells count="2">
    <mergeCell ref="C5:D5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H21" sqref="H21"/>
    </sheetView>
  </sheetViews>
  <sheetFormatPr defaultRowHeight="15" x14ac:dyDescent="0.25"/>
  <cols>
    <col min="1" max="1" width="48.28515625" style="32" customWidth="1"/>
    <col min="2" max="2" width="7" customWidth="1"/>
    <col min="3" max="3" width="17.140625" customWidth="1"/>
    <col min="4" max="4" width="17.42578125" customWidth="1"/>
  </cols>
  <sheetData>
    <row r="1" spans="1:4" ht="50.25" customHeight="1" x14ac:dyDescent="0.25">
      <c r="A1" s="96" t="s">
        <v>112</v>
      </c>
      <c r="B1" s="96"/>
      <c r="C1" s="96"/>
      <c r="D1" s="96"/>
    </row>
    <row r="2" spans="1:4" ht="15" customHeight="1" x14ac:dyDescent="0.25">
      <c r="A2" s="73"/>
      <c r="B2" s="73"/>
      <c r="C2" s="73"/>
      <c r="D2" s="73"/>
    </row>
    <row r="3" spans="1:4" ht="15" customHeight="1" x14ac:dyDescent="0.25">
      <c r="A3" s="73"/>
      <c r="B3" s="73"/>
      <c r="C3" s="73"/>
      <c r="D3" s="73"/>
    </row>
    <row r="4" spans="1:4" ht="30" customHeight="1" thickBot="1" x14ac:dyDescent="0.3">
      <c r="C4" s="103" t="s">
        <v>113</v>
      </c>
      <c r="D4" s="103"/>
    </row>
    <row r="5" spans="1:4" ht="15.75" thickBot="1" x14ac:dyDescent="0.3">
      <c r="A5" s="13" t="s">
        <v>21</v>
      </c>
      <c r="B5" s="29" t="s">
        <v>1</v>
      </c>
      <c r="C5" s="19" t="s">
        <v>108</v>
      </c>
      <c r="D5" s="21" t="s">
        <v>99</v>
      </c>
    </row>
    <row r="6" spans="1:4" x14ac:dyDescent="0.25">
      <c r="A6" s="34" t="s">
        <v>3</v>
      </c>
      <c r="B6" s="17"/>
      <c r="C6" s="22"/>
      <c r="D6" s="24"/>
    </row>
    <row r="7" spans="1:4" x14ac:dyDescent="0.25">
      <c r="A7" s="5" t="s">
        <v>61</v>
      </c>
      <c r="B7" s="23"/>
      <c r="C7" s="22"/>
      <c r="D7" s="24"/>
    </row>
    <row r="8" spans="1:4" x14ac:dyDescent="0.25">
      <c r="A8" s="6" t="s">
        <v>62</v>
      </c>
      <c r="B8" s="23"/>
      <c r="C8" s="69">
        <v>353116530</v>
      </c>
      <c r="D8" s="45">
        <v>288542056</v>
      </c>
    </row>
    <row r="9" spans="1:4" x14ac:dyDescent="0.25">
      <c r="A9" s="6" t="s">
        <v>63</v>
      </c>
      <c r="B9" s="23"/>
      <c r="C9" s="69">
        <v>-319923042</v>
      </c>
      <c r="D9" s="45">
        <v>-177033056</v>
      </c>
    </row>
    <row r="10" spans="1:4" x14ac:dyDescent="0.25">
      <c r="A10" s="6" t="s">
        <v>64</v>
      </c>
      <c r="B10" s="23"/>
      <c r="C10" s="69">
        <v>-13402210</v>
      </c>
      <c r="D10" s="45">
        <v>-6814591</v>
      </c>
    </row>
    <row r="11" spans="1:4" x14ac:dyDescent="0.25">
      <c r="A11" s="6" t="s">
        <v>65</v>
      </c>
      <c r="B11" s="23"/>
      <c r="C11" s="69">
        <v>-11186902</v>
      </c>
      <c r="D11" s="45">
        <v>-8110982</v>
      </c>
    </row>
    <row r="12" spans="1:4" x14ac:dyDescent="0.25">
      <c r="A12" s="6" t="s">
        <v>66</v>
      </c>
      <c r="B12" s="23"/>
      <c r="C12" s="69">
        <v>19401</v>
      </c>
      <c r="D12" s="45">
        <v>157587</v>
      </c>
    </row>
    <row r="13" spans="1:4" x14ac:dyDescent="0.25">
      <c r="A13" s="6" t="s">
        <v>67</v>
      </c>
      <c r="B13" s="23"/>
      <c r="C13" s="69">
        <v>-1427932</v>
      </c>
      <c r="D13" s="45">
        <v>-2365419</v>
      </c>
    </row>
    <row r="14" spans="1:4" x14ac:dyDescent="0.25">
      <c r="A14" s="6" t="s">
        <v>68</v>
      </c>
      <c r="B14" s="23"/>
      <c r="C14" s="69">
        <v>-5513255</v>
      </c>
      <c r="D14" s="45">
        <v>-1609415</v>
      </c>
    </row>
    <row r="15" spans="1:4" x14ac:dyDescent="0.25">
      <c r="A15" s="6" t="s">
        <v>69</v>
      </c>
      <c r="B15" s="23"/>
      <c r="C15" s="69">
        <v>11329380</v>
      </c>
      <c r="D15" s="45">
        <v>5839606</v>
      </c>
    </row>
    <row r="16" spans="1:4" ht="15.75" thickBot="1" x14ac:dyDescent="0.3">
      <c r="A16" s="6" t="s">
        <v>109</v>
      </c>
      <c r="B16" s="74"/>
      <c r="C16" s="69">
        <v>-40579</v>
      </c>
      <c r="D16" s="45">
        <v>-23588</v>
      </c>
    </row>
    <row r="17" spans="1:4" ht="24.75" thickBot="1" x14ac:dyDescent="0.3">
      <c r="A17" s="39" t="s">
        <v>70</v>
      </c>
      <c r="B17" s="28"/>
      <c r="C17" s="70">
        <f>SUM(C8:C16)</f>
        <v>12971391</v>
      </c>
      <c r="D17" s="70">
        <f>SUM(D8:D16)</f>
        <v>98582198</v>
      </c>
    </row>
    <row r="18" spans="1:4" x14ac:dyDescent="0.25">
      <c r="A18" s="6" t="s">
        <v>3</v>
      </c>
      <c r="B18" s="23"/>
      <c r="C18" s="69"/>
      <c r="D18" s="45"/>
    </row>
    <row r="19" spans="1:4" x14ac:dyDescent="0.25">
      <c r="A19" s="5" t="s">
        <v>71</v>
      </c>
      <c r="B19" s="23"/>
      <c r="C19" s="69"/>
      <c r="D19" s="45"/>
    </row>
    <row r="20" spans="1:4" x14ac:dyDescent="0.25">
      <c r="A20" s="6" t="s">
        <v>72</v>
      </c>
      <c r="B20" s="23"/>
      <c r="C20" s="69">
        <v>-312</v>
      </c>
      <c r="D20" s="45">
        <v>-8000</v>
      </c>
    </row>
    <row r="21" spans="1:4" x14ac:dyDescent="0.25">
      <c r="A21" s="6" t="s">
        <v>73</v>
      </c>
      <c r="B21" s="23"/>
      <c r="C21" s="69">
        <v>20483</v>
      </c>
      <c r="D21" s="45">
        <v>38978</v>
      </c>
    </row>
    <row r="22" spans="1:4" x14ac:dyDescent="0.25">
      <c r="A22" s="6" t="s">
        <v>74</v>
      </c>
      <c r="B22" s="23"/>
      <c r="C22" s="69">
        <v>-4687777</v>
      </c>
      <c r="D22" s="45">
        <v>-5529725</v>
      </c>
    </row>
    <row r="23" spans="1:4" x14ac:dyDescent="0.25">
      <c r="A23" s="6" t="s">
        <v>75</v>
      </c>
      <c r="B23" s="23"/>
      <c r="C23" s="69">
        <v>0</v>
      </c>
      <c r="D23" s="45">
        <v>0</v>
      </c>
    </row>
    <row r="24" spans="1:4" ht="24.75" thickBot="1" x14ac:dyDescent="0.3">
      <c r="A24" s="6" t="s">
        <v>76</v>
      </c>
      <c r="B24" s="23"/>
      <c r="C24" s="69">
        <v>158</v>
      </c>
      <c r="D24" s="45">
        <v>158</v>
      </c>
    </row>
    <row r="25" spans="1:4" ht="24.75" thickBot="1" x14ac:dyDescent="0.3">
      <c r="A25" s="39" t="s">
        <v>77</v>
      </c>
      <c r="B25" s="28"/>
      <c r="C25" s="70">
        <f>SUM(C18:C24)</f>
        <v>-4667448</v>
      </c>
      <c r="D25" s="70">
        <f>SUM(D18:D24)</f>
        <v>-5498589</v>
      </c>
    </row>
    <row r="26" spans="1:4" x14ac:dyDescent="0.25">
      <c r="A26" s="5" t="s">
        <v>3</v>
      </c>
      <c r="B26" s="23"/>
      <c r="C26" s="69"/>
      <c r="D26" s="45"/>
    </row>
    <row r="27" spans="1:4" x14ac:dyDescent="0.25">
      <c r="A27" s="5" t="s">
        <v>78</v>
      </c>
      <c r="B27" s="23"/>
      <c r="C27" s="69"/>
      <c r="D27" s="45"/>
    </row>
    <row r="28" spans="1:4" ht="24" x14ac:dyDescent="0.25">
      <c r="A28" s="6" t="s">
        <v>79</v>
      </c>
      <c r="B28" s="23"/>
      <c r="C28" s="69" t="s">
        <v>9</v>
      </c>
      <c r="D28" s="45" t="s">
        <v>9</v>
      </c>
    </row>
    <row r="29" spans="1:4" x14ac:dyDescent="0.25">
      <c r="A29" s="6" t="s">
        <v>80</v>
      </c>
      <c r="B29" s="68">
        <v>9.2200000000000006</v>
      </c>
      <c r="C29" s="69">
        <v>-3797110</v>
      </c>
      <c r="D29" s="45">
        <v>-3913594</v>
      </c>
    </row>
    <row r="30" spans="1:4" x14ac:dyDescent="0.25">
      <c r="A30" s="6" t="s">
        <v>81</v>
      </c>
      <c r="B30" s="23"/>
      <c r="C30" s="69" t="s">
        <v>9</v>
      </c>
      <c r="D30" s="45" t="s">
        <v>9</v>
      </c>
    </row>
    <row r="31" spans="1:4" x14ac:dyDescent="0.25">
      <c r="A31" s="6" t="s">
        <v>82</v>
      </c>
      <c r="B31" s="23"/>
      <c r="C31" s="69" t="s">
        <v>9</v>
      </c>
      <c r="D31" s="45">
        <v>0</v>
      </c>
    </row>
    <row r="32" spans="1:4" x14ac:dyDescent="0.25">
      <c r="A32" s="6" t="s">
        <v>83</v>
      </c>
      <c r="B32" s="23" t="s">
        <v>3</v>
      </c>
      <c r="C32" s="69" t="s">
        <v>9</v>
      </c>
      <c r="D32" s="45" t="s">
        <v>9</v>
      </c>
    </row>
    <row r="33" spans="1:4" ht="15.75" thickBot="1" x14ac:dyDescent="0.3">
      <c r="A33" s="6" t="s">
        <v>84</v>
      </c>
      <c r="B33" s="23">
        <v>8</v>
      </c>
      <c r="C33" s="69">
        <v>0</v>
      </c>
      <c r="D33" s="45" t="s">
        <v>9</v>
      </c>
    </row>
    <row r="34" spans="1:4" ht="24.75" thickBot="1" x14ac:dyDescent="0.3">
      <c r="A34" s="39" t="s">
        <v>85</v>
      </c>
      <c r="B34" s="28"/>
      <c r="C34" s="70">
        <f>SUM(C27:C33)</f>
        <v>-3797110</v>
      </c>
      <c r="D34" s="70">
        <f>SUM(D27:D33)</f>
        <v>-3913594</v>
      </c>
    </row>
    <row r="35" spans="1:4" ht="24" customHeight="1" x14ac:dyDescent="0.25">
      <c r="A35" s="5" t="s">
        <v>86</v>
      </c>
      <c r="B35" s="23"/>
      <c r="C35" s="69">
        <f>C17+C25+C34</f>
        <v>4506833</v>
      </c>
      <c r="D35" s="69">
        <f>D17+D25+D34</f>
        <v>89170015</v>
      </c>
    </row>
    <row r="36" spans="1:4" x14ac:dyDescent="0.25">
      <c r="A36" s="40" t="s">
        <v>3</v>
      </c>
      <c r="B36" s="23"/>
      <c r="C36" s="69"/>
      <c r="D36" s="45"/>
    </row>
    <row r="37" spans="1:4" ht="24" x14ac:dyDescent="0.25">
      <c r="A37" s="6" t="s">
        <v>87</v>
      </c>
      <c r="B37" s="23"/>
      <c r="C37" s="69">
        <v>-970</v>
      </c>
      <c r="D37" s="45">
        <v>-11640</v>
      </c>
    </row>
    <row r="38" spans="1:4" ht="24.75" thickBot="1" x14ac:dyDescent="0.3">
      <c r="A38" s="10" t="s">
        <v>88</v>
      </c>
      <c r="B38" s="26"/>
      <c r="C38" s="71">
        <v>80330427</v>
      </c>
      <c r="D38" s="47">
        <v>37303553</v>
      </c>
    </row>
    <row r="39" spans="1:4" ht="23.25" customHeight="1" thickBot="1" x14ac:dyDescent="0.3">
      <c r="A39" s="12" t="s">
        <v>89</v>
      </c>
      <c r="B39" s="38">
        <v>7</v>
      </c>
      <c r="C39" s="72">
        <f>C35+C37+C38</f>
        <v>84836290</v>
      </c>
      <c r="D39" s="72">
        <f>D35+D37+D38</f>
        <v>126461928</v>
      </c>
    </row>
    <row r="40" spans="1:4" ht="15.75" thickTop="1" x14ac:dyDescent="0.25">
      <c r="C40" s="49"/>
      <c r="D40" s="49"/>
    </row>
    <row r="41" spans="1:4" x14ac:dyDescent="0.25">
      <c r="A41" s="41" t="s">
        <v>106</v>
      </c>
    </row>
    <row r="42" spans="1:4" x14ac:dyDescent="0.25">
      <c r="A42" s="41" t="s">
        <v>91</v>
      </c>
    </row>
    <row r="43" spans="1:4" x14ac:dyDescent="0.25">
      <c r="A43" s="41"/>
    </row>
    <row r="44" spans="1:4" x14ac:dyDescent="0.25">
      <c r="A44" s="41" t="s">
        <v>98</v>
      </c>
    </row>
    <row r="45" spans="1:4" x14ac:dyDescent="0.25">
      <c r="A45" s="41" t="s">
        <v>91</v>
      </c>
    </row>
  </sheetData>
  <mergeCells count="2">
    <mergeCell ref="A1:D1"/>
    <mergeCell ref="C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2"/>
  <sheetViews>
    <sheetView topLeftCell="B4" workbookViewId="0">
      <selection activeCell="B39" sqref="B39"/>
    </sheetView>
  </sheetViews>
  <sheetFormatPr defaultRowHeight="15" x14ac:dyDescent="0.25"/>
  <cols>
    <col min="2" max="2" width="36" customWidth="1"/>
    <col min="3" max="3" width="11" customWidth="1"/>
    <col min="4" max="5" width="20.7109375" customWidth="1"/>
    <col min="6" max="6" width="19" customWidth="1"/>
  </cols>
  <sheetData>
    <row r="3" spans="2:6" ht="48.75" customHeight="1" x14ac:dyDescent="0.25">
      <c r="B3" s="104" t="s">
        <v>118</v>
      </c>
      <c r="C3" s="104"/>
      <c r="D3" s="104"/>
      <c r="E3" s="104"/>
    </row>
    <row r="6" spans="2:6" x14ac:dyDescent="0.25">
      <c r="B6" s="105" t="s">
        <v>21</v>
      </c>
      <c r="C6" s="107" t="s">
        <v>1</v>
      </c>
      <c r="D6" s="94" t="s">
        <v>24</v>
      </c>
      <c r="E6" s="94" t="s">
        <v>92</v>
      </c>
      <c r="F6" s="18" t="s">
        <v>93</v>
      </c>
    </row>
    <row r="7" spans="2:6" ht="15.75" thickBot="1" x14ac:dyDescent="0.3">
      <c r="B7" s="106"/>
      <c r="C7" s="108"/>
      <c r="D7" s="95"/>
      <c r="E7" s="95"/>
      <c r="F7" s="19" t="s">
        <v>94</v>
      </c>
    </row>
    <row r="8" spans="2:6" x14ac:dyDescent="0.25">
      <c r="B8" s="22" t="s">
        <v>3</v>
      </c>
      <c r="C8" s="17"/>
      <c r="D8" s="24"/>
      <c r="E8" s="24"/>
      <c r="F8" s="24"/>
    </row>
    <row r="9" spans="2:6" ht="15.75" thickBot="1" x14ac:dyDescent="0.3">
      <c r="B9" s="27" t="s">
        <v>110</v>
      </c>
      <c r="C9" s="29"/>
      <c r="D9" s="46">
        <v>133845672</v>
      </c>
      <c r="E9" s="46" t="s">
        <v>121</v>
      </c>
      <c r="F9" s="46">
        <v>169884978</v>
      </c>
    </row>
    <row r="10" spans="2:6" x14ac:dyDescent="0.25">
      <c r="B10" s="24" t="s">
        <v>3</v>
      </c>
      <c r="C10" s="17"/>
      <c r="D10" s="45"/>
      <c r="E10" s="45"/>
      <c r="F10" s="45"/>
    </row>
    <row r="11" spans="2:6" ht="15.75" thickBot="1" x14ac:dyDescent="0.3">
      <c r="B11" s="25" t="s">
        <v>111</v>
      </c>
      <c r="C11" s="26"/>
      <c r="D11" s="47" t="s">
        <v>9</v>
      </c>
      <c r="E11" s="46">
        <v>3388157</v>
      </c>
      <c r="F11" s="46">
        <v>3388157</v>
      </c>
    </row>
    <row r="12" spans="2:6" ht="15.75" thickBot="1" x14ac:dyDescent="0.3">
      <c r="B12" s="27" t="s">
        <v>95</v>
      </c>
      <c r="C12" s="29"/>
      <c r="D12" s="47" t="s">
        <v>9</v>
      </c>
      <c r="E12" s="46">
        <v>3388157</v>
      </c>
      <c r="F12" s="46">
        <v>3388157</v>
      </c>
    </row>
    <row r="13" spans="2:6" x14ac:dyDescent="0.25">
      <c r="B13" s="22" t="s">
        <v>3</v>
      </c>
      <c r="C13" s="17"/>
      <c r="D13" s="45"/>
      <c r="E13" s="45"/>
      <c r="F13" s="45"/>
    </row>
    <row r="14" spans="2:6" ht="15.75" thickBot="1" x14ac:dyDescent="0.3">
      <c r="B14" s="25" t="s">
        <v>96</v>
      </c>
      <c r="C14" s="26"/>
      <c r="D14" s="47"/>
      <c r="E14" s="47"/>
      <c r="F14" s="47"/>
    </row>
    <row r="15" spans="2:6" ht="15.75" thickBot="1" x14ac:dyDescent="0.3">
      <c r="B15" s="27" t="s">
        <v>120</v>
      </c>
      <c r="C15" s="26"/>
      <c r="D15" s="48">
        <v>133845672</v>
      </c>
      <c r="E15" s="48">
        <v>39427463</v>
      </c>
      <c r="F15" s="48">
        <v>173273135</v>
      </c>
    </row>
    <row r="16" spans="2:6" x14ac:dyDescent="0.25">
      <c r="B16" s="22" t="s">
        <v>3</v>
      </c>
      <c r="C16" s="23"/>
      <c r="D16" s="44"/>
      <c r="E16" s="44"/>
      <c r="F16" s="44"/>
    </row>
    <row r="17" spans="2:6" ht="15.75" thickBot="1" x14ac:dyDescent="0.3">
      <c r="B17" s="25" t="s">
        <v>111</v>
      </c>
      <c r="C17" s="29"/>
      <c r="D17" s="46" t="s">
        <v>9</v>
      </c>
      <c r="E17" s="46">
        <v>8697058</v>
      </c>
      <c r="F17" s="46">
        <v>8697058</v>
      </c>
    </row>
    <row r="18" spans="2:6" ht="15.75" thickBot="1" x14ac:dyDescent="0.3">
      <c r="B18" s="27" t="s">
        <v>95</v>
      </c>
      <c r="C18" s="29"/>
      <c r="D18" s="46" t="s">
        <v>9</v>
      </c>
      <c r="E18" s="46">
        <v>8697058</v>
      </c>
      <c r="F18" s="46">
        <v>8697058</v>
      </c>
    </row>
    <row r="19" spans="2:6" ht="15.75" thickBot="1" x14ac:dyDescent="0.3">
      <c r="B19" s="42" t="s">
        <v>119</v>
      </c>
      <c r="C19" s="43"/>
      <c r="D19" s="48">
        <v>144420442</v>
      </c>
      <c r="E19" s="48">
        <v>31456672</v>
      </c>
      <c r="F19" s="48">
        <v>175877114</v>
      </c>
    </row>
    <row r="20" spans="2:6" ht="15.75" thickTop="1" x14ac:dyDescent="0.25">
      <c r="D20" s="49"/>
      <c r="E20" s="49"/>
      <c r="F20" s="49"/>
    </row>
    <row r="23" spans="2:6" x14ac:dyDescent="0.25">
      <c r="B23" s="41" t="s">
        <v>90</v>
      </c>
    </row>
    <row r="24" spans="2:6" x14ac:dyDescent="0.25">
      <c r="B24" s="41" t="s">
        <v>91</v>
      </c>
    </row>
    <row r="25" spans="2:6" x14ac:dyDescent="0.25">
      <c r="B25" s="41"/>
    </row>
    <row r="26" spans="2:6" x14ac:dyDescent="0.25">
      <c r="B26" s="41"/>
    </row>
    <row r="27" spans="2:6" x14ac:dyDescent="0.25">
      <c r="B27" s="41" t="s">
        <v>98</v>
      </c>
    </row>
    <row r="28" spans="2:6" x14ac:dyDescent="0.25">
      <c r="B28" s="41" t="s">
        <v>91</v>
      </c>
    </row>
    <row r="29" spans="2:6" x14ac:dyDescent="0.25">
      <c r="B29" s="41"/>
    </row>
    <row r="30" spans="2:6" x14ac:dyDescent="0.25">
      <c r="B30" s="41"/>
    </row>
    <row r="31" spans="2:6" x14ac:dyDescent="0.25">
      <c r="B31" s="41"/>
    </row>
    <row r="32" spans="2:6" x14ac:dyDescent="0.25">
      <c r="B32" s="32"/>
    </row>
  </sheetData>
  <mergeCells count="5">
    <mergeCell ref="B3:E3"/>
    <mergeCell ref="B6:B7"/>
    <mergeCell ref="C6:C7"/>
    <mergeCell ref="D6:D7"/>
    <mergeCell ref="E6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Ежебекова Алтынай Сүлейменқызы</dc:creator>
  <cp:lastModifiedBy>Есенгельдина Сауле Ералиевна</cp:lastModifiedBy>
  <cp:lastPrinted>2025-07-17T11:52:40Z</cp:lastPrinted>
  <dcterms:created xsi:type="dcterms:W3CDTF">2024-05-10T04:15:22Z</dcterms:created>
  <dcterms:modified xsi:type="dcterms:W3CDTF">2025-08-05T12:49:55Z</dcterms:modified>
</cp:coreProperties>
</file>