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srvrs\doc_buh\АО\KASE\2023 год\1 полугодие 2023\"/>
    </mc:Choice>
  </mc:AlternateContent>
  <xr:revisionPtr revIDLastSave="0" documentId="13_ncr:1_{9709410E-BFD2-4155-A1DF-4C054B9935D1}"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definedNames>
    <definedName name="_xlnm.Print_Area" localSheetId="1">ОПиУ!$A$1:$D$39</definedName>
    <definedName name="_xlnm.Print_Area" localSheetId="0">ОФП!$A$1:$D$69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4" l="1"/>
  <c r="B27" i="4"/>
  <c r="K76" i="3"/>
  <c r="C16" i="4"/>
  <c r="K75" i="3"/>
  <c r="D23" i="2" l="1"/>
  <c r="H75" i="3" l="1"/>
  <c r="C14" i="4" l="1"/>
  <c r="C17" i="4"/>
  <c r="D13" i="4"/>
  <c r="D11" i="4"/>
  <c r="I19" i="3" l="1"/>
  <c r="A2" i="2" l="1"/>
  <c r="A2" i="3" s="1"/>
  <c r="A2" i="4" s="1"/>
  <c r="C18" i="4" l="1"/>
  <c r="D21" i="1" l="1"/>
  <c r="C21" i="1"/>
  <c r="I43" i="3" l="1"/>
  <c r="A35" i="2" l="1"/>
  <c r="A86" i="3" s="1"/>
  <c r="A30" i="4" s="1"/>
  <c r="D37" i="1" l="1"/>
  <c r="D16" i="4" l="1"/>
  <c r="D17" i="4" s="1"/>
  <c r="D12" i="4"/>
  <c r="D14" i="4" s="1"/>
  <c r="I65" i="3"/>
  <c r="H65" i="3"/>
  <c r="I59" i="3"/>
  <c r="H59" i="3"/>
  <c r="H43" i="3"/>
  <c r="I30" i="3"/>
  <c r="H30" i="3"/>
  <c r="H19" i="3"/>
  <c r="I11" i="3"/>
  <c r="H11" i="3"/>
  <c r="F14" i="2"/>
  <c r="F23" i="2" s="1"/>
  <c r="F26" i="2" s="1"/>
  <c r="E14" i="2"/>
  <c r="E23" i="2" s="1"/>
  <c r="E26" i="2" s="1"/>
  <c r="D14" i="2"/>
  <c r="D26" i="2" s="1"/>
  <c r="D27" i="2" s="1"/>
  <c r="C14" i="2"/>
  <c r="C23" i="2" s="1"/>
  <c r="D18" i="4" l="1"/>
  <c r="I28" i="3"/>
  <c r="C26" i="2"/>
  <c r="C27" i="2" s="1"/>
  <c r="I72" i="3"/>
  <c r="I56" i="3"/>
  <c r="H72" i="3"/>
  <c r="H56" i="3"/>
  <c r="H28" i="3"/>
  <c r="H74" i="3" l="1"/>
  <c r="H76" i="3" s="1"/>
  <c r="J74" i="3"/>
  <c r="I74" i="3"/>
  <c r="I76" i="3" l="1"/>
  <c r="C31" i="1"/>
  <c r="D31" i="1"/>
  <c r="D51" i="1"/>
  <c r="D44" i="1"/>
  <c r="C44" i="1"/>
  <c r="C37" i="1"/>
  <c r="D52" i="1" l="1"/>
  <c r="C32" i="1"/>
  <c r="D32" i="1"/>
  <c r="C51" i="1"/>
  <c r="C52" i="1" s="1"/>
  <c r="F54" i="1" l="1"/>
</calcChain>
</file>

<file path=xl/sharedStrings.xml><?xml version="1.0" encoding="utf-8"?>
<sst xmlns="http://schemas.openxmlformats.org/spreadsheetml/2006/main" count="204" uniqueCount="140">
  <si>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</si>
  <si>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</si>
  <si>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</si>
  <si>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</si>
  <si>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</si>
  <si>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</si>
  <si>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</si>
  <si>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</si>
  <si>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</si>
  <si>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</si>
  <si>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</si>
  <si>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</si>
  <si>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</si>
  <si>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</si>
  <si>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</si>
  <si>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</si>
  <si>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</si>
  <si>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</si>
  <si>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</si>
  <si>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</si>
  <si>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</si>
  <si>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</si>
  <si>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</si>
  <si>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</si>
  <si>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</si>
  <si>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</si>
  <si>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</si>
  <si>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</si>
  <si>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</si>
  <si>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</si>
  <si>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</si>
  <si>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</si>
  <si>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</si>
  <si>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</si>
  <si>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</si>
  <si>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</si>
  <si>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</si>
  <si>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</si>
  <si>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</si>
  <si>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</si>
  <si>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</si>
  <si>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</si>
  <si>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</si>
  <si>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</si>
  <si>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</si>
  <si>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</si>
  <si>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</si>
  <si>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</si>
  <si>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</si>
  <si>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</si>
  <si>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</si>
  <si>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</si>
  <si>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</si>
  <si>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</si>
  <si>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</si>
  <si>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</si>
  <si>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</si>
  <si>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</si>
  <si>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</si>
  <si>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</si>
  <si>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</si>
  <si>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</si>
  <si>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</si>
  <si>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</si>
  <si>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</si>
  <si>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</si>
  <si>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</si>
  <si>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</si>
  <si>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</si>
  <si>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</si>
  <si>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</si>
  <si>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</si>
  <si>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</si>
  <si>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</si>
  <si>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</si>
  <si>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</si>
  <si>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</si>
  <si>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</si>
  <si>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</si>
  <si>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</si>
  <si>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</si>
  <si>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</si>
  <si>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</si>
  <si>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</si>
  <si>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</si>
  <si>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</si>
  <si>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</si>
  <si>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</si>
  <si>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</si>
  <si>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</si>
  <si>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</si>
  <si>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</si>
  <si>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</si>
  <si>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</si>
  <si>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</si>
  <si>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</si>
  <si>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</si>
  <si>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</si>
  <si>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</si>
  <si>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</si>
  <si>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</si>
  <si>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</si>
  <si>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</si>
  <si>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</si>
  <si>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</si>
  <si>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</si>
  <si>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</si>
  <si>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</si>
  <si>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</si>
  <si>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</si>
  <si>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</si>
  <si>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</si>
  <si>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</si>
  <si>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</si>
  <si>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</si>
  <si>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</si>
  <si>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</si>
  <si>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</si>
  <si>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</si>
  <si>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</si>
  <si>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</si>
  <si>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</si>
  <si>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Долгосрочные финансовые активы</t>
  </si>
  <si>
    <t>Чистая прибыль (убыток) за период</t>
  </si>
  <si>
    <t>Накопленная прибыль</t>
  </si>
  <si>
    <t>Итого совокупная прибыль за год</t>
  </si>
  <si>
    <t>На 31 декабря 2021 г.</t>
  </si>
  <si>
    <t>АО "КАЗАЗОТ"</t>
  </si>
  <si>
    <t>Выплата дивидендов</t>
  </si>
  <si>
    <t>31 декабря 2022г.</t>
  </si>
  <si>
    <t>На 31 декабря 2022 г.</t>
  </si>
  <si>
    <t>ЗА ПЕРИОД, ЗАКОНЧИВШИЙСЯ 30 июня 2023 г.</t>
  </si>
  <si>
    <t>30 июня 2023г.</t>
  </si>
  <si>
    <t>ЗА ПЕРИОД, ЗАКОНЧИВШИЙСЯ  30 июня 2023 г.</t>
  </si>
  <si>
    <t>30 июня 2022г.</t>
  </si>
  <si>
    <t>30 июня 2023 г.</t>
  </si>
  <si>
    <t>Прибыль за 6 месяцев 2023г.</t>
  </si>
  <si>
    <t>Итого совокупный доход за 6 месяцев 2023 г.</t>
  </si>
  <si>
    <t>На 30 июня  2023 г.</t>
  </si>
  <si>
    <t>28 июля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</si>
</sst>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8"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186">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4" fontId="33" fillId="3" borderId="0" xfId="0" applyNumberFormat="1" applyFont="1" applyFill="1" applyBorder="1" applyAlignment="1">
      <alignment horizontal="right" wrapText="1"/>
    </xf>
    <xf numFmtId="3" fontId="2" fillId="3" borderId="0" xfId="0" applyNumberFormat="1" applyFont="1" applyFill="1" applyAlignment="1">
      <alignment horizontal="right"/>
    </xf>
    <xf numFmtId="3" fontId="9" fillId="0" borderId="0" xfId="8" applyNumberFormat="1" applyFont="1" applyFill="1" applyBorder="1" applyAlignment="1">
      <alignment horizontal="right"/>
    </xf>
    <xf numFmtId="0" fontId="24" fillId="0" borderId="0" xfId="0" applyFont="1" applyBorder="1" applyAlignment="1">
      <alignment horizontal="left" vertical="center" wrapText="1"/>
    </xf>
    <xf numFmtId="164" fontId="6" fillId="0" borderId="0" xfId="0" applyNumberFormat="1" applyFont="1"/>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27" fillId="2" borderId="0" xfId="4" applyNumberFormat="1" applyFont="1" applyFill="1" applyAlignment="1">
      <alignment horizontal="left" vertical="center" wrapText="1"/>
    </xf>
    <xf numFmtId="0" fontId="2" fillId="0" borderId="0" xfId="0" applyFont="1" applyAlignment="1">
      <alignment vertical="center" wrapText="1"/>
    </xf>
    <xf numFmtId="3" fontId="2" fillId="0" borderId="11" xfId="0" applyNumberFormat="1" applyFont="1" applyBorder="1" applyAlignment="1">
      <alignment horizontal="right" vertical="center"/>
    </xf>
    <xf numFmtId="3" fontId="2" fillId="0" borderId="8" xfId="0" applyNumberFormat="1" applyFont="1" applyBorder="1" applyAlignment="1">
      <alignment horizontal="right" vertical="center"/>
    </xf>
    <xf numFmtId="0" fontId="1" fillId="0" borderId="0" xfId="0" applyFont="1" applyAlignment="1">
      <alignment vertical="center" wrapText="1"/>
    </xf>
    <xf numFmtId="3" fontId="2" fillId="0" borderId="1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3" fontId="1" fillId="0" borderId="0" xfId="0" applyNumberFormat="1" applyFont="1" applyAlignment="1">
      <alignment horizontal="right" vertical="center"/>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2" fillId="0" borderId="0" xfId="0" applyFont="1" applyBorder="1" applyAlignment="1">
      <alignment vertical="center"/>
    </xf>
    <xf numFmtId="3" fontId="1" fillId="0" borderId="8" xfId="0" applyNumberFormat="1" applyFont="1" applyBorder="1" applyAlignment="1">
      <alignment horizontal="righ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7"/>
  <sheetViews>
    <sheetView tabSelected="1" zoomScale="145" zoomScaleNormal="145" workbookViewId="0">
      <selection activeCell="A64" sqref="A64"/>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6" width="9.140625" style="3"/>
    <col min="7" max="7" width="13.140625" style="3"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57"/>
      <c r="D1" s="157"/>
      <c r="E1" s="14"/>
    </row>
    <row r="2" spans="1:15" s="13" customFormat="1" ht="17.25" customHeight="1" x14ac:dyDescent="0.2">
      <c r="A2" s="18" t="s">
        <v>127</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57" t="s">
        <v>21</v>
      </c>
      <c r="B5" s="157"/>
      <c r="C5" s="157"/>
      <c r="D5" s="157"/>
      <c r="E5" s="14"/>
    </row>
    <row r="6" spans="1:15" s="13" customFormat="1" ht="14.25" customHeight="1" x14ac:dyDescent="0.2">
      <c r="A6" s="157" t="s">
        <v>131</v>
      </c>
      <c r="B6" s="157"/>
      <c r="C6" s="157"/>
      <c r="D6" s="157"/>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22</v>
      </c>
      <c r="B9" s="20" t="s">
        <v>121</v>
      </c>
      <c r="C9" s="21" t="s">
        <v>132</v>
      </c>
      <c r="D9" s="21" t="s">
        <v>129</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17</v>
      </c>
      <c r="C13" s="27">
        <v>77287221</v>
      </c>
      <c r="D13" s="27">
        <v>76260824</v>
      </c>
      <c r="E13" s="2"/>
      <c r="F13" s="4"/>
      <c r="G13" s="4"/>
      <c r="H13" s="4"/>
      <c r="I13" s="4"/>
      <c r="J13" s="4"/>
      <c r="K13" s="4"/>
      <c r="L13" s="4"/>
      <c r="M13" s="4"/>
      <c r="N13" s="4"/>
      <c r="O13" s="4"/>
    </row>
    <row r="14" spans="1:15" x14ac:dyDescent="0.2">
      <c r="A14" s="29" t="s">
        <v>98</v>
      </c>
      <c r="B14" s="30">
        <v>18</v>
      </c>
      <c r="C14" s="27">
        <v>23598680</v>
      </c>
      <c r="D14" s="27">
        <v>22904079</v>
      </c>
      <c r="E14" s="2"/>
      <c r="F14" s="4"/>
      <c r="G14" s="4"/>
      <c r="H14" s="4"/>
      <c r="I14" s="4"/>
      <c r="J14" s="4"/>
      <c r="K14" s="4"/>
      <c r="L14" s="4"/>
      <c r="M14" s="4"/>
      <c r="N14" s="4"/>
      <c r="O14" s="4"/>
    </row>
    <row r="15" spans="1:15" x14ac:dyDescent="0.2">
      <c r="A15" s="29" t="s">
        <v>4</v>
      </c>
      <c r="B15" s="30"/>
      <c r="C15" s="27">
        <v>275148</v>
      </c>
      <c r="D15" s="27">
        <v>282367</v>
      </c>
      <c r="E15" s="2"/>
      <c r="F15" s="4"/>
      <c r="G15" s="4"/>
      <c r="H15" s="4"/>
      <c r="I15" s="4"/>
      <c r="J15" s="4"/>
      <c r="K15" s="4"/>
      <c r="L15" s="4"/>
      <c r="M15" s="4"/>
      <c r="N15" s="4"/>
      <c r="O15" s="4"/>
    </row>
    <row r="16" spans="1:15" x14ac:dyDescent="0.2">
      <c r="A16" s="29" t="s">
        <v>5</v>
      </c>
      <c r="B16" s="30"/>
      <c r="C16" s="27">
        <v>67735</v>
      </c>
      <c r="D16" s="27">
        <v>77983</v>
      </c>
      <c r="E16" s="2"/>
      <c r="F16" s="4"/>
      <c r="G16" s="4"/>
      <c r="H16" s="4"/>
      <c r="I16" s="4"/>
      <c r="J16" s="4"/>
      <c r="K16" s="4"/>
      <c r="L16" s="4"/>
      <c r="M16" s="4"/>
      <c r="N16" s="4"/>
      <c r="O16" s="4"/>
    </row>
    <row r="17" spans="1:15" x14ac:dyDescent="0.2">
      <c r="A17" s="29" t="s">
        <v>99</v>
      </c>
      <c r="B17" s="30">
        <v>19</v>
      </c>
      <c r="C17" s="27">
        <v>3950189</v>
      </c>
      <c r="D17" s="27">
        <v>5384723</v>
      </c>
      <c r="E17" s="2"/>
      <c r="F17" s="4"/>
      <c r="G17" s="4"/>
      <c r="H17" s="4"/>
      <c r="I17" s="4"/>
      <c r="J17" s="4"/>
      <c r="K17" s="4"/>
      <c r="L17" s="4"/>
      <c r="M17" s="4"/>
      <c r="N17" s="4"/>
      <c r="O17" s="4"/>
    </row>
    <row r="18" spans="1:15" x14ac:dyDescent="0.2">
      <c r="A18" s="29" t="s">
        <v>6</v>
      </c>
      <c r="B18" s="30"/>
      <c r="C18" s="27">
        <v>520638</v>
      </c>
      <c r="D18" s="27">
        <v>520638</v>
      </c>
      <c r="E18" s="2"/>
      <c r="F18" s="4"/>
      <c r="G18" s="4"/>
      <c r="H18" s="4"/>
      <c r="I18" s="4"/>
      <c r="J18" s="4"/>
      <c r="K18" s="4"/>
      <c r="L18" s="4"/>
      <c r="M18" s="4"/>
      <c r="N18" s="4"/>
      <c r="O18" s="4"/>
    </row>
    <row r="19" spans="1:15" x14ac:dyDescent="0.2">
      <c r="A19" s="29" t="s">
        <v>100</v>
      </c>
      <c r="B19" s="30">
        <v>24</v>
      </c>
      <c r="C19" s="27">
        <v>1902594</v>
      </c>
      <c r="D19" s="27">
        <v>1922171</v>
      </c>
      <c r="E19" s="2"/>
      <c r="F19" s="4"/>
      <c r="G19" s="4"/>
      <c r="H19" s="4"/>
      <c r="I19" s="4"/>
      <c r="J19" s="4"/>
      <c r="K19" s="4"/>
      <c r="L19" s="4"/>
      <c r="M19" s="4"/>
      <c r="N19" s="4"/>
      <c r="O19" s="4"/>
    </row>
    <row r="20" spans="1:15" x14ac:dyDescent="0.2">
      <c r="A20" s="29" t="s">
        <v>122</v>
      </c>
      <c r="B20" s="30">
        <v>26</v>
      </c>
      <c r="C20" s="27">
        <v>68615679</v>
      </c>
      <c r="D20" s="27">
        <v>66022853</v>
      </c>
      <c r="E20" s="2"/>
      <c r="F20" s="4"/>
      <c r="G20" s="4"/>
      <c r="H20" s="4"/>
      <c r="I20" s="4"/>
      <c r="J20" s="4"/>
      <c r="K20" s="4"/>
      <c r="L20" s="4"/>
      <c r="M20" s="4"/>
      <c r="N20" s="4"/>
      <c r="O20" s="4"/>
    </row>
    <row r="21" spans="1:15" x14ac:dyDescent="0.2">
      <c r="A21" s="25" t="s">
        <v>7</v>
      </c>
      <c r="B21" s="26"/>
      <c r="C21" s="35">
        <f>+SUM(C13:C20)</f>
        <v>176217884</v>
      </c>
      <c r="D21" s="35">
        <f>+SUM(D13:D20)</f>
        <v>173375638</v>
      </c>
      <c r="E21" s="2"/>
      <c r="F21" s="4"/>
      <c r="G21" s="4"/>
      <c r="H21" s="4"/>
      <c r="I21" s="4"/>
      <c r="J21" s="4"/>
      <c r="K21" s="4"/>
      <c r="L21" s="4"/>
      <c r="M21" s="4"/>
      <c r="N21" s="4"/>
      <c r="O21" s="4"/>
    </row>
    <row r="22" spans="1:15" x14ac:dyDescent="0.2">
      <c r="A22" s="25" t="s">
        <v>8</v>
      </c>
      <c r="B22" s="26"/>
      <c r="C22" s="31"/>
      <c r="D22" s="31"/>
      <c r="E22" s="2"/>
      <c r="F22" s="4"/>
      <c r="G22" s="4"/>
      <c r="H22" s="4"/>
      <c r="I22" s="4"/>
      <c r="J22" s="4"/>
      <c r="K22" s="4"/>
      <c r="L22" s="4"/>
      <c r="M22" s="4"/>
      <c r="N22" s="4"/>
      <c r="O22" s="4"/>
    </row>
    <row r="23" spans="1:15" x14ac:dyDescent="0.2">
      <c r="A23" s="29" t="s">
        <v>101</v>
      </c>
      <c r="B23" s="30">
        <v>20</v>
      </c>
      <c r="C23" s="27">
        <v>13731976</v>
      </c>
      <c r="D23" s="27">
        <v>8950168</v>
      </c>
      <c r="E23" s="2"/>
      <c r="F23" s="4"/>
      <c r="G23" s="4"/>
      <c r="H23" s="4"/>
      <c r="I23" s="4"/>
      <c r="J23" s="4"/>
      <c r="K23" s="4"/>
      <c r="L23" s="4"/>
      <c r="M23" s="4"/>
      <c r="N23" s="4"/>
      <c r="O23" s="4"/>
    </row>
    <row r="24" spans="1:15" x14ac:dyDescent="0.2">
      <c r="A24" s="29" t="s">
        <v>102</v>
      </c>
      <c r="B24" s="30">
        <v>21</v>
      </c>
      <c r="C24" s="27">
        <v>9007711</v>
      </c>
      <c r="D24" s="27">
        <v>5299116</v>
      </c>
      <c r="E24" s="2"/>
      <c r="F24" s="4"/>
      <c r="G24" s="4"/>
      <c r="H24" s="4"/>
      <c r="I24" s="4"/>
      <c r="J24" s="4"/>
      <c r="K24" s="4"/>
      <c r="L24" s="4"/>
      <c r="M24" s="4"/>
      <c r="N24" s="4"/>
      <c r="O24" s="4"/>
    </row>
    <row r="25" spans="1:15" x14ac:dyDescent="0.2">
      <c r="A25" s="29" t="s">
        <v>103</v>
      </c>
      <c r="B25" s="30">
        <v>22</v>
      </c>
      <c r="C25" s="27">
        <v>152695</v>
      </c>
      <c r="D25" s="27">
        <v>491388</v>
      </c>
      <c r="E25" s="2"/>
      <c r="F25" s="4"/>
      <c r="G25" s="4"/>
      <c r="H25" s="4"/>
      <c r="I25" s="4"/>
      <c r="J25" s="4"/>
      <c r="K25" s="4"/>
      <c r="L25" s="4"/>
      <c r="M25" s="4"/>
      <c r="N25" s="4"/>
      <c r="O25" s="4"/>
    </row>
    <row r="26" spans="1:15" x14ac:dyDescent="0.2">
      <c r="A26" s="29" t="s">
        <v>99</v>
      </c>
      <c r="B26" s="30">
        <v>19</v>
      </c>
      <c r="C26" s="27">
        <v>1401773</v>
      </c>
      <c r="D26" s="27">
        <v>1385575</v>
      </c>
      <c r="E26" s="2"/>
      <c r="F26" s="4"/>
      <c r="G26" s="4"/>
      <c r="H26" s="4"/>
      <c r="I26" s="4"/>
      <c r="J26" s="4"/>
      <c r="K26" s="4"/>
      <c r="L26" s="4"/>
      <c r="M26" s="4"/>
      <c r="N26" s="4"/>
      <c r="O26" s="4"/>
    </row>
    <row r="27" spans="1:15" x14ac:dyDescent="0.2">
      <c r="A27" s="29" t="s">
        <v>9</v>
      </c>
      <c r="B27" s="30">
        <v>23</v>
      </c>
      <c r="C27" s="27">
        <v>752783</v>
      </c>
      <c r="D27" s="27">
        <v>799604</v>
      </c>
      <c r="E27" s="2"/>
      <c r="F27" s="4"/>
      <c r="G27" s="4"/>
      <c r="H27" s="4"/>
      <c r="I27" s="4"/>
      <c r="J27" s="4"/>
      <c r="K27" s="4"/>
      <c r="L27" s="4"/>
      <c r="M27" s="4"/>
      <c r="N27" s="4"/>
      <c r="O27" s="4"/>
    </row>
    <row r="28" spans="1:15" x14ac:dyDescent="0.2">
      <c r="A28" s="29" t="s">
        <v>104</v>
      </c>
      <c r="B28" s="30"/>
      <c r="C28" s="27">
        <v>1235270</v>
      </c>
      <c r="D28" s="27">
        <v>991882</v>
      </c>
      <c r="E28" s="2"/>
      <c r="F28" s="4"/>
      <c r="G28" s="4"/>
      <c r="H28" s="4"/>
      <c r="I28" s="4"/>
      <c r="J28" s="4"/>
      <c r="K28" s="4"/>
      <c r="L28" s="4"/>
      <c r="M28" s="4"/>
      <c r="N28" s="4"/>
      <c r="O28" s="4"/>
    </row>
    <row r="29" spans="1:15" x14ac:dyDescent="0.2">
      <c r="A29" s="29" t="s">
        <v>100</v>
      </c>
      <c r="B29" s="30">
        <v>24</v>
      </c>
      <c r="C29" s="27">
        <v>15554</v>
      </c>
      <c r="D29" s="27">
        <v>17674</v>
      </c>
      <c r="E29" s="2"/>
      <c r="F29" s="4"/>
      <c r="G29" s="4"/>
      <c r="H29" s="4"/>
      <c r="I29" s="4"/>
      <c r="J29" s="4"/>
      <c r="K29" s="4"/>
      <c r="L29" s="4"/>
      <c r="M29" s="4"/>
      <c r="N29" s="4"/>
      <c r="O29" s="4"/>
    </row>
    <row r="30" spans="1:15" x14ac:dyDescent="0.2">
      <c r="A30" s="29" t="s">
        <v>10</v>
      </c>
      <c r="B30" s="30">
        <v>25</v>
      </c>
      <c r="C30" s="27">
        <v>15764733</v>
      </c>
      <c r="D30" s="27">
        <v>18812559</v>
      </c>
      <c r="E30" s="2"/>
      <c r="F30" s="4"/>
      <c r="G30" s="4"/>
      <c r="H30" s="4"/>
      <c r="I30" s="4"/>
      <c r="J30" s="4"/>
      <c r="K30" s="4"/>
      <c r="L30" s="4"/>
      <c r="M30" s="4"/>
      <c r="N30" s="4"/>
      <c r="O30" s="4"/>
    </row>
    <row r="31" spans="1:15" x14ac:dyDescent="0.2">
      <c r="A31" s="25" t="s">
        <v>11</v>
      </c>
      <c r="B31" s="30"/>
      <c r="C31" s="36">
        <f>SUM(C23:C30)</f>
        <v>42062495</v>
      </c>
      <c r="D31" s="36">
        <f>SUM(D23:D30)</f>
        <v>36747966</v>
      </c>
      <c r="E31" s="2"/>
      <c r="F31" s="4"/>
      <c r="G31" s="4"/>
      <c r="H31" s="4"/>
      <c r="I31" s="4"/>
      <c r="J31" s="4"/>
      <c r="K31" s="4"/>
      <c r="L31" s="4"/>
      <c r="M31" s="4"/>
      <c r="N31" s="4"/>
      <c r="O31" s="4"/>
    </row>
    <row r="32" spans="1:15" ht="13.5" thickBot="1" x14ac:dyDescent="0.25">
      <c r="A32" s="25" t="s">
        <v>12</v>
      </c>
      <c r="B32" s="26"/>
      <c r="C32" s="37">
        <f>C21+C31</f>
        <v>218280379</v>
      </c>
      <c r="D32" s="37">
        <f>D21+D31</f>
        <v>210123604</v>
      </c>
      <c r="E32" s="2"/>
      <c r="F32" s="4"/>
      <c r="G32" s="4"/>
      <c r="H32" s="4"/>
      <c r="I32" s="4"/>
      <c r="J32" s="4"/>
      <c r="K32" s="4"/>
      <c r="L32" s="4"/>
      <c r="M32" s="4"/>
      <c r="N32" s="4"/>
      <c r="O32" s="4"/>
    </row>
    <row r="33" spans="1:15" x14ac:dyDescent="0.2">
      <c r="A33" s="25" t="s">
        <v>13</v>
      </c>
      <c r="B33" s="26"/>
      <c r="C33" s="32"/>
      <c r="D33" s="32"/>
      <c r="E33" s="2"/>
      <c r="F33" s="4"/>
      <c r="G33" s="4"/>
      <c r="H33" s="4"/>
      <c r="I33" s="4"/>
      <c r="J33" s="4"/>
      <c r="K33" s="4"/>
      <c r="L33" s="4"/>
      <c r="M33" s="4"/>
      <c r="N33" s="4"/>
      <c r="O33" s="4"/>
    </row>
    <row r="34" spans="1:15" x14ac:dyDescent="0.2">
      <c r="A34" s="25" t="s">
        <v>14</v>
      </c>
      <c r="B34" s="26"/>
      <c r="C34" s="32"/>
      <c r="D34" s="32"/>
      <c r="E34" s="2"/>
      <c r="F34" s="4"/>
      <c r="G34" s="4"/>
      <c r="H34" s="4"/>
      <c r="I34" s="4"/>
      <c r="J34" s="4"/>
      <c r="K34" s="4"/>
      <c r="L34" s="4"/>
      <c r="M34" s="4"/>
      <c r="N34" s="4"/>
      <c r="O34" s="4"/>
    </row>
    <row r="35" spans="1:15" x14ac:dyDescent="0.2">
      <c r="A35" s="29" t="s">
        <v>96</v>
      </c>
      <c r="B35" s="30">
        <v>27</v>
      </c>
      <c r="C35" s="33">
        <v>17754292</v>
      </c>
      <c r="D35" s="33">
        <v>17754292</v>
      </c>
      <c r="E35" s="2"/>
      <c r="F35" s="4"/>
      <c r="G35" s="4"/>
      <c r="H35" s="4"/>
      <c r="I35" s="4"/>
      <c r="J35" s="4"/>
      <c r="K35" s="4"/>
      <c r="L35" s="4"/>
      <c r="M35" s="4"/>
      <c r="N35" s="4"/>
      <c r="O35" s="4"/>
    </row>
    <row r="36" spans="1:15" x14ac:dyDescent="0.2">
      <c r="A36" s="29" t="s">
        <v>105</v>
      </c>
      <c r="B36" s="26"/>
      <c r="C36" s="33">
        <v>101680067</v>
      </c>
      <c r="D36" s="33">
        <v>83854555</v>
      </c>
      <c r="E36" s="2"/>
      <c r="F36" s="4"/>
      <c r="G36" s="4"/>
      <c r="H36" s="4"/>
      <c r="I36" s="4"/>
      <c r="J36" s="4"/>
      <c r="K36" s="4"/>
      <c r="L36" s="4"/>
      <c r="M36" s="4"/>
      <c r="N36" s="4"/>
      <c r="O36" s="4"/>
    </row>
    <row r="37" spans="1:15" ht="13.5" thickBot="1" x14ac:dyDescent="0.25">
      <c r="A37" s="25" t="s">
        <v>15</v>
      </c>
      <c r="B37" s="26"/>
      <c r="C37" s="102">
        <f>SUM(C35:C36)</f>
        <v>119434359</v>
      </c>
      <c r="D37" s="102">
        <f>SUM(D35:D36)</f>
        <v>101608847</v>
      </c>
      <c r="E37" s="2"/>
      <c r="F37" s="4"/>
      <c r="G37" s="4"/>
      <c r="H37" s="4"/>
      <c r="I37" s="4"/>
      <c r="J37" s="4"/>
      <c r="K37" s="4"/>
      <c r="L37" s="4"/>
      <c r="M37" s="4"/>
      <c r="N37" s="4"/>
      <c r="O37" s="4"/>
    </row>
    <row r="38" spans="1:15" x14ac:dyDescent="0.2">
      <c r="A38" s="25" t="s">
        <v>16</v>
      </c>
      <c r="B38" s="26"/>
      <c r="C38" s="34"/>
      <c r="D38" s="34"/>
      <c r="E38" s="2"/>
      <c r="F38" s="4"/>
      <c r="G38" s="4"/>
      <c r="H38" s="4"/>
      <c r="I38" s="4"/>
      <c r="J38" s="4"/>
      <c r="K38" s="4"/>
      <c r="L38" s="4"/>
      <c r="M38" s="4"/>
      <c r="N38" s="4"/>
      <c r="O38" s="4"/>
    </row>
    <row r="39" spans="1:15" x14ac:dyDescent="0.2">
      <c r="A39" s="29" t="s">
        <v>106</v>
      </c>
      <c r="B39" s="30">
        <v>28</v>
      </c>
      <c r="C39" s="33">
        <v>69850193</v>
      </c>
      <c r="D39" s="33">
        <v>69374689</v>
      </c>
      <c r="E39" s="2"/>
      <c r="F39" s="4"/>
      <c r="G39" s="4"/>
      <c r="H39" s="4"/>
      <c r="I39" s="4"/>
      <c r="J39" s="4"/>
      <c r="K39" s="4"/>
      <c r="L39" s="4"/>
      <c r="M39" s="4"/>
      <c r="N39" s="4"/>
      <c r="O39" s="4"/>
    </row>
    <row r="40" spans="1:15" x14ac:dyDescent="0.2">
      <c r="A40" s="29" t="s">
        <v>107</v>
      </c>
      <c r="B40" s="30">
        <v>28</v>
      </c>
      <c r="C40" s="33">
        <v>6669676</v>
      </c>
      <c r="D40" s="33">
        <v>6821565</v>
      </c>
      <c r="E40" s="2"/>
      <c r="F40" s="4"/>
      <c r="G40" s="4"/>
      <c r="H40" s="4"/>
      <c r="I40" s="4"/>
      <c r="J40" s="4"/>
      <c r="K40" s="4"/>
      <c r="L40" s="4"/>
      <c r="M40" s="4"/>
      <c r="N40" s="4"/>
      <c r="O40" s="4"/>
    </row>
    <row r="41" spans="1:15" x14ac:dyDescent="0.2">
      <c r="A41" s="29" t="s">
        <v>111</v>
      </c>
      <c r="B41" s="30">
        <v>29</v>
      </c>
      <c r="C41" s="33">
        <v>40889</v>
      </c>
      <c r="D41" s="33">
        <v>36293</v>
      </c>
      <c r="E41" s="2"/>
      <c r="F41" s="4"/>
      <c r="G41" s="4"/>
      <c r="H41" s="4"/>
      <c r="I41" s="4"/>
      <c r="J41" s="4"/>
      <c r="K41" s="4"/>
      <c r="L41" s="4"/>
      <c r="M41" s="4"/>
      <c r="N41" s="4"/>
      <c r="O41" s="4"/>
    </row>
    <row r="42" spans="1:15" x14ac:dyDescent="0.2">
      <c r="A42" s="29" t="s">
        <v>113</v>
      </c>
      <c r="B42" s="30">
        <v>30</v>
      </c>
      <c r="C42" s="33">
        <v>2845742</v>
      </c>
      <c r="D42" s="33">
        <v>2733259</v>
      </c>
      <c r="E42" s="2"/>
      <c r="F42" s="4"/>
      <c r="G42" s="4"/>
      <c r="H42" s="4"/>
      <c r="I42" s="4"/>
      <c r="J42" s="4"/>
      <c r="K42" s="4"/>
      <c r="L42" s="4"/>
      <c r="M42" s="4"/>
      <c r="N42" s="4"/>
      <c r="O42" s="4"/>
    </row>
    <row r="43" spans="1:15" x14ac:dyDescent="0.2">
      <c r="A43" s="29" t="s">
        <v>114</v>
      </c>
      <c r="B43" s="30"/>
      <c r="C43" s="33">
        <v>5754767</v>
      </c>
      <c r="D43" s="33">
        <v>5754767</v>
      </c>
      <c r="E43" s="2"/>
      <c r="F43" s="4"/>
      <c r="G43" s="4"/>
      <c r="H43" s="4"/>
      <c r="I43" s="4"/>
      <c r="J43" s="4"/>
      <c r="K43" s="4"/>
      <c r="L43" s="4"/>
      <c r="M43" s="4"/>
      <c r="N43" s="4"/>
      <c r="O43" s="4"/>
    </row>
    <row r="44" spans="1:15" x14ac:dyDescent="0.2">
      <c r="A44" s="25" t="s">
        <v>17</v>
      </c>
      <c r="B44" s="26"/>
      <c r="C44" s="36">
        <f>+SUM(C39:C43)</f>
        <v>85161267</v>
      </c>
      <c r="D44" s="36">
        <f>+SUM(D39:D43)</f>
        <v>84720573</v>
      </c>
      <c r="E44" s="2"/>
      <c r="F44" s="4"/>
      <c r="G44" s="4"/>
      <c r="H44" s="4"/>
      <c r="I44" s="4"/>
      <c r="J44" s="4"/>
      <c r="K44" s="4"/>
      <c r="L44" s="4"/>
      <c r="M44" s="4"/>
      <c r="N44" s="4"/>
      <c r="O44" s="4"/>
    </row>
    <row r="45" spans="1:15" x14ac:dyDescent="0.2">
      <c r="A45" s="25" t="s">
        <v>18</v>
      </c>
      <c r="B45" s="26"/>
      <c r="C45" s="33"/>
      <c r="D45" s="33"/>
      <c r="E45" s="2"/>
      <c r="F45" s="4"/>
      <c r="G45" s="4"/>
      <c r="H45" s="4"/>
      <c r="I45" s="4"/>
      <c r="J45" s="4"/>
      <c r="K45" s="4"/>
      <c r="L45" s="4"/>
      <c r="M45" s="4"/>
      <c r="N45" s="4"/>
      <c r="O45" s="4"/>
    </row>
    <row r="46" spans="1:15" x14ac:dyDescent="0.2">
      <c r="A46" s="29" t="s">
        <v>108</v>
      </c>
      <c r="B46" s="30">
        <v>28</v>
      </c>
      <c r="C46" s="33">
        <v>7031211</v>
      </c>
      <c r="D46" s="33">
        <v>16422320</v>
      </c>
      <c r="E46" s="2"/>
      <c r="F46" s="4"/>
      <c r="G46" s="4"/>
      <c r="H46" s="4"/>
      <c r="I46" s="4"/>
      <c r="J46" s="4"/>
      <c r="K46" s="4"/>
      <c r="L46" s="4"/>
      <c r="M46" s="4"/>
      <c r="N46" s="4"/>
      <c r="O46" s="4"/>
    </row>
    <row r="47" spans="1:15" x14ac:dyDescent="0.2">
      <c r="A47" s="29" t="s">
        <v>109</v>
      </c>
      <c r="B47" s="30">
        <v>31</v>
      </c>
      <c r="C47" s="33">
        <v>3204976</v>
      </c>
      <c r="D47" s="33">
        <v>5192572</v>
      </c>
      <c r="E47" s="2"/>
      <c r="F47" s="4"/>
      <c r="G47" s="4"/>
      <c r="H47" s="4"/>
      <c r="I47" s="4"/>
      <c r="J47" s="4"/>
      <c r="K47" s="4"/>
      <c r="L47" s="4"/>
      <c r="M47" s="4"/>
      <c r="N47" s="4"/>
      <c r="O47" s="4"/>
    </row>
    <row r="48" spans="1:15" x14ac:dyDescent="0.2">
      <c r="A48" s="29" t="s">
        <v>110</v>
      </c>
      <c r="B48" s="30">
        <v>32</v>
      </c>
      <c r="C48" s="33">
        <v>2035500</v>
      </c>
      <c r="D48" s="33">
        <v>1510004</v>
      </c>
      <c r="E48" s="2"/>
      <c r="F48" s="4"/>
      <c r="G48" s="4"/>
      <c r="H48" s="4"/>
      <c r="I48" s="4"/>
      <c r="J48" s="4"/>
      <c r="K48" s="4"/>
      <c r="L48" s="4"/>
      <c r="M48" s="4"/>
      <c r="N48" s="4"/>
      <c r="O48" s="4"/>
    </row>
    <row r="49" spans="1:15" x14ac:dyDescent="0.2">
      <c r="A49" s="29" t="s">
        <v>111</v>
      </c>
      <c r="B49" s="30">
        <v>29</v>
      </c>
      <c r="C49" s="33">
        <v>23809</v>
      </c>
      <c r="D49" s="33">
        <v>47619</v>
      </c>
      <c r="E49" s="2"/>
      <c r="F49" s="4"/>
      <c r="G49" s="4"/>
      <c r="H49" s="4"/>
      <c r="I49" s="4"/>
      <c r="J49" s="4"/>
      <c r="K49" s="4"/>
      <c r="L49" s="4"/>
      <c r="M49" s="4"/>
      <c r="N49" s="4"/>
      <c r="O49" s="4"/>
    </row>
    <row r="50" spans="1:15" x14ac:dyDescent="0.2">
      <c r="A50" s="29" t="s">
        <v>112</v>
      </c>
      <c r="B50" s="30">
        <v>33</v>
      </c>
      <c r="C50" s="33">
        <v>1389257</v>
      </c>
      <c r="D50" s="33">
        <v>621669</v>
      </c>
      <c r="E50" s="2"/>
      <c r="F50" s="4"/>
      <c r="G50" s="4"/>
      <c r="H50" s="4"/>
      <c r="I50" s="4"/>
      <c r="J50" s="4"/>
      <c r="K50" s="4"/>
      <c r="L50" s="4"/>
      <c r="M50" s="4"/>
      <c r="N50" s="4"/>
      <c r="O50" s="4"/>
    </row>
    <row r="51" spans="1:15" x14ac:dyDescent="0.2">
      <c r="A51" s="25" t="s">
        <v>19</v>
      </c>
      <c r="B51" s="30"/>
      <c r="C51" s="36">
        <f>SUM(C46:C50)</f>
        <v>13684753</v>
      </c>
      <c r="D51" s="36">
        <f>SUM(D46:D50)</f>
        <v>23794184</v>
      </c>
      <c r="E51" s="2"/>
      <c r="F51" s="4"/>
      <c r="G51" s="4"/>
      <c r="H51" s="4"/>
      <c r="I51" s="4"/>
      <c r="J51" s="4"/>
      <c r="K51" s="4"/>
      <c r="L51" s="4"/>
      <c r="M51" s="4"/>
      <c r="N51" s="4"/>
      <c r="O51" s="4"/>
    </row>
    <row r="52" spans="1:15" ht="13.5" thickBot="1" x14ac:dyDescent="0.25">
      <c r="A52" s="25" t="s">
        <v>20</v>
      </c>
      <c r="B52" s="26"/>
      <c r="C52" s="37">
        <f>C51+C44+C37</f>
        <v>218280379</v>
      </c>
      <c r="D52" s="37">
        <f>D51+D44+D37</f>
        <v>210123604</v>
      </c>
      <c r="E52" s="2"/>
      <c r="F52" s="4"/>
      <c r="G52" s="4"/>
      <c r="H52" s="4"/>
      <c r="I52" s="4"/>
      <c r="J52" s="4"/>
      <c r="K52" s="4"/>
      <c r="L52" s="4"/>
      <c r="M52" s="4"/>
      <c r="N52" s="4"/>
      <c r="O52" s="4"/>
    </row>
    <row r="53" spans="1:15" x14ac:dyDescent="0.2">
      <c r="A53" s="5"/>
      <c r="C53" s="7"/>
      <c r="D53" s="7"/>
      <c r="E53" s="2"/>
      <c r="F53" s="4"/>
      <c r="G53" s="4"/>
      <c r="H53" s="4"/>
      <c r="I53" s="4"/>
      <c r="J53" s="4"/>
      <c r="K53" s="4"/>
      <c r="L53" s="4"/>
      <c r="M53" s="4"/>
      <c r="N53" s="4"/>
      <c r="O53" s="4"/>
    </row>
    <row r="54" spans="1:15" s="11" customFormat="1" x14ac:dyDescent="0.2">
      <c r="A54" s="38" t="s">
        <v>23</v>
      </c>
      <c r="B54" s="8"/>
      <c r="C54" s="153">
        <v>1193666</v>
      </c>
      <c r="D54" s="153">
        <v>1015309</v>
      </c>
      <c r="E54" s="9"/>
      <c r="F54" s="10">
        <f>C52-C32</f>
        <v>0</v>
      </c>
      <c r="G54" s="10"/>
      <c r="H54" s="10"/>
      <c r="I54" s="10"/>
      <c r="J54" s="10"/>
      <c r="K54" s="10"/>
      <c r="L54" s="10"/>
      <c r="M54" s="10"/>
      <c r="N54" s="10"/>
      <c r="O54" s="10"/>
    </row>
    <row r="55" spans="1:15" x14ac:dyDescent="0.2">
      <c r="C55" s="7"/>
      <c r="D55" s="7"/>
      <c r="E55" s="2"/>
      <c r="F55" s="4"/>
      <c r="G55" s="4"/>
      <c r="H55" s="4"/>
      <c r="I55" s="4"/>
      <c r="J55" s="4"/>
      <c r="K55" s="4"/>
      <c r="L55" s="4"/>
      <c r="M55" s="4"/>
      <c r="N55" s="4"/>
      <c r="O55" s="4"/>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ht="34.5" customHeight="1" x14ac:dyDescent="0.25">
      <c r="A59" s="47" t="s">
        <v>27</v>
      </c>
      <c r="B59"/>
      <c r="C59"/>
      <c r="D59"/>
      <c r="E59" s="2"/>
      <c r="F59" s="4"/>
      <c r="G59" s="4"/>
      <c r="H59" s="4"/>
      <c r="I59" s="4"/>
      <c r="J59" s="4"/>
      <c r="K59" s="4"/>
      <c r="L59" s="4"/>
      <c r="M59" s="4"/>
      <c r="N59" s="4"/>
      <c r="O59" s="4"/>
    </row>
    <row r="60" spans="1:15" ht="15" x14ac:dyDescent="0.25">
      <c r="A60" s="48"/>
      <c r="B60"/>
      <c r="C60"/>
      <c r="D60"/>
      <c r="E60" s="2"/>
      <c r="F60" s="4"/>
      <c r="G60" s="4"/>
      <c r="H60" s="4"/>
      <c r="I60" s="4"/>
      <c r="J60" s="4"/>
      <c r="K60" s="4"/>
      <c r="L60" s="4"/>
      <c r="M60" s="4"/>
      <c r="N60" s="4"/>
      <c r="O60" s="4"/>
    </row>
    <row r="61" spans="1:15" ht="12" customHeight="1" x14ac:dyDescent="0.2">
      <c r="A61" s="143" t="s">
        <v>25</v>
      </c>
      <c r="B61" s="50"/>
      <c r="C61" s="158" t="s">
        <v>28</v>
      </c>
      <c r="D61" s="158"/>
      <c r="E61" s="2"/>
      <c r="F61" s="4"/>
      <c r="G61" s="4"/>
      <c r="H61" s="4"/>
      <c r="I61" s="4"/>
      <c r="J61" s="4"/>
      <c r="K61" s="4"/>
      <c r="L61" s="4"/>
      <c r="M61" s="4"/>
      <c r="N61" s="4"/>
      <c r="O61" s="4"/>
    </row>
    <row r="62" spans="1:15" ht="48" customHeight="1" x14ac:dyDescent="0.2">
      <c r="A62" s="143" t="s">
        <v>26</v>
      </c>
      <c r="B62" s="50"/>
      <c r="C62" s="158" t="s">
        <v>29</v>
      </c>
      <c r="D62" s="158"/>
      <c r="E62" s="2"/>
      <c r="F62" s="4"/>
      <c r="G62" s="4"/>
      <c r="H62" s="4"/>
      <c r="I62" s="4"/>
      <c r="J62" s="4"/>
      <c r="K62" s="4"/>
      <c r="L62" s="4"/>
      <c r="M62" s="4"/>
      <c r="N62" s="4"/>
      <c r="O62" s="4"/>
    </row>
    <row r="63" spans="1:15" ht="15.75" customHeight="1" x14ac:dyDescent="0.2">
      <c r="A63" s="49"/>
      <c r="B63" s="49"/>
      <c r="C63" s="49"/>
      <c r="D63" s="49"/>
      <c r="E63" s="2"/>
      <c r="F63" s="4"/>
      <c r="G63" s="4"/>
      <c r="H63" s="4"/>
      <c r="I63" s="4"/>
      <c r="J63" s="4"/>
      <c r="K63" s="4"/>
      <c r="L63" s="4"/>
      <c r="M63" s="4"/>
      <c r="N63" s="4"/>
      <c r="O63" s="4"/>
    </row>
    <row r="64" spans="1:15" x14ac:dyDescent="0.2">
      <c r="A64" s="51" t="s">
        <v>139</v>
      </c>
      <c r="B64" s="49"/>
      <c r="C64" s="49"/>
      <c r="D64" s="49"/>
      <c r="E64" s="4"/>
      <c r="F64" s="4"/>
      <c r="G64" s="4"/>
      <c r="H64" s="4"/>
      <c r="I64" s="4"/>
      <c r="J64" s="4"/>
      <c r="K64" s="4"/>
      <c r="L64" s="4"/>
      <c r="M64" s="4"/>
      <c r="N64" s="4"/>
      <c r="O64" s="4"/>
    </row>
    <row r="65" spans="1:15" x14ac:dyDescent="0.2">
      <c r="A65" s="51"/>
      <c r="B65" s="49"/>
      <c r="C65" s="49"/>
      <c r="D65" s="49"/>
      <c r="E65" s="4"/>
      <c r="F65" s="4"/>
      <c r="G65" s="4"/>
      <c r="H65" s="4"/>
      <c r="I65" s="4"/>
      <c r="J65" s="4"/>
      <c r="K65" s="4"/>
      <c r="L65" s="4"/>
      <c r="M65" s="4"/>
      <c r="N65" s="4"/>
      <c r="O65" s="4"/>
    </row>
    <row r="66" spans="1:15" ht="15" x14ac:dyDescent="0.25">
      <c r="A66" s="52"/>
      <c r="B66"/>
      <c r="C66"/>
      <c r="D66"/>
      <c r="E66" s="4"/>
      <c r="F66" s="4"/>
      <c r="G66" s="4"/>
      <c r="H66" s="4"/>
      <c r="I66" s="4"/>
      <c r="J66" s="4"/>
      <c r="K66" s="4"/>
      <c r="L66" s="4"/>
      <c r="M66" s="4"/>
      <c r="N66" s="4"/>
      <c r="O66" s="4"/>
    </row>
    <row r="67" spans="1:15" x14ac:dyDescent="0.2">
      <c r="C67" s="7"/>
      <c r="D67" s="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sheetData>
  <mergeCells count="5">
    <mergeCell ref="C1:D1"/>
    <mergeCell ref="C62:D62"/>
    <mergeCell ref="C61:D61"/>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2 SI65502 ACE65502 AMA65502 AVW65502 BFS65502 BPO65502 BZK65502 CJG65502 CTC65502 DCY65502 DMU65502 DWQ65502 EGM65502 EQI65502 FAE65502 FKA65502 FTW65502 GDS65502 GNO65502 GXK65502 HHG65502 HRC65502 IAY65502 IKU65502 IUQ65502 JEM65502 JOI65502 JYE65502 KIA65502 KRW65502 LBS65502 LLO65502 LVK65502 MFG65502 MPC65502 MYY65502 NIU65502 NSQ65502 OCM65502 OMI65502 OWE65502 PGA65502 PPW65502 PZS65502 QJO65502 QTK65502 RDG65502 RNC65502 RWY65502 SGU65502 SQQ65502 TAM65502 TKI65502 TUE65502 UEA65502 UNW65502 UXS65502 VHO65502 VRK65502 WBG65502 WLC65502 WUY65502 IM131038 SI131038 ACE131038 AMA131038 AVW131038 BFS131038 BPO131038 BZK131038 CJG131038 CTC131038 DCY131038 DMU131038 DWQ131038 EGM131038 EQI131038 FAE131038 FKA131038 FTW131038 GDS131038 GNO131038 GXK131038 HHG131038 HRC131038 IAY131038 IKU131038 IUQ131038 JEM131038 JOI131038 JYE131038 KIA131038 KRW131038 LBS131038 LLO131038 LVK131038 MFG131038 MPC131038 MYY131038 NIU131038 NSQ131038 OCM131038 OMI131038 OWE131038 PGA131038 PPW131038 PZS131038 QJO131038 QTK131038 RDG131038 RNC131038 RWY131038 SGU131038 SQQ131038 TAM131038 TKI131038 TUE131038 UEA131038 UNW131038 UXS131038 VHO131038 VRK131038 WBG131038 WLC131038 WUY131038 IM196574 SI196574 ACE196574 AMA196574 AVW196574 BFS196574 BPO196574 BZK196574 CJG196574 CTC196574 DCY196574 DMU196574 DWQ196574 EGM196574 EQI196574 FAE196574 FKA196574 FTW196574 GDS196574 GNO196574 GXK196574 HHG196574 HRC196574 IAY196574 IKU196574 IUQ196574 JEM196574 JOI196574 JYE196574 KIA196574 KRW196574 LBS196574 LLO196574 LVK196574 MFG196574 MPC196574 MYY196574 NIU196574 NSQ196574 OCM196574 OMI196574 OWE196574 PGA196574 PPW196574 PZS196574 QJO196574 QTK196574 RDG196574 RNC196574 RWY196574 SGU196574 SQQ196574 TAM196574 TKI196574 TUE196574 UEA196574 UNW196574 UXS196574 VHO196574 VRK196574 WBG196574 WLC196574 WUY196574 IM262110 SI262110 ACE262110 AMA262110 AVW262110 BFS262110 BPO262110 BZK262110 CJG262110 CTC262110 DCY262110 DMU262110 DWQ262110 EGM262110 EQI262110 FAE262110 FKA262110 FTW262110 GDS262110 GNO262110 GXK262110 HHG262110 HRC262110 IAY262110 IKU262110 IUQ262110 JEM262110 JOI262110 JYE262110 KIA262110 KRW262110 LBS262110 LLO262110 LVK262110 MFG262110 MPC262110 MYY262110 NIU262110 NSQ262110 OCM262110 OMI262110 OWE262110 PGA262110 PPW262110 PZS262110 QJO262110 QTK262110 RDG262110 RNC262110 RWY262110 SGU262110 SQQ262110 TAM262110 TKI262110 TUE262110 UEA262110 UNW262110 UXS262110 VHO262110 VRK262110 WBG262110 WLC262110 WUY262110 IM327646 SI327646 ACE327646 AMA327646 AVW327646 BFS327646 BPO327646 BZK327646 CJG327646 CTC327646 DCY327646 DMU327646 DWQ327646 EGM327646 EQI327646 FAE327646 FKA327646 FTW327646 GDS327646 GNO327646 GXK327646 HHG327646 HRC327646 IAY327646 IKU327646 IUQ327646 JEM327646 JOI327646 JYE327646 KIA327646 KRW327646 LBS327646 LLO327646 LVK327646 MFG327646 MPC327646 MYY327646 NIU327646 NSQ327646 OCM327646 OMI327646 OWE327646 PGA327646 PPW327646 PZS327646 QJO327646 QTK327646 RDG327646 RNC327646 RWY327646 SGU327646 SQQ327646 TAM327646 TKI327646 TUE327646 UEA327646 UNW327646 UXS327646 VHO327646 VRK327646 WBG327646 WLC327646 WUY327646 IM393182 SI393182 ACE393182 AMA393182 AVW393182 BFS393182 BPO393182 BZK393182 CJG393182 CTC393182 DCY393182 DMU393182 DWQ393182 EGM393182 EQI393182 FAE393182 FKA393182 FTW393182 GDS393182 GNO393182 GXK393182 HHG393182 HRC393182 IAY393182 IKU393182 IUQ393182 JEM393182 JOI393182 JYE393182 KIA393182 KRW393182 LBS393182 LLO393182 LVK393182 MFG393182 MPC393182 MYY393182 NIU393182 NSQ393182 OCM393182 OMI393182 OWE393182 PGA393182 PPW393182 PZS393182 QJO393182 QTK393182 RDG393182 RNC393182 RWY393182 SGU393182 SQQ393182 TAM393182 TKI393182 TUE393182 UEA393182 UNW393182 UXS393182 VHO393182 VRK393182 WBG393182 WLC393182 WUY393182 IM458718 SI458718 ACE458718 AMA458718 AVW458718 BFS458718 BPO458718 BZK458718 CJG458718 CTC458718 DCY458718 DMU458718 DWQ458718 EGM458718 EQI458718 FAE458718 FKA458718 FTW458718 GDS458718 GNO458718 GXK458718 HHG458718 HRC458718 IAY458718 IKU458718 IUQ458718 JEM458718 JOI458718 JYE458718 KIA458718 KRW458718 LBS458718 LLO458718 LVK458718 MFG458718 MPC458718 MYY458718 NIU458718 NSQ458718 OCM458718 OMI458718 OWE458718 PGA458718 PPW458718 PZS458718 QJO458718 QTK458718 RDG458718 RNC458718 RWY458718 SGU458718 SQQ458718 TAM458718 TKI458718 TUE458718 UEA458718 UNW458718 UXS458718 VHO458718 VRK458718 WBG458718 WLC458718 WUY458718 IM524254 SI524254 ACE524254 AMA524254 AVW524254 BFS524254 BPO524254 BZK524254 CJG524254 CTC524254 DCY524254 DMU524254 DWQ524254 EGM524254 EQI524254 FAE524254 FKA524254 FTW524254 GDS524254 GNO524254 GXK524254 HHG524254 HRC524254 IAY524254 IKU524254 IUQ524254 JEM524254 JOI524254 JYE524254 KIA524254 KRW524254 LBS524254 LLO524254 LVK524254 MFG524254 MPC524254 MYY524254 NIU524254 NSQ524254 OCM524254 OMI524254 OWE524254 PGA524254 PPW524254 PZS524254 QJO524254 QTK524254 RDG524254 RNC524254 RWY524254 SGU524254 SQQ524254 TAM524254 TKI524254 TUE524254 UEA524254 UNW524254 UXS524254 VHO524254 VRK524254 WBG524254 WLC524254 WUY524254 IM589790 SI589790 ACE589790 AMA589790 AVW589790 BFS589790 BPO589790 BZK589790 CJG589790 CTC589790 DCY589790 DMU589790 DWQ589790 EGM589790 EQI589790 FAE589790 FKA589790 FTW589790 GDS589790 GNO589790 GXK589790 HHG589790 HRC589790 IAY589790 IKU589790 IUQ589790 JEM589790 JOI589790 JYE589790 KIA589790 KRW589790 LBS589790 LLO589790 LVK589790 MFG589790 MPC589790 MYY589790 NIU589790 NSQ589790 OCM589790 OMI589790 OWE589790 PGA589790 PPW589790 PZS589790 QJO589790 QTK589790 RDG589790 RNC589790 RWY589790 SGU589790 SQQ589790 TAM589790 TKI589790 TUE589790 UEA589790 UNW589790 UXS589790 VHO589790 VRK589790 WBG589790 WLC589790 WUY589790 IM655326 SI655326 ACE655326 AMA655326 AVW655326 BFS655326 BPO655326 BZK655326 CJG655326 CTC655326 DCY655326 DMU655326 DWQ655326 EGM655326 EQI655326 FAE655326 FKA655326 FTW655326 GDS655326 GNO655326 GXK655326 HHG655326 HRC655326 IAY655326 IKU655326 IUQ655326 JEM655326 JOI655326 JYE655326 KIA655326 KRW655326 LBS655326 LLO655326 LVK655326 MFG655326 MPC655326 MYY655326 NIU655326 NSQ655326 OCM655326 OMI655326 OWE655326 PGA655326 PPW655326 PZS655326 QJO655326 QTK655326 RDG655326 RNC655326 RWY655326 SGU655326 SQQ655326 TAM655326 TKI655326 TUE655326 UEA655326 UNW655326 UXS655326 VHO655326 VRK655326 WBG655326 WLC655326 WUY655326 IM720862 SI720862 ACE720862 AMA720862 AVW720862 BFS720862 BPO720862 BZK720862 CJG720862 CTC720862 DCY720862 DMU720862 DWQ720862 EGM720862 EQI720862 FAE720862 FKA720862 FTW720862 GDS720862 GNO720862 GXK720862 HHG720862 HRC720862 IAY720862 IKU720862 IUQ720862 JEM720862 JOI720862 JYE720862 KIA720862 KRW720862 LBS720862 LLO720862 LVK720862 MFG720862 MPC720862 MYY720862 NIU720862 NSQ720862 OCM720862 OMI720862 OWE720862 PGA720862 PPW720862 PZS720862 QJO720862 QTK720862 RDG720862 RNC720862 RWY720862 SGU720862 SQQ720862 TAM720862 TKI720862 TUE720862 UEA720862 UNW720862 UXS720862 VHO720862 VRK720862 WBG720862 WLC720862 WUY720862 IM786398 SI786398 ACE786398 AMA786398 AVW786398 BFS786398 BPO786398 BZK786398 CJG786398 CTC786398 DCY786398 DMU786398 DWQ786398 EGM786398 EQI786398 FAE786398 FKA786398 FTW786398 GDS786398 GNO786398 GXK786398 HHG786398 HRC786398 IAY786398 IKU786398 IUQ786398 JEM786398 JOI786398 JYE786398 KIA786398 KRW786398 LBS786398 LLO786398 LVK786398 MFG786398 MPC786398 MYY786398 NIU786398 NSQ786398 OCM786398 OMI786398 OWE786398 PGA786398 PPW786398 PZS786398 QJO786398 QTK786398 RDG786398 RNC786398 RWY786398 SGU786398 SQQ786398 TAM786398 TKI786398 TUE786398 UEA786398 UNW786398 UXS786398 VHO786398 VRK786398 WBG786398 WLC786398 WUY786398 IM851934 SI851934 ACE851934 AMA851934 AVW851934 BFS851934 BPO851934 BZK851934 CJG851934 CTC851934 DCY851934 DMU851934 DWQ851934 EGM851934 EQI851934 FAE851934 FKA851934 FTW851934 GDS851934 GNO851934 GXK851934 HHG851934 HRC851934 IAY851934 IKU851934 IUQ851934 JEM851934 JOI851934 JYE851934 KIA851934 KRW851934 LBS851934 LLO851934 LVK851934 MFG851934 MPC851934 MYY851934 NIU851934 NSQ851934 OCM851934 OMI851934 OWE851934 PGA851934 PPW851934 PZS851934 QJO851934 QTK851934 RDG851934 RNC851934 RWY851934 SGU851934 SQQ851934 TAM851934 TKI851934 TUE851934 UEA851934 UNW851934 UXS851934 VHO851934 VRK851934 WBG851934 WLC851934 WUY851934 IM917470 SI917470 ACE917470 AMA917470 AVW917470 BFS917470 BPO917470 BZK917470 CJG917470 CTC917470 DCY917470 DMU917470 DWQ917470 EGM917470 EQI917470 FAE917470 FKA917470 FTW917470 GDS917470 GNO917470 GXK917470 HHG917470 HRC917470 IAY917470 IKU917470 IUQ917470 JEM917470 JOI917470 JYE917470 KIA917470 KRW917470 LBS917470 LLO917470 LVK917470 MFG917470 MPC917470 MYY917470 NIU917470 NSQ917470 OCM917470 OMI917470 OWE917470 PGA917470 PPW917470 PZS917470 QJO917470 QTK917470 RDG917470 RNC917470 RWY917470 SGU917470 SQQ917470 TAM917470 TKI917470 TUE917470 UEA917470 UNW917470 UXS917470 VHO917470 VRK917470 WBG917470 WLC917470 WUY917470 IM983006 SI983006 ACE983006 AMA983006 AVW983006 BFS983006 BPO983006 BZK983006 CJG983006 CTC983006 DCY983006 DMU983006 DWQ983006 EGM983006 EQI983006 FAE983006 FKA983006 FTW983006 GDS983006 GNO983006 GXK983006 HHG983006 HRC983006 IAY983006 IKU983006 IUQ983006 JEM983006 JOI983006 JYE983006 KIA983006 KRW983006 LBS983006 LLO983006 LVK983006 MFG983006 MPC983006 MYY983006 NIU983006 NSQ983006 OCM983006 OMI983006 OWE983006 PGA983006 PPW983006 PZS983006 QJO983006 QTK983006 RDG983006 RNC983006 RWY983006 SGU983006 SQQ983006 TAM983006 TKI983006 TUE983006 UEA983006 UNW983006 UXS983006 VHO983006 VRK983006 WBG983006 WLC983006 WUY983006"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3:IM131037 SI65503:SI131037 ACE65503:ACE131037 AMA65503:AMA131037 AVW65503:AVW131037 BFS65503:BFS131037 BPO65503:BPO131037 BZK65503:BZK131037 CJG65503:CJG131037 CTC65503:CTC131037 DCY65503:DCY131037 DMU65503:DMU131037 DWQ65503:DWQ131037 EGM65503:EGM131037 EQI65503:EQI131037 FAE65503:FAE131037 FKA65503:FKA131037 FTW65503:FTW131037 GDS65503:GDS131037 GNO65503:GNO131037 GXK65503:GXK131037 HHG65503:HHG131037 HRC65503:HRC131037 IAY65503:IAY131037 IKU65503:IKU131037 IUQ65503:IUQ131037 JEM65503:JEM131037 JOI65503:JOI131037 JYE65503:JYE131037 KIA65503:KIA131037 KRW65503:KRW131037 LBS65503:LBS131037 LLO65503:LLO131037 LVK65503:LVK131037 MFG65503:MFG131037 MPC65503:MPC131037 MYY65503:MYY131037 NIU65503:NIU131037 NSQ65503:NSQ131037 OCM65503:OCM131037 OMI65503:OMI131037 OWE65503:OWE131037 PGA65503:PGA131037 PPW65503:PPW131037 PZS65503:PZS131037 QJO65503:QJO131037 QTK65503:QTK131037 RDG65503:RDG131037 RNC65503:RNC131037 RWY65503:RWY131037 SGU65503:SGU131037 SQQ65503:SQQ131037 TAM65503:TAM131037 TKI65503:TKI131037 TUE65503:TUE131037 UEA65503:UEA131037 UNW65503:UNW131037 UXS65503:UXS131037 VHO65503:VHO131037 VRK65503:VRK131037 WBG65503:WBG131037 WLC65503:WLC131037 WUY65503:WUY131037 IM131039:IM196573 SI131039:SI196573 ACE131039:ACE196573 AMA131039:AMA196573 AVW131039:AVW196573 BFS131039:BFS196573 BPO131039:BPO196573 BZK131039:BZK196573 CJG131039:CJG196573 CTC131039:CTC196573 DCY131039:DCY196573 DMU131039:DMU196573 DWQ131039:DWQ196573 EGM131039:EGM196573 EQI131039:EQI196573 FAE131039:FAE196573 FKA131039:FKA196573 FTW131039:FTW196573 GDS131039:GDS196573 GNO131039:GNO196573 GXK131039:GXK196573 HHG131039:HHG196573 HRC131039:HRC196573 IAY131039:IAY196573 IKU131039:IKU196573 IUQ131039:IUQ196573 JEM131039:JEM196573 JOI131039:JOI196573 JYE131039:JYE196573 KIA131039:KIA196573 KRW131039:KRW196573 LBS131039:LBS196573 LLO131039:LLO196573 LVK131039:LVK196573 MFG131039:MFG196573 MPC131039:MPC196573 MYY131039:MYY196573 NIU131039:NIU196573 NSQ131039:NSQ196573 OCM131039:OCM196573 OMI131039:OMI196573 OWE131039:OWE196573 PGA131039:PGA196573 PPW131039:PPW196573 PZS131039:PZS196573 QJO131039:QJO196573 QTK131039:QTK196573 RDG131039:RDG196573 RNC131039:RNC196573 RWY131039:RWY196573 SGU131039:SGU196573 SQQ131039:SQQ196573 TAM131039:TAM196573 TKI131039:TKI196573 TUE131039:TUE196573 UEA131039:UEA196573 UNW131039:UNW196573 UXS131039:UXS196573 VHO131039:VHO196573 VRK131039:VRK196573 WBG131039:WBG196573 WLC131039:WLC196573 WUY131039:WUY196573 IM196575:IM262109 SI196575:SI262109 ACE196575:ACE262109 AMA196575:AMA262109 AVW196575:AVW262109 BFS196575:BFS262109 BPO196575:BPO262109 BZK196575:BZK262109 CJG196575:CJG262109 CTC196575:CTC262109 DCY196575:DCY262109 DMU196575:DMU262109 DWQ196575:DWQ262109 EGM196575:EGM262109 EQI196575:EQI262109 FAE196575:FAE262109 FKA196575:FKA262109 FTW196575:FTW262109 GDS196575:GDS262109 GNO196575:GNO262109 GXK196575:GXK262109 HHG196575:HHG262109 HRC196575:HRC262109 IAY196575:IAY262109 IKU196575:IKU262109 IUQ196575:IUQ262109 JEM196575:JEM262109 JOI196575:JOI262109 JYE196575:JYE262109 KIA196575:KIA262109 KRW196575:KRW262109 LBS196575:LBS262109 LLO196575:LLO262109 LVK196575:LVK262109 MFG196575:MFG262109 MPC196575:MPC262109 MYY196575:MYY262109 NIU196575:NIU262109 NSQ196575:NSQ262109 OCM196575:OCM262109 OMI196575:OMI262109 OWE196575:OWE262109 PGA196575:PGA262109 PPW196575:PPW262109 PZS196575:PZS262109 QJO196575:QJO262109 QTK196575:QTK262109 RDG196575:RDG262109 RNC196575:RNC262109 RWY196575:RWY262109 SGU196575:SGU262109 SQQ196575:SQQ262109 TAM196575:TAM262109 TKI196575:TKI262109 TUE196575:TUE262109 UEA196575:UEA262109 UNW196575:UNW262109 UXS196575:UXS262109 VHO196575:VHO262109 VRK196575:VRK262109 WBG196575:WBG262109 WLC196575:WLC262109 WUY196575:WUY262109 IM262111:IM327645 SI262111:SI327645 ACE262111:ACE327645 AMA262111:AMA327645 AVW262111:AVW327645 BFS262111:BFS327645 BPO262111:BPO327645 BZK262111:BZK327645 CJG262111:CJG327645 CTC262111:CTC327645 DCY262111:DCY327645 DMU262111:DMU327645 DWQ262111:DWQ327645 EGM262111:EGM327645 EQI262111:EQI327645 FAE262111:FAE327645 FKA262111:FKA327645 FTW262111:FTW327645 GDS262111:GDS327645 GNO262111:GNO327645 GXK262111:GXK327645 HHG262111:HHG327645 HRC262111:HRC327645 IAY262111:IAY327645 IKU262111:IKU327645 IUQ262111:IUQ327645 JEM262111:JEM327645 JOI262111:JOI327645 JYE262111:JYE327645 KIA262111:KIA327645 KRW262111:KRW327645 LBS262111:LBS327645 LLO262111:LLO327645 LVK262111:LVK327645 MFG262111:MFG327645 MPC262111:MPC327645 MYY262111:MYY327645 NIU262111:NIU327645 NSQ262111:NSQ327645 OCM262111:OCM327645 OMI262111:OMI327645 OWE262111:OWE327645 PGA262111:PGA327645 PPW262111:PPW327645 PZS262111:PZS327645 QJO262111:QJO327645 QTK262111:QTK327645 RDG262111:RDG327645 RNC262111:RNC327645 RWY262111:RWY327645 SGU262111:SGU327645 SQQ262111:SQQ327645 TAM262111:TAM327645 TKI262111:TKI327645 TUE262111:TUE327645 UEA262111:UEA327645 UNW262111:UNW327645 UXS262111:UXS327645 VHO262111:VHO327645 VRK262111:VRK327645 WBG262111:WBG327645 WLC262111:WLC327645 WUY262111:WUY327645 IM327647:IM393181 SI327647:SI393181 ACE327647:ACE393181 AMA327647:AMA393181 AVW327647:AVW393181 BFS327647:BFS393181 BPO327647:BPO393181 BZK327647:BZK393181 CJG327647:CJG393181 CTC327647:CTC393181 DCY327647:DCY393181 DMU327647:DMU393181 DWQ327647:DWQ393181 EGM327647:EGM393181 EQI327647:EQI393181 FAE327647:FAE393181 FKA327647:FKA393181 FTW327647:FTW393181 GDS327647:GDS393181 GNO327647:GNO393181 GXK327647:GXK393181 HHG327647:HHG393181 HRC327647:HRC393181 IAY327647:IAY393181 IKU327647:IKU393181 IUQ327647:IUQ393181 JEM327647:JEM393181 JOI327647:JOI393181 JYE327647:JYE393181 KIA327647:KIA393181 KRW327647:KRW393181 LBS327647:LBS393181 LLO327647:LLO393181 LVK327647:LVK393181 MFG327647:MFG393181 MPC327647:MPC393181 MYY327647:MYY393181 NIU327647:NIU393181 NSQ327647:NSQ393181 OCM327647:OCM393181 OMI327647:OMI393181 OWE327647:OWE393181 PGA327647:PGA393181 PPW327647:PPW393181 PZS327647:PZS393181 QJO327647:QJO393181 QTK327647:QTK393181 RDG327647:RDG393181 RNC327647:RNC393181 RWY327647:RWY393181 SGU327647:SGU393181 SQQ327647:SQQ393181 TAM327647:TAM393181 TKI327647:TKI393181 TUE327647:TUE393181 UEA327647:UEA393181 UNW327647:UNW393181 UXS327647:UXS393181 VHO327647:VHO393181 VRK327647:VRK393181 WBG327647:WBG393181 WLC327647:WLC393181 WUY327647:WUY393181 IM393183:IM458717 SI393183:SI458717 ACE393183:ACE458717 AMA393183:AMA458717 AVW393183:AVW458717 BFS393183:BFS458717 BPO393183:BPO458717 BZK393183:BZK458717 CJG393183:CJG458717 CTC393183:CTC458717 DCY393183:DCY458717 DMU393183:DMU458717 DWQ393183:DWQ458717 EGM393183:EGM458717 EQI393183:EQI458717 FAE393183:FAE458717 FKA393183:FKA458717 FTW393183:FTW458717 GDS393183:GDS458717 GNO393183:GNO458717 GXK393183:GXK458717 HHG393183:HHG458717 HRC393183:HRC458717 IAY393183:IAY458717 IKU393183:IKU458717 IUQ393183:IUQ458717 JEM393183:JEM458717 JOI393183:JOI458717 JYE393183:JYE458717 KIA393183:KIA458717 KRW393183:KRW458717 LBS393183:LBS458717 LLO393183:LLO458717 LVK393183:LVK458717 MFG393183:MFG458717 MPC393183:MPC458717 MYY393183:MYY458717 NIU393183:NIU458717 NSQ393183:NSQ458717 OCM393183:OCM458717 OMI393183:OMI458717 OWE393183:OWE458717 PGA393183:PGA458717 PPW393183:PPW458717 PZS393183:PZS458717 QJO393183:QJO458717 QTK393183:QTK458717 RDG393183:RDG458717 RNC393183:RNC458717 RWY393183:RWY458717 SGU393183:SGU458717 SQQ393183:SQQ458717 TAM393183:TAM458717 TKI393183:TKI458717 TUE393183:TUE458717 UEA393183:UEA458717 UNW393183:UNW458717 UXS393183:UXS458717 VHO393183:VHO458717 VRK393183:VRK458717 WBG393183:WBG458717 WLC393183:WLC458717 WUY393183:WUY458717 IM458719:IM524253 SI458719:SI524253 ACE458719:ACE524253 AMA458719:AMA524253 AVW458719:AVW524253 BFS458719:BFS524253 BPO458719:BPO524253 BZK458719:BZK524253 CJG458719:CJG524253 CTC458719:CTC524253 DCY458719:DCY524253 DMU458719:DMU524253 DWQ458719:DWQ524253 EGM458719:EGM524253 EQI458719:EQI524253 FAE458719:FAE524253 FKA458719:FKA524253 FTW458719:FTW524253 GDS458719:GDS524253 GNO458719:GNO524253 GXK458719:GXK524253 HHG458719:HHG524253 HRC458719:HRC524253 IAY458719:IAY524253 IKU458719:IKU524253 IUQ458719:IUQ524253 JEM458719:JEM524253 JOI458719:JOI524253 JYE458719:JYE524253 KIA458719:KIA524253 KRW458719:KRW524253 LBS458719:LBS524253 LLO458719:LLO524253 LVK458719:LVK524253 MFG458719:MFG524253 MPC458719:MPC524253 MYY458719:MYY524253 NIU458719:NIU524253 NSQ458719:NSQ524253 OCM458719:OCM524253 OMI458719:OMI524253 OWE458719:OWE524253 PGA458719:PGA524253 PPW458719:PPW524253 PZS458719:PZS524253 QJO458719:QJO524253 QTK458719:QTK524253 RDG458719:RDG524253 RNC458719:RNC524253 RWY458719:RWY524253 SGU458719:SGU524253 SQQ458719:SQQ524253 TAM458719:TAM524253 TKI458719:TKI524253 TUE458719:TUE524253 UEA458719:UEA524253 UNW458719:UNW524253 UXS458719:UXS524253 VHO458719:VHO524253 VRK458719:VRK524253 WBG458719:WBG524253 WLC458719:WLC524253 WUY458719:WUY524253 IM524255:IM589789 SI524255:SI589789 ACE524255:ACE589789 AMA524255:AMA589789 AVW524255:AVW589789 BFS524255:BFS589789 BPO524255:BPO589789 BZK524255:BZK589789 CJG524255:CJG589789 CTC524255:CTC589789 DCY524255:DCY589789 DMU524255:DMU589789 DWQ524255:DWQ589789 EGM524255:EGM589789 EQI524255:EQI589789 FAE524255:FAE589789 FKA524255:FKA589789 FTW524255:FTW589789 GDS524255:GDS589789 GNO524255:GNO589789 GXK524255:GXK589789 HHG524255:HHG589789 HRC524255:HRC589789 IAY524255:IAY589789 IKU524255:IKU589789 IUQ524255:IUQ589789 JEM524255:JEM589789 JOI524255:JOI589789 JYE524255:JYE589789 KIA524255:KIA589789 KRW524255:KRW589789 LBS524255:LBS589789 LLO524255:LLO589789 LVK524255:LVK589789 MFG524255:MFG589789 MPC524255:MPC589789 MYY524255:MYY589789 NIU524255:NIU589789 NSQ524255:NSQ589789 OCM524255:OCM589789 OMI524255:OMI589789 OWE524255:OWE589789 PGA524255:PGA589789 PPW524255:PPW589789 PZS524255:PZS589789 QJO524255:QJO589789 QTK524255:QTK589789 RDG524255:RDG589789 RNC524255:RNC589789 RWY524255:RWY589789 SGU524255:SGU589789 SQQ524255:SQQ589789 TAM524255:TAM589789 TKI524255:TKI589789 TUE524255:TUE589789 UEA524255:UEA589789 UNW524255:UNW589789 UXS524255:UXS589789 VHO524255:VHO589789 VRK524255:VRK589789 WBG524255:WBG589789 WLC524255:WLC589789 WUY524255:WUY589789 IM589791:IM655325 SI589791:SI655325 ACE589791:ACE655325 AMA589791:AMA655325 AVW589791:AVW655325 BFS589791:BFS655325 BPO589791:BPO655325 BZK589791:BZK655325 CJG589791:CJG655325 CTC589791:CTC655325 DCY589791:DCY655325 DMU589791:DMU655325 DWQ589791:DWQ655325 EGM589791:EGM655325 EQI589791:EQI655325 FAE589791:FAE655325 FKA589791:FKA655325 FTW589791:FTW655325 GDS589791:GDS655325 GNO589791:GNO655325 GXK589791:GXK655325 HHG589791:HHG655325 HRC589791:HRC655325 IAY589791:IAY655325 IKU589791:IKU655325 IUQ589791:IUQ655325 JEM589791:JEM655325 JOI589791:JOI655325 JYE589791:JYE655325 KIA589791:KIA655325 KRW589791:KRW655325 LBS589791:LBS655325 LLO589791:LLO655325 LVK589791:LVK655325 MFG589791:MFG655325 MPC589791:MPC655325 MYY589791:MYY655325 NIU589791:NIU655325 NSQ589791:NSQ655325 OCM589791:OCM655325 OMI589791:OMI655325 OWE589791:OWE655325 PGA589791:PGA655325 PPW589791:PPW655325 PZS589791:PZS655325 QJO589791:QJO655325 QTK589791:QTK655325 RDG589791:RDG655325 RNC589791:RNC655325 RWY589791:RWY655325 SGU589791:SGU655325 SQQ589791:SQQ655325 TAM589791:TAM655325 TKI589791:TKI655325 TUE589791:TUE655325 UEA589791:UEA655325 UNW589791:UNW655325 UXS589791:UXS655325 VHO589791:VHO655325 VRK589791:VRK655325 WBG589791:WBG655325 WLC589791:WLC655325 WUY589791:WUY655325 IM655327:IM720861 SI655327:SI720861 ACE655327:ACE720861 AMA655327:AMA720861 AVW655327:AVW720861 BFS655327:BFS720861 BPO655327:BPO720861 BZK655327:BZK720861 CJG655327:CJG720861 CTC655327:CTC720861 DCY655327:DCY720861 DMU655327:DMU720861 DWQ655327:DWQ720861 EGM655327:EGM720861 EQI655327:EQI720861 FAE655327:FAE720861 FKA655327:FKA720861 FTW655327:FTW720861 GDS655327:GDS720861 GNO655327:GNO720861 GXK655327:GXK720861 HHG655327:HHG720861 HRC655327:HRC720861 IAY655327:IAY720861 IKU655327:IKU720861 IUQ655327:IUQ720861 JEM655327:JEM720861 JOI655327:JOI720861 JYE655327:JYE720861 KIA655327:KIA720861 KRW655327:KRW720861 LBS655327:LBS720861 LLO655327:LLO720861 LVK655327:LVK720861 MFG655327:MFG720861 MPC655327:MPC720861 MYY655327:MYY720861 NIU655327:NIU720861 NSQ655327:NSQ720861 OCM655327:OCM720861 OMI655327:OMI720861 OWE655327:OWE720861 PGA655327:PGA720861 PPW655327:PPW720861 PZS655327:PZS720861 QJO655327:QJO720861 QTK655327:QTK720861 RDG655327:RDG720861 RNC655327:RNC720861 RWY655327:RWY720861 SGU655327:SGU720861 SQQ655327:SQQ720861 TAM655327:TAM720861 TKI655327:TKI720861 TUE655327:TUE720861 UEA655327:UEA720861 UNW655327:UNW720861 UXS655327:UXS720861 VHO655327:VHO720861 VRK655327:VRK720861 WBG655327:WBG720861 WLC655327:WLC720861 WUY655327:WUY720861 IM720863:IM786397 SI720863:SI786397 ACE720863:ACE786397 AMA720863:AMA786397 AVW720863:AVW786397 BFS720863:BFS786397 BPO720863:BPO786397 BZK720863:BZK786397 CJG720863:CJG786397 CTC720863:CTC786397 DCY720863:DCY786397 DMU720863:DMU786397 DWQ720863:DWQ786397 EGM720863:EGM786397 EQI720863:EQI786397 FAE720863:FAE786397 FKA720863:FKA786397 FTW720863:FTW786397 GDS720863:GDS786397 GNO720863:GNO786397 GXK720863:GXK786397 HHG720863:HHG786397 HRC720863:HRC786397 IAY720863:IAY786397 IKU720863:IKU786397 IUQ720863:IUQ786397 JEM720863:JEM786397 JOI720863:JOI786397 JYE720863:JYE786397 KIA720863:KIA786397 KRW720863:KRW786397 LBS720863:LBS786397 LLO720863:LLO786397 LVK720863:LVK786397 MFG720863:MFG786397 MPC720863:MPC786397 MYY720863:MYY786397 NIU720863:NIU786397 NSQ720863:NSQ786397 OCM720863:OCM786397 OMI720863:OMI786397 OWE720863:OWE786397 PGA720863:PGA786397 PPW720863:PPW786397 PZS720863:PZS786397 QJO720863:QJO786397 QTK720863:QTK786397 RDG720863:RDG786397 RNC720863:RNC786397 RWY720863:RWY786397 SGU720863:SGU786397 SQQ720863:SQQ786397 TAM720863:TAM786397 TKI720863:TKI786397 TUE720863:TUE786397 UEA720863:UEA786397 UNW720863:UNW786397 UXS720863:UXS786397 VHO720863:VHO786397 VRK720863:VRK786397 WBG720863:WBG786397 WLC720863:WLC786397 WUY720863:WUY786397 IM786399:IM851933 SI786399:SI851933 ACE786399:ACE851933 AMA786399:AMA851933 AVW786399:AVW851933 BFS786399:BFS851933 BPO786399:BPO851933 BZK786399:BZK851933 CJG786399:CJG851933 CTC786399:CTC851933 DCY786399:DCY851933 DMU786399:DMU851933 DWQ786399:DWQ851933 EGM786399:EGM851933 EQI786399:EQI851933 FAE786399:FAE851933 FKA786399:FKA851933 FTW786399:FTW851933 GDS786399:GDS851933 GNO786399:GNO851933 GXK786399:GXK851933 HHG786399:HHG851933 HRC786399:HRC851933 IAY786399:IAY851933 IKU786399:IKU851933 IUQ786399:IUQ851933 JEM786399:JEM851933 JOI786399:JOI851933 JYE786399:JYE851933 KIA786399:KIA851933 KRW786399:KRW851933 LBS786399:LBS851933 LLO786399:LLO851933 LVK786399:LVK851933 MFG786399:MFG851933 MPC786399:MPC851933 MYY786399:MYY851933 NIU786399:NIU851933 NSQ786399:NSQ851933 OCM786399:OCM851933 OMI786399:OMI851933 OWE786399:OWE851933 PGA786399:PGA851933 PPW786399:PPW851933 PZS786399:PZS851933 QJO786399:QJO851933 QTK786399:QTK851933 RDG786399:RDG851933 RNC786399:RNC851933 RWY786399:RWY851933 SGU786399:SGU851933 SQQ786399:SQQ851933 TAM786399:TAM851933 TKI786399:TKI851933 TUE786399:TUE851933 UEA786399:UEA851933 UNW786399:UNW851933 UXS786399:UXS851933 VHO786399:VHO851933 VRK786399:VRK851933 WBG786399:WBG851933 WLC786399:WLC851933 WUY786399:WUY851933 IM851935:IM917469 SI851935:SI917469 ACE851935:ACE917469 AMA851935:AMA917469 AVW851935:AVW917469 BFS851935:BFS917469 BPO851935:BPO917469 BZK851935:BZK917469 CJG851935:CJG917469 CTC851935:CTC917469 DCY851935:DCY917469 DMU851935:DMU917469 DWQ851935:DWQ917469 EGM851935:EGM917469 EQI851935:EQI917469 FAE851935:FAE917469 FKA851935:FKA917469 FTW851935:FTW917469 GDS851935:GDS917469 GNO851935:GNO917469 GXK851935:GXK917469 HHG851935:HHG917469 HRC851935:HRC917469 IAY851935:IAY917469 IKU851935:IKU917469 IUQ851935:IUQ917469 JEM851935:JEM917469 JOI851935:JOI917469 JYE851935:JYE917469 KIA851935:KIA917469 KRW851935:KRW917469 LBS851935:LBS917469 LLO851935:LLO917469 LVK851935:LVK917469 MFG851935:MFG917469 MPC851935:MPC917469 MYY851935:MYY917469 NIU851935:NIU917469 NSQ851935:NSQ917469 OCM851935:OCM917469 OMI851935:OMI917469 OWE851935:OWE917469 PGA851935:PGA917469 PPW851935:PPW917469 PZS851935:PZS917469 QJO851935:QJO917469 QTK851935:QTK917469 RDG851935:RDG917469 RNC851935:RNC917469 RWY851935:RWY917469 SGU851935:SGU917469 SQQ851935:SQQ917469 TAM851935:TAM917469 TKI851935:TKI917469 TUE851935:TUE917469 UEA851935:UEA917469 UNW851935:UNW917469 UXS851935:UXS917469 VHO851935:VHO917469 VRK851935:VRK917469 WBG851935:WBG917469 WLC851935:WLC917469 WUY851935:WUY917469 IM917471:IM983005 SI917471:SI983005 ACE917471:ACE983005 AMA917471:AMA983005 AVW917471:AVW983005 BFS917471:BFS983005 BPO917471:BPO983005 BZK917471:BZK983005 CJG917471:CJG983005 CTC917471:CTC983005 DCY917471:DCY983005 DMU917471:DMU983005 DWQ917471:DWQ983005 EGM917471:EGM983005 EQI917471:EQI983005 FAE917471:FAE983005 FKA917471:FKA983005 FTW917471:FTW983005 GDS917471:GDS983005 GNO917471:GNO983005 GXK917471:GXK983005 HHG917471:HHG983005 HRC917471:HRC983005 IAY917471:IAY983005 IKU917471:IKU983005 IUQ917471:IUQ983005 JEM917471:JEM983005 JOI917471:JOI983005 JYE917471:JYE983005 KIA917471:KIA983005 KRW917471:KRW983005 LBS917471:LBS983005 LLO917471:LLO983005 LVK917471:LVK983005 MFG917471:MFG983005 MPC917471:MPC983005 MYY917471:MYY983005 NIU917471:NIU983005 NSQ917471:NSQ983005 OCM917471:OCM983005 OMI917471:OMI983005 OWE917471:OWE983005 PGA917471:PGA983005 PPW917471:PPW983005 PZS917471:PZS983005 QJO917471:QJO983005 QTK917471:QTK983005 RDG917471:RDG983005 RNC917471:RNC983005 RWY917471:RWY983005 SGU917471:SGU983005 SQQ917471:SQQ983005 TAM917471:TAM983005 TKI917471:TKI983005 TUE917471:TUE983005 UEA917471:UEA983005 UNW917471:UNW983005 UXS917471:UXS983005 VHO917471:VHO983005 VRK917471:VRK983005 WBG917471:WBG983005 WLC917471:WLC983005 WUY917471:WUY983005 IM983007:IM1048576 SI983007:SI1048576 ACE983007:ACE1048576 AMA983007:AMA1048576 AVW983007:AVW1048576 BFS983007:BFS1048576 BPO983007:BPO1048576 BZK983007:BZK1048576 CJG983007:CJG1048576 CTC983007:CTC1048576 DCY983007:DCY1048576 DMU983007:DMU1048576 DWQ983007:DWQ1048576 EGM983007:EGM1048576 EQI983007:EQI1048576 FAE983007:FAE1048576 FKA983007:FKA1048576 FTW983007:FTW1048576 GDS983007:GDS1048576 GNO983007:GNO1048576 GXK983007:GXK1048576 HHG983007:HHG1048576 HRC983007:HRC1048576 IAY983007:IAY1048576 IKU983007:IKU1048576 IUQ983007:IUQ1048576 JEM983007:JEM1048576 JOI983007:JOI1048576 JYE983007:JYE1048576 KIA983007:KIA1048576 KRW983007:KRW1048576 LBS983007:LBS1048576 LLO983007:LLO1048576 LVK983007:LVK1048576 MFG983007:MFG1048576 MPC983007:MPC1048576 MYY983007:MYY1048576 NIU983007:NIU1048576 NSQ983007:NSQ1048576 OCM983007:OCM1048576 OMI983007:OMI1048576 OWE983007:OWE1048576 PGA983007:PGA1048576 PPW983007:PPW1048576 PZS983007:PZS1048576 QJO983007:QJO1048576 QTK983007:QTK1048576 RDG983007:RDG1048576 RNC983007:RNC1048576 RWY983007:RWY1048576 SGU983007:SGU1048576 SQQ983007:SQQ1048576 TAM983007:TAM1048576 TKI983007:TKI1048576 TUE983007:TUE1048576 UEA983007:UEA1048576 UNW983007:UNW1048576 UXS983007:UXS1048576 VHO983007:VHO1048576 VRK983007:VRK1048576 WBG983007:WBG1048576 WLC983007:WLC1048576 WUY983007:WUY1048576 WUY9:WUY65501 WLC9:WLC65501 WBG9:WBG65501 VRK9:VRK65501 VHO9:VHO65501 UXS9:UXS65501 UNW9:UNW65501 UEA9:UEA65501 TUE9:TUE65501 TKI9:TKI65501 TAM9:TAM65501 SQQ9:SQQ65501 SGU9:SGU65501 RWY9:RWY65501 RNC9:RNC65501 RDG9:RDG65501 QTK9:QTK65501 QJO9:QJO65501 PZS9:PZS65501 PPW9:PPW65501 PGA9:PGA65501 OWE9:OWE65501 OMI9:OMI65501 OCM9:OCM65501 NSQ9:NSQ65501 NIU9:NIU65501 MYY9:MYY65501 MPC9:MPC65501 MFG9:MFG65501 LVK9:LVK65501 LLO9:LLO65501 LBS9:LBS65501 KRW9:KRW65501 KIA9:KIA65501 JYE9:JYE65501 JOI9:JOI65501 JEM9:JEM65501 IUQ9:IUQ65501 IKU9:IKU65501 IAY9:IAY65501 HRC9:HRC65501 HHG9:HHG65501 GXK9:GXK65501 GNO9:GNO65501 GDS9:GDS65501 FTW9:FTW65501 FKA9:FKA65501 FAE9:FAE65501 EQI9:EQI65501 EGM9:EGM65501 DWQ9:DWQ65501 DMU9:DMU65501 DCY9:DCY65501 CTC9:CTC65501 CJG9:CJG65501 BZK9:BZK65501 BPO9:BPO65501 BFS9:BFS65501 AVW9:AVW65501 AMA9:AMA65501 ACE9:ACE65501 SI9:SI65501 IM9:IM65501" xr:uid="{6E8FC3D3-7622-4631-9BB6-7384E377D44B}"/>
  </dataValidations>
  <pageMargins left="0.70866141732283472" right="0.70866141732283472" top="0.74803149606299213" bottom="0.74803149606299213" header="0.31496062992125984" footer="0.31496062992125984"/>
  <pageSetup paperSize="9" orientation="landscape"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topLeftCell="A16" zoomScale="130" zoomScaleNormal="130" workbookViewId="0">
      <selection activeCell="A35" sqref="A35"/>
    </sheetView>
  </sheetViews>
  <sheetFormatPr defaultRowHeight="12" x14ac:dyDescent="0.2"/>
  <cols>
    <col min="1" max="1" width="48.42578125" style="137" customWidth="1"/>
    <col min="2" max="2" width="10.7109375" style="135" customWidth="1"/>
    <col min="3" max="3" width="18.42578125" style="120" customWidth="1"/>
    <col min="4" max="4" width="16.28515625" style="120" customWidth="1"/>
    <col min="5" max="5" width="12.7109375" style="120" hidden="1" customWidth="1"/>
    <col min="6" max="6" width="13.42578125" style="120" hidden="1" customWidth="1"/>
    <col min="7" max="248" width="9.140625" style="120"/>
    <col min="249" max="249" width="53" style="120" customWidth="1"/>
    <col min="250" max="250" width="14.42578125" style="120" customWidth="1"/>
    <col min="251" max="251" width="18.42578125" style="120" customWidth="1"/>
    <col min="252" max="252" width="16.28515625" style="120" customWidth="1"/>
    <col min="253" max="254" width="0" style="120" hidden="1" customWidth="1"/>
    <col min="255" max="258" width="9.140625" style="120"/>
    <col min="259" max="259" width="10.42578125" style="120" bestFit="1" customWidth="1"/>
    <col min="260" max="504" width="9.140625" style="120"/>
    <col min="505" max="505" width="53" style="120" customWidth="1"/>
    <col min="506" max="506" width="14.42578125" style="120" customWidth="1"/>
    <col min="507" max="507" width="18.42578125" style="120" customWidth="1"/>
    <col min="508" max="508" width="16.28515625" style="120" customWidth="1"/>
    <col min="509" max="510" width="0" style="120" hidden="1" customWidth="1"/>
    <col min="511" max="514" width="9.140625" style="120"/>
    <col min="515" max="515" width="10.42578125" style="120" bestFit="1" customWidth="1"/>
    <col min="516" max="760" width="9.140625" style="120"/>
    <col min="761" max="761" width="53" style="120" customWidth="1"/>
    <col min="762" max="762" width="14.42578125" style="120" customWidth="1"/>
    <col min="763" max="763" width="18.42578125" style="120" customWidth="1"/>
    <col min="764" max="764" width="16.28515625" style="120" customWidth="1"/>
    <col min="765" max="766" width="0" style="120" hidden="1" customWidth="1"/>
    <col min="767" max="770" width="9.140625" style="120"/>
    <col min="771" max="771" width="10.42578125" style="120" bestFit="1" customWidth="1"/>
    <col min="772" max="1016" width="9.140625" style="120"/>
    <col min="1017" max="1017" width="53" style="120" customWidth="1"/>
    <col min="1018" max="1018" width="14.42578125" style="120" customWidth="1"/>
    <col min="1019" max="1019" width="18.42578125" style="120" customWidth="1"/>
    <col min="1020" max="1020" width="16.28515625" style="120" customWidth="1"/>
    <col min="1021" max="1022" width="0" style="120" hidden="1" customWidth="1"/>
    <col min="1023" max="1026" width="9.140625" style="120"/>
    <col min="1027" max="1027" width="10.42578125" style="120" bestFit="1" customWidth="1"/>
    <col min="1028" max="1272" width="9.140625" style="120"/>
    <col min="1273" max="1273" width="53" style="120" customWidth="1"/>
    <col min="1274" max="1274" width="14.42578125" style="120" customWidth="1"/>
    <col min="1275" max="1275" width="18.42578125" style="120" customWidth="1"/>
    <col min="1276" max="1276" width="16.28515625" style="120" customWidth="1"/>
    <col min="1277" max="1278" width="0" style="120" hidden="1" customWidth="1"/>
    <col min="1279" max="1282" width="9.140625" style="120"/>
    <col min="1283" max="1283" width="10.42578125" style="120" bestFit="1" customWidth="1"/>
    <col min="1284" max="1528" width="9.140625" style="120"/>
    <col min="1529" max="1529" width="53" style="120" customWidth="1"/>
    <col min="1530" max="1530" width="14.42578125" style="120" customWidth="1"/>
    <col min="1531" max="1531" width="18.42578125" style="120" customWidth="1"/>
    <col min="1532" max="1532" width="16.28515625" style="120" customWidth="1"/>
    <col min="1533" max="1534" width="0" style="120" hidden="1" customWidth="1"/>
    <col min="1535" max="1538" width="9.140625" style="120"/>
    <col min="1539" max="1539" width="10.42578125" style="120" bestFit="1" customWidth="1"/>
    <col min="1540" max="1784" width="9.140625" style="120"/>
    <col min="1785" max="1785" width="53" style="120" customWidth="1"/>
    <col min="1786" max="1786" width="14.42578125" style="120" customWidth="1"/>
    <col min="1787" max="1787" width="18.42578125" style="120" customWidth="1"/>
    <col min="1788" max="1788" width="16.28515625" style="120" customWidth="1"/>
    <col min="1789" max="1790" width="0" style="120" hidden="1" customWidth="1"/>
    <col min="1791" max="1794" width="9.140625" style="120"/>
    <col min="1795" max="1795" width="10.42578125" style="120" bestFit="1" customWidth="1"/>
    <col min="1796" max="2040" width="9.140625" style="120"/>
    <col min="2041" max="2041" width="53" style="120" customWidth="1"/>
    <col min="2042" max="2042" width="14.42578125" style="120" customWidth="1"/>
    <col min="2043" max="2043" width="18.42578125" style="120" customWidth="1"/>
    <col min="2044" max="2044" width="16.28515625" style="120" customWidth="1"/>
    <col min="2045" max="2046" width="0" style="120" hidden="1" customWidth="1"/>
    <col min="2047" max="2050" width="9.140625" style="120"/>
    <col min="2051" max="2051" width="10.42578125" style="120" bestFit="1" customWidth="1"/>
    <col min="2052" max="2296" width="9.140625" style="120"/>
    <col min="2297" max="2297" width="53" style="120" customWidth="1"/>
    <col min="2298" max="2298" width="14.42578125" style="120" customWidth="1"/>
    <col min="2299" max="2299" width="18.42578125" style="120" customWidth="1"/>
    <col min="2300" max="2300" width="16.28515625" style="120" customWidth="1"/>
    <col min="2301" max="2302" width="0" style="120" hidden="1" customWidth="1"/>
    <col min="2303" max="2306" width="9.140625" style="120"/>
    <col min="2307" max="2307" width="10.42578125" style="120" bestFit="1" customWidth="1"/>
    <col min="2308" max="2552" width="9.140625" style="120"/>
    <col min="2553" max="2553" width="53" style="120" customWidth="1"/>
    <col min="2554" max="2554" width="14.42578125" style="120" customWidth="1"/>
    <col min="2555" max="2555" width="18.42578125" style="120" customWidth="1"/>
    <col min="2556" max="2556" width="16.28515625" style="120" customWidth="1"/>
    <col min="2557" max="2558" width="0" style="120" hidden="1" customWidth="1"/>
    <col min="2559" max="2562" width="9.140625" style="120"/>
    <col min="2563" max="2563" width="10.42578125" style="120" bestFit="1" customWidth="1"/>
    <col min="2564" max="2808" width="9.140625" style="120"/>
    <col min="2809" max="2809" width="53" style="120" customWidth="1"/>
    <col min="2810" max="2810" width="14.42578125" style="120" customWidth="1"/>
    <col min="2811" max="2811" width="18.42578125" style="120" customWidth="1"/>
    <col min="2812" max="2812" width="16.28515625" style="120" customWidth="1"/>
    <col min="2813" max="2814" width="0" style="120" hidden="1" customWidth="1"/>
    <col min="2815" max="2818" width="9.140625" style="120"/>
    <col min="2819" max="2819" width="10.42578125" style="120" bestFit="1" customWidth="1"/>
    <col min="2820" max="3064" width="9.140625" style="120"/>
    <col min="3065" max="3065" width="53" style="120" customWidth="1"/>
    <col min="3066" max="3066" width="14.42578125" style="120" customWidth="1"/>
    <col min="3067" max="3067" width="18.42578125" style="120" customWidth="1"/>
    <col min="3068" max="3068" width="16.28515625" style="120" customWidth="1"/>
    <col min="3069" max="3070" width="0" style="120" hidden="1" customWidth="1"/>
    <col min="3071" max="3074" width="9.140625" style="120"/>
    <col min="3075" max="3075" width="10.42578125" style="120" bestFit="1" customWidth="1"/>
    <col min="3076" max="3320" width="9.140625" style="120"/>
    <col min="3321" max="3321" width="53" style="120" customWidth="1"/>
    <col min="3322" max="3322" width="14.42578125" style="120" customWidth="1"/>
    <col min="3323" max="3323" width="18.42578125" style="120" customWidth="1"/>
    <col min="3324" max="3324" width="16.28515625" style="120" customWidth="1"/>
    <col min="3325" max="3326" width="0" style="120" hidden="1" customWidth="1"/>
    <col min="3327" max="3330" width="9.140625" style="120"/>
    <col min="3331" max="3331" width="10.42578125" style="120" bestFit="1" customWidth="1"/>
    <col min="3332" max="3576" width="9.140625" style="120"/>
    <col min="3577" max="3577" width="53" style="120" customWidth="1"/>
    <col min="3578" max="3578" width="14.42578125" style="120" customWidth="1"/>
    <col min="3579" max="3579" width="18.42578125" style="120" customWidth="1"/>
    <col min="3580" max="3580" width="16.28515625" style="120" customWidth="1"/>
    <col min="3581" max="3582" width="0" style="120" hidden="1" customWidth="1"/>
    <col min="3583" max="3586" width="9.140625" style="120"/>
    <col min="3587" max="3587" width="10.42578125" style="120" bestFit="1" customWidth="1"/>
    <col min="3588" max="3832" width="9.140625" style="120"/>
    <col min="3833" max="3833" width="53" style="120" customWidth="1"/>
    <col min="3834" max="3834" width="14.42578125" style="120" customWidth="1"/>
    <col min="3835" max="3835" width="18.42578125" style="120" customWidth="1"/>
    <col min="3836" max="3836" width="16.28515625" style="120" customWidth="1"/>
    <col min="3837" max="3838" width="0" style="120" hidden="1" customWidth="1"/>
    <col min="3839" max="3842" width="9.140625" style="120"/>
    <col min="3843" max="3843" width="10.42578125" style="120" bestFit="1" customWidth="1"/>
    <col min="3844" max="4088" width="9.140625" style="120"/>
    <col min="4089" max="4089" width="53" style="120" customWidth="1"/>
    <col min="4090" max="4090" width="14.42578125" style="120" customWidth="1"/>
    <col min="4091" max="4091" width="18.42578125" style="120" customWidth="1"/>
    <col min="4092" max="4092" width="16.28515625" style="120" customWidth="1"/>
    <col min="4093" max="4094" width="0" style="120" hidden="1" customWidth="1"/>
    <col min="4095" max="4098" width="9.140625" style="120"/>
    <col min="4099" max="4099" width="10.42578125" style="120" bestFit="1" customWidth="1"/>
    <col min="4100" max="4344" width="9.140625" style="120"/>
    <col min="4345" max="4345" width="53" style="120" customWidth="1"/>
    <col min="4346" max="4346" width="14.42578125" style="120" customWidth="1"/>
    <col min="4347" max="4347" width="18.42578125" style="120" customWidth="1"/>
    <col min="4348" max="4348" width="16.28515625" style="120" customWidth="1"/>
    <col min="4349" max="4350" width="0" style="120" hidden="1" customWidth="1"/>
    <col min="4351" max="4354" width="9.140625" style="120"/>
    <col min="4355" max="4355" width="10.42578125" style="120" bestFit="1" customWidth="1"/>
    <col min="4356" max="4600" width="9.140625" style="120"/>
    <col min="4601" max="4601" width="53" style="120" customWidth="1"/>
    <col min="4602" max="4602" width="14.42578125" style="120" customWidth="1"/>
    <col min="4603" max="4603" width="18.42578125" style="120" customWidth="1"/>
    <col min="4604" max="4604" width="16.28515625" style="120" customWidth="1"/>
    <col min="4605" max="4606" width="0" style="120" hidden="1" customWidth="1"/>
    <col min="4607" max="4610" width="9.140625" style="120"/>
    <col min="4611" max="4611" width="10.42578125" style="120" bestFit="1" customWidth="1"/>
    <col min="4612" max="4856" width="9.140625" style="120"/>
    <col min="4857" max="4857" width="53" style="120" customWidth="1"/>
    <col min="4858" max="4858" width="14.42578125" style="120" customWidth="1"/>
    <col min="4859" max="4859" width="18.42578125" style="120" customWidth="1"/>
    <col min="4860" max="4860" width="16.28515625" style="120" customWidth="1"/>
    <col min="4861" max="4862" width="0" style="120" hidden="1" customWidth="1"/>
    <col min="4863" max="4866" width="9.140625" style="120"/>
    <col min="4867" max="4867" width="10.42578125" style="120" bestFit="1" customWidth="1"/>
    <col min="4868" max="5112" width="9.140625" style="120"/>
    <col min="5113" max="5113" width="53" style="120" customWidth="1"/>
    <col min="5114" max="5114" width="14.42578125" style="120" customWidth="1"/>
    <col min="5115" max="5115" width="18.42578125" style="120" customWidth="1"/>
    <col min="5116" max="5116" width="16.28515625" style="120" customWidth="1"/>
    <col min="5117" max="5118" width="0" style="120" hidden="1" customWidth="1"/>
    <col min="5119" max="5122" width="9.140625" style="120"/>
    <col min="5123" max="5123" width="10.42578125" style="120" bestFit="1" customWidth="1"/>
    <col min="5124" max="5368" width="9.140625" style="120"/>
    <col min="5369" max="5369" width="53" style="120" customWidth="1"/>
    <col min="5370" max="5370" width="14.42578125" style="120" customWidth="1"/>
    <col min="5371" max="5371" width="18.42578125" style="120" customWidth="1"/>
    <col min="5372" max="5372" width="16.28515625" style="120" customWidth="1"/>
    <col min="5373" max="5374" width="0" style="120" hidden="1" customWidth="1"/>
    <col min="5375" max="5378" width="9.140625" style="120"/>
    <col min="5379" max="5379" width="10.42578125" style="120" bestFit="1" customWidth="1"/>
    <col min="5380" max="5624" width="9.140625" style="120"/>
    <col min="5625" max="5625" width="53" style="120" customWidth="1"/>
    <col min="5626" max="5626" width="14.42578125" style="120" customWidth="1"/>
    <col min="5627" max="5627" width="18.42578125" style="120" customWidth="1"/>
    <col min="5628" max="5628" width="16.28515625" style="120" customWidth="1"/>
    <col min="5629" max="5630" width="0" style="120" hidden="1" customWidth="1"/>
    <col min="5631" max="5634" width="9.140625" style="120"/>
    <col min="5635" max="5635" width="10.42578125" style="120" bestFit="1" customWidth="1"/>
    <col min="5636" max="5880" width="9.140625" style="120"/>
    <col min="5881" max="5881" width="53" style="120" customWidth="1"/>
    <col min="5882" max="5882" width="14.42578125" style="120" customWidth="1"/>
    <col min="5883" max="5883" width="18.42578125" style="120" customWidth="1"/>
    <col min="5884" max="5884" width="16.28515625" style="120" customWidth="1"/>
    <col min="5885" max="5886" width="0" style="120" hidden="1" customWidth="1"/>
    <col min="5887" max="5890" width="9.140625" style="120"/>
    <col min="5891" max="5891" width="10.42578125" style="120" bestFit="1" customWidth="1"/>
    <col min="5892" max="6136" width="9.140625" style="120"/>
    <col min="6137" max="6137" width="53" style="120" customWidth="1"/>
    <col min="6138" max="6138" width="14.42578125" style="120" customWidth="1"/>
    <col min="6139" max="6139" width="18.42578125" style="120" customWidth="1"/>
    <col min="6140" max="6140" width="16.28515625" style="120" customWidth="1"/>
    <col min="6141" max="6142" width="0" style="120" hidden="1" customWidth="1"/>
    <col min="6143" max="6146" width="9.140625" style="120"/>
    <col min="6147" max="6147" width="10.42578125" style="120" bestFit="1" customWidth="1"/>
    <col min="6148" max="6392" width="9.140625" style="120"/>
    <col min="6393" max="6393" width="53" style="120" customWidth="1"/>
    <col min="6394" max="6394" width="14.42578125" style="120" customWidth="1"/>
    <col min="6395" max="6395" width="18.42578125" style="120" customWidth="1"/>
    <col min="6396" max="6396" width="16.28515625" style="120" customWidth="1"/>
    <col min="6397" max="6398" width="0" style="120" hidden="1" customWidth="1"/>
    <col min="6399" max="6402" width="9.140625" style="120"/>
    <col min="6403" max="6403" width="10.42578125" style="120" bestFit="1" customWidth="1"/>
    <col min="6404" max="6648" width="9.140625" style="120"/>
    <col min="6649" max="6649" width="53" style="120" customWidth="1"/>
    <col min="6650" max="6650" width="14.42578125" style="120" customWidth="1"/>
    <col min="6651" max="6651" width="18.42578125" style="120" customWidth="1"/>
    <col min="6652" max="6652" width="16.28515625" style="120" customWidth="1"/>
    <col min="6653" max="6654" width="0" style="120" hidden="1" customWidth="1"/>
    <col min="6655" max="6658" width="9.140625" style="120"/>
    <col min="6659" max="6659" width="10.42578125" style="120" bestFit="1" customWidth="1"/>
    <col min="6660" max="6904" width="9.140625" style="120"/>
    <col min="6905" max="6905" width="53" style="120" customWidth="1"/>
    <col min="6906" max="6906" width="14.42578125" style="120" customWidth="1"/>
    <col min="6907" max="6907" width="18.42578125" style="120" customWidth="1"/>
    <col min="6908" max="6908" width="16.28515625" style="120" customWidth="1"/>
    <col min="6909" max="6910" width="0" style="120" hidden="1" customWidth="1"/>
    <col min="6911" max="6914" width="9.140625" style="120"/>
    <col min="6915" max="6915" width="10.42578125" style="120" bestFit="1" customWidth="1"/>
    <col min="6916" max="7160" width="9.140625" style="120"/>
    <col min="7161" max="7161" width="53" style="120" customWidth="1"/>
    <col min="7162" max="7162" width="14.42578125" style="120" customWidth="1"/>
    <col min="7163" max="7163" width="18.42578125" style="120" customWidth="1"/>
    <col min="7164" max="7164" width="16.28515625" style="120" customWidth="1"/>
    <col min="7165" max="7166" width="0" style="120" hidden="1" customWidth="1"/>
    <col min="7167" max="7170" width="9.140625" style="120"/>
    <col min="7171" max="7171" width="10.42578125" style="120" bestFit="1" customWidth="1"/>
    <col min="7172" max="7416" width="9.140625" style="120"/>
    <col min="7417" max="7417" width="53" style="120" customWidth="1"/>
    <col min="7418" max="7418" width="14.42578125" style="120" customWidth="1"/>
    <col min="7419" max="7419" width="18.42578125" style="120" customWidth="1"/>
    <col min="7420" max="7420" width="16.28515625" style="120" customWidth="1"/>
    <col min="7421" max="7422" width="0" style="120" hidden="1" customWidth="1"/>
    <col min="7423" max="7426" width="9.140625" style="120"/>
    <col min="7427" max="7427" width="10.42578125" style="120" bestFit="1" customWidth="1"/>
    <col min="7428" max="7672" width="9.140625" style="120"/>
    <col min="7673" max="7673" width="53" style="120" customWidth="1"/>
    <col min="7674" max="7674" width="14.42578125" style="120" customWidth="1"/>
    <col min="7675" max="7675" width="18.42578125" style="120" customWidth="1"/>
    <col min="7676" max="7676" width="16.28515625" style="120" customWidth="1"/>
    <col min="7677" max="7678" width="0" style="120" hidden="1" customWidth="1"/>
    <col min="7679" max="7682" width="9.140625" style="120"/>
    <col min="7683" max="7683" width="10.42578125" style="120" bestFit="1" customWidth="1"/>
    <col min="7684" max="7928" width="9.140625" style="120"/>
    <col min="7929" max="7929" width="53" style="120" customWidth="1"/>
    <col min="7930" max="7930" width="14.42578125" style="120" customWidth="1"/>
    <col min="7931" max="7931" width="18.42578125" style="120" customWidth="1"/>
    <col min="7932" max="7932" width="16.28515625" style="120" customWidth="1"/>
    <col min="7933" max="7934" width="0" style="120" hidden="1" customWidth="1"/>
    <col min="7935" max="7938" width="9.140625" style="120"/>
    <col min="7939" max="7939" width="10.42578125" style="120" bestFit="1" customWidth="1"/>
    <col min="7940" max="8184" width="9.140625" style="120"/>
    <col min="8185" max="8185" width="53" style="120" customWidth="1"/>
    <col min="8186" max="8186" width="14.42578125" style="120" customWidth="1"/>
    <col min="8187" max="8187" width="18.42578125" style="120" customWidth="1"/>
    <col min="8188" max="8188" width="16.28515625" style="120" customWidth="1"/>
    <col min="8189" max="8190" width="0" style="120" hidden="1" customWidth="1"/>
    <col min="8191" max="8194" width="9.140625" style="120"/>
    <col min="8195" max="8195" width="10.42578125" style="120" bestFit="1" customWidth="1"/>
    <col min="8196" max="8440" width="9.140625" style="120"/>
    <col min="8441" max="8441" width="53" style="120" customWidth="1"/>
    <col min="8442" max="8442" width="14.42578125" style="120" customWidth="1"/>
    <col min="8443" max="8443" width="18.42578125" style="120" customWidth="1"/>
    <col min="8444" max="8444" width="16.28515625" style="120" customWidth="1"/>
    <col min="8445" max="8446" width="0" style="120" hidden="1" customWidth="1"/>
    <col min="8447" max="8450" width="9.140625" style="120"/>
    <col min="8451" max="8451" width="10.42578125" style="120" bestFit="1" customWidth="1"/>
    <col min="8452" max="8696" width="9.140625" style="120"/>
    <col min="8697" max="8697" width="53" style="120" customWidth="1"/>
    <col min="8698" max="8698" width="14.42578125" style="120" customWidth="1"/>
    <col min="8699" max="8699" width="18.42578125" style="120" customWidth="1"/>
    <col min="8700" max="8700" width="16.28515625" style="120" customWidth="1"/>
    <col min="8701" max="8702" width="0" style="120" hidden="1" customWidth="1"/>
    <col min="8703" max="8706" width="9.140625" style="120"/>
    <col min="8707" max="8707" width="10.42578125" style="120" bestFit="1" customWidth="1"/>
    <col min="8708" max="8952" width="9.140625" style="120"/>
    <col min="8953" max="8953" width="53" style="120" customWidth="1"/>
    <col min="8954" max="8954" width="14.42578125" style="120" customWidth="1"/>
    <col min="8955" max="8955" width="18.42578125" style="120" customWidth="1"/>
    <col min="8956" max="8956" width="16.28515625" style="120" customWidth="1"/>
    <col min="8957" max="8958" width="0" style="120" hidden="1" customWidth="1"/>
    <col min="8959" max="8962" width="9.140625" style="120"/>
    <col min="8963" max="8963" width="10.42578125" style="120" bestFit="1" customWidth="1"/>
    <col min="8964" max="9208" width="9.140625" style="120"/>
    <col min="9209" max="9209" width="53" style="120" customWidth="1"/>
    <col min="9210" max="9210" width="14.42578125" style="120" customWidth="1"/>
    <col min="9211" max="9211" width="18.42578125" style="120" customWidth="1"/>
    <col min="9212" max="9212" width="16.28515625" style="120" customWidth="1"/>
    <col min="9213" max="9214" width="0" style="120" hidden="1" customWidth="1"/>
    <col min="9215" max="9218" width="9.140625" style="120"/>
    <col min="9219" max="9219" width="10.42578125" style="120" bestFit="1" customWidth="1"/>
    <col min="9220" max="9464" width="9.140625" style="120"/>
    <col min="9465" max="9465" width="53" style="120" customWidth="1"/>
    <col min="9466" max="9466" width="14.42578125" style="120" customWidth="1"/>
    <col min="9467" max="9467" width="18.42578125" style="120" customWidth="1"/>
    <col min="9468" max="9468" width="16.28515625" style="120" customWidth="1"/>
    <col min="9469" max="9470" width="0" style="120" hidden="1" customWidth="1"/>
    <col min="9471" max="9474" width="9.140625" style="120"/>
    <col min="9475" max="9475" width="10.42578125" style="120" bestFit="1" customWidth="1"/>
    <col min="9476" max="9720" width="9.140625" style="120"/>
    <col min="9721" max="9721" width="53" style="120" customWidth="1"/>
    <col min="9722" max="9722" width="14.42578125" style="120" customWidth="1"/>
    <col min="9723" max="9723" width="18.42578125" style="120" customWidth="1"/>
    <col min="9724" max="9724" width="16.28515625" style="120" customWidth="1"/>
    <col min="9725" max="9726" width="0" style="120" hidden="1" customWidth="1"/>
    <col min="9727" max="9730" width="9.140625" style="120"/>
    <col min="9731" max="9731" width="10.42578125" style="120" bestFit="1" customWidth="1"/>
    <col min="9732" max="9976" width="9.140625" style="120"/>
    <col min="9977" max="9977" width="53" style="120" customWidth="1"/>
    <col min="9978" max="9978" width="14.42578125" style="120" customWidth="1"/>
    <col min="9979" max="9979" width="18.42578125" style="120" customWidth="1"/>
    <col min="9980" max="9980" width="16.28515625" style="120" customWidth="1"/>
    <col min="9981" max="9982" width="0" style="120" hidden="1" customWidth="1"/>
    <col min="9983" max="9986" width="9.140625" style="120"/>
    <col min="9987" max="9987" width="10.42578125" style="120" bestFit="1" customWidth="1"/>
    <col min="9988" max="10232" width="9.140625" style="120"/>
    <col min="10233" max="10233" width="53" style="120" customWidth="1"/>
    <col min="10234" max="10234" width="14.42578125" style="120" customWidth="1"/>
    <col min="10235" max="10235" width="18.42578125" style="120" customWidth="1"/>
    <col min="10236" max="10236" width="16.28515625" style="120" customWidth="1"/>
    <col min="10237" max="10238" width="0" style="120" hidden="1" customWidth="1"/>
    <col min="10239" max="10242" width="9.140625" style="120"/>
    <col min="10243" max="10243" width="10.42578125" style="120" bestFit="1" customWidth="1"/>
    <col min="10244" max="10488" width="9.140625" style="120"/>
    <col min="10489" max="10489" width="53" style="120" customWidth="1"/>
    <col min="10490" max="10490" width="14.42578125" style="120" customWidth="1"/>
    <col min="10491" max="10491" width="18.42578125" style="120" customWidth="1"/>
    <col min="10492" max="10492" width="16.28515625" style="120" customWidth="1"/>
    <col min="10493" max="10494" width="0" style="120" hidden="1" customWidth="1"/>
    <col min="10495" max="10498" width="9.140625" style="120"/>
    <col min="10499" max="10499" width="10.42578125" style="120" bestFit="1" customWidth="1"/>
    <col min="10500" max="10744" width="9.140625" style="120"/>
    <col min="10745" max="10745" width="53" style="120" customWidth="1"/>
    <col min="10746" max="10746" width="14.42578125" style="120" customWidth="1"/>
    <col min="10747" max="10747" width="18.42578125" style="120" customWidth="1"/>
    <col min="10748" max="10748" width="16.28515625" style="120" customWidth="1"/>
    <col min="10749" max="10750" width="0" style="120" hidden="1" customWidth="1"/>
    <col min="10751" max="10754" width="9.140625" style="120"/>
    <col min="10755" max="10755" width="10.42578125" style="120" bestFit="1" customWidth="1"/>
    <col min="10756" max="11000" width="9.140625" style="120"/>
    <col min="11001" max="11001" width="53" style="120" customWidth="1"/>
    <col min="11002" max="11002" width="14.42578125" style="120" customWidth="1"/>
    <col min="11003" max="11003" width="18.42578125" style="120" customWidth="1"/>
    <col min="11004" max="11004" width="16.28515625" style="120" customWidth="1"/>
    <col min="11005" max="11006" width="0" style="120" hidden="1" customWidth="1"/>
    <col min="11007" max="11010" width="9.140625" style="120"/>
    <col min="11011" max="11011" width="10.42578125" style="120" bestFit="1" customWidth="1"/>
    <col min="11012" max="11256" width="9.140625" style="120"/>
    <col min="11257" max="11257" width="53" style="120" customWidth="1"/>
    <col min="11258" max="11258" width="14.42578125" style="120" customWidth="1"/>
    <col min="11259" max="11259" width="18.42578125" style="120" customWidth="1"/>
    <col min="11260" max="11260" width="16.28515625" style="120" customWidth="1"/>
    <col min="11261" max="11262" width="0" style="120" hidden="1" customWidth="1"/>
    <col min="11263" max="11266" width="9.140625" style="120"/>
    <col min="11267" max="11267" width="10.42578125" style="120" bestFit="1" customWidth="1"/>
    <col min="11268" max="11512" width="9.140625" style="120"/>
    <col min="11513" max="11513" width="53" style="120" customWidth="1"/>
    <col min="11514" max="11514" width="14.42578125" style="120" customWidth="1"/>
    <col min="11515" max="11515" width="18.42578125" style="120" customWidth="1"/>
    <col min="11516" max="11516" width="16.28515625" style="120" customWidth="1"/>
    <col min="11517" max="11518" width="0" style="120" hidden="1" customWidth="1"/>
    <col min="11519" max="11522" width="9.140625" style="120"/>
    <col min="11523" max="11523" width="10.42578125" style="120" bestFit="1" customWidth="1"/>
    <col min="11524" max="11768" width="9.140625" style="120"/>
    <col min="11769" max="11769" width="53" style="120" customWidth="1"/>
    <col min="11770" max="11770" width="14.42578125" style="120" customWidth="1"/>
    <col min="11771" max="11771" width="18.42578125" style="120" customWidth="1"/>
    <col min="11772" max="11772" width="16.28515625" style="120" customWidth="1"/>
    <col min="11773" max="11774" width="0" style="120" hidden="1" customWidth="1"/>
    <col min="11775" max="11778" width="9.140625" style="120"/>
    <col min="11779" max="11779" width="10.42578125" style="120" bestFit="1" customWidth="1"/>
    <col min="11780" max="12024" width="9.140625" style="120"/>
    <col min="12025" max="12025" width="53" style="120" customWidth="1"/>
    <col min="12026" max="12026" width="14.42578125" style="120" customWidth="1"/>
    <col min="12027" max="12027" width="18.42578125" style="120" customWidth="1"/>
    <col min="12028" max="12028" width="16.28515625" style="120" customWidth="1"/>
    <col min="12029" max="12030" width="0" style="120" hidden="1" customWidth="1"/>
    <col min="12031" max="12034" width="9.140625" style="120"/>
    <col min="12035" max="12035" width="10.42578125" style="120" bestFit="1" customWidth="1"/>
    <col min="12036" max="12280" width="9.140625" style="120"/>
    <col min="12281" max="12281" width="53" style="120" customWidth="1"/>
    <col min="12282" max="12282" width="14.42578125" style="120" customWidth="1"/>
    <col min="12283" max="12283" width="18.42578125" style="120" customWidth="1"/>
    <col min="12284" max="12284" width="16.28515625" style="120" customWidth="1"/>
    <col min="12285" max="12286" width="0" style="120" hidden="1" customWidth="1"/>
    <col min="12287" max="12290" width="9.140625" style="120"/>
    <col min="12291" max="12291" width="10.42578125" style="120" bestFit="1" customWidth="1"/>
    <col min="12292" max="12536" width="9.140625" style="120"/>
    <col min="12537" max="12537" width="53" style="120" customWidth="1"/>
    <col min="12538" max="12538" width="14.42578125" style="120" customWidth="1"/>
    <col min="12539" max="12539" width="18.42578125" style="120" customWidth="1"/>
    <col min="12540" max="12540" width="16.28515625" style="120" customWidth="1"/>
    <col min="12541" max="12542" width="0" style="120" hidden="1" customWidth="1"/>
    <col min="12543" max="12546" width="9.140625" style="120"/>
    <col min="12547" max="12547" width="10.42578125" style="120" bestFit="1" customWidth="1"/>
    <col min="12548" max="12792" width="9.140625" style="120"/>
    <col min="12793" max="12793" width="53" style="120" customWidth="1"/>
    <col min="12794" max="12794" width="14.42578125" style="120" customWidth="1"/>
    <col min="12795" max="12795" width="18.42578125" style="120" customWidth="1"/>
    <col min="12796" max="12796" width="16.28515625" style="120" customWidth="1"/>
    <col min="12797" max="12798" width="0" style="120" hidden="1" customWidth="1"/>
    <col min="12799" max="12802" width="9.140625" style="120"/>
    <col min="12803" max="12803" width="10.42578125" style="120" bestFit="1" customWidth="1"/>
    <col min="12804" max="13048" width="9.140625" style="120"/>
    <col min="13049" max="13049" width="53" style="120" customWidth="1"/>
    <col min="13050" max="13050" width="14.42578125" style="120" customWidth="1"/>
    <col min="13051" max="13051" width="18.42578125" style="120" customWidth="1"/>
    <col min="13052" max="13052" width="16.28515625" style="120" customWidth="1"/>
    <col min="13053" max="13054" width="0" style="120" hidden="1" customWidth="1"/>
    <col min="13055" max="13058" width="9.140625" style="120"/>
    <col min="13059" max="13059" width="10.42578125" style="120" bestFit="1" customWidth="1"/>
    <col min="13060" max="13304" width="9.140625" style="120"/>
    <col min="13305" max="13305" width="53" style="120" customWidth="1"/>
    <col min="13306" max="13306" width="14.42578125" style="120" customWidth="1"/>
    <col min="13307" max="13307" width="18.42578125" style="120" customWidth="1"/>
    <col min="13308" max="13308" width="16.28515625" style="120" customWidth="1"/>
    <col min="13309" max="13310" width="0" style="120" hidden="1" customWidth="1"/>
    <col min="13311" max="13314" width="9.140625" style="120"/>
    <col min="13315" max="13315" width="10.42578125" style="120" bestFit="1" customWidth="1"/>
    <col min="13316" max="13560" width="9.140625" style="120"/>
    <col min="13561" max="13561" width="53" style="120" customWidth="1"/>
    <col min="13562" max="13562" width="14.42578125" style="120" customWidth="1"/>
    <col min="13563" max="13563" width="18.42578125" style="120" customWidth="1"/>
    <col min="13564" max="13564" width="16.28515625" style="120" customWidth="1"/>
    <col min="13565" max="13566" width="0" style="120" hidden="1" customWidth="1"/>
    <col min="13567" max="13570" width="9.140625" style="120"/>
    <col min="13571" max="13571" width="10.42578125" style="120" bestFit="1" customWidth="1"/>
    <col min="13572" max="13816" width="9.140625" style="120"/>
    <col min="13817" max="13817" width="53" style="120" customWidth="1"/>
    <col min="13818" max="13818" width="14.42578125" style="120" customWidth="1"/>
    <col min="13819" max="13819" width="18.42578125" style="120" customWidth="1"/>
    <col min="13820" max="13820" width="16.28515625" style="120" customWidth="1"/>
    <col min="13821" max="13822" width="0" style="120" hidden="1" customWidth="1"/>
    <col min="13823" max="13826" width="9.140625" style="120"/>
    <col min="13827" max="13827" width="10.42578125" style="120" bestFit="1" customWidth="1"/>
    <col min="13828" max="14072" width="9.140625" style="120"/>
    <col min="14073" max="14073" width="53" style="120" customWidth="1"/>
    <col min="14074" max="14074" width="14.42578125" style="120" customWidth="1"/>
    <col min="14075" max="14075" width="18.42578125" style="120" customWidth="1"/>
    <col min="14076" max="14076" width="16.28515625" style="120" customWidth="1"/>
    <col min="14077" max="14078" width="0" style="120" hidden="1" customWidth="1"/>
    <col min="14079" max="14082" width="9.140625" style="120"/>
    <col min="14083" max="14083" width="10.42578125" style="120" bestFit="1" customWidth="1"/>
    <col min="14084" max="14328" width="9.140625" style="120"/>
    <col min="14329" max="14329" width="53" style="120" customWidth="1"/>
    <col min="14330" max="14330" width="14.42578125" style="120" customWidth="1"/>
    <col min="14331" max="14331" width="18.42578125" style="120" customWidth="1"/>
    <col min="14332" max="14332" width="16.28515625" style="120" customWidth="1"/>
    <col min="14333" max="14334" width="0" style="120" hidden="1" customWidth="1"/>
    <col min="14335" max="14338" width="9.140625" style="120"/>
    <col min="14339" max="14339" width="10.42578125" style="120" bestFit="1" customWidth="1"/>
    <col min="14340" max="14584" width="9.140625" style="120"/>
    <col min="14585" max="14585" width="53" style="120" customWidth="1"/>
    <col min="14586" max="14586" width="14.42578125" style="120" customWidth="1"/>
    <col min="14587" max="14587" width="18.42578125" style="120" customWidth="1"/>
    <col min="14588" max="14588" width="16.28515625" style="120" customWidth="1"/>
    <col min="14589" max="14590" width="0" style="120" hidden="1" customWidth="1"/>
    <col min="14591" max="14594" width="9.140625" style="120"/>
    <col min="14595" max="14595" width="10.42578125" style="120" bestFit="1" customWidth="1"/>
    <col min="14596" max="14840" width="9.140625" style="120"/>
    <col min="14841" max="14841" width="53" style="120" customWidth="1"/>
    <col min="14842" max="14842" width="14.42578125" style="120" customWidth="1"/>
    <col min="14843" max="14843" width="18.42578125" style="120" customWidth="1"/>
    <col min="14844" max="14844" width="16.28515625" style="120" customWidth="1"/>
    <col min="14845" max="14846" width="0" style="120" hidden="1" customWidth="1"/>
    <col min="14847" max="14850" width="9.140625" style="120"/>
    <col min="14851" max="14851" width="10.42578125" style="120" bestFit="1" customWidth="1"/>
    <col min="14852" max="15096" width="9.140625" style="120"/>
    <col min="15097" max="15097" width="53" style="120" customWidth="1"/>
    <col min="15098" max="15098" width="14.42578125" style="120" customWidth="1"/>
    <col min="15099" max="15099" width="18.42578125" style="120" customWidth="1"/>
    <col min="15100" max="15100" width="16.28515625" style="120" customWidth="1"/>
    <col min="15101" max="15102" width="0" style="120" hidden="1" customWidth="1"/>
    <col min="15103" max="15106" width="9.140625" style="120"/>
    <col min="15107" max="15107" width="10.42578125" style="120" bestFit="1" customWidth="1"/>
    <col min="15108" max="15352" width="9.140625" style="120"/>
    <col min="15353" max="15353" width="53" style="120" customWidth="1"/>
    <col min="15354" max="15354" width="14.42578125" style="120" customWidth="1"/>
    <col min="15355" max="15355" width="18.42578125" style="120" customWidth="1"/>
    <col min="15356" max="15356" width="16.28515625" style="120" customWidth="1"/>
    <col min="15357" max="15358" width="0" style="120" hidden="1" customWidth="1"/>
    <col min="15359" max="15362" width="9.140625" style="120"/>
    <col min="15363" max="15363" width="10.42578125" style="120" bestFit="1" customWidth="1"/>
    <col min="15364" max="15608" width="9.140625" style="120"/>
    <col min="15609" max="15609" width="53" style="120" customWidth="1"/>
    <col min="15610" max="15610" width="14.42578125" style="120" customWidth="1"/>
    <col min="15611" max="15611" width="18.42578125" style="120" customWidth="1"/>
    <col min="15612" max="15612" width="16.28515625" style="120" customWidth="1"/>
    <col min="15613" max="15614" width="0" style="120" hidden="1" customWidth="1"/>
    <col min="15615" max="15618" width="9.140625" style="120"/>
    <col min="15619" max="15619" width="10.42578125" style="120" bestFit="1" customWidth="1"/>
    <col min="15620" max="15864" width="9.140625" style="120"/>
    <col min="15865" max="15865" width="53" style="120" customWidth="1"/>
    <col min="15866" max="15866" width="14.42578125" style="120" customWidth="1"/>
    <col min="15867" max="15867" width="18.42578125" style="120" customWidth="1"/>
    <col min="15868" max="15868" width="16.28515625" style="120" customWidth="1"/>
    <col min="15869" max="15870" width="0" style="120" hidden="1" customWidth="1"/>
    <col min="15871" max="15874" width="9.140625" style="120"/>
    <col min="15875" max="15875" width="10.42578125" style="120" bestFit="1" customWidth="1"/>
    <col min="15876" max="16120" width="9.140625" style="120"/>
    <col min="16121" max="16121" width="53" style="120" customWidth="1"/>
    <col min="16122" max="16122" width="14.42578125" style="120" customWidth="1"/>
    <col min="16123" max="16123" width="18.42578125" style="120" customWidth="1"/>
    <col min="16124" max="16124" width="16.28515625" style="120" customWidth="1"/>
    <col min="16125" max="16126" width="0" style="120" hidden="1" customWidth="1"/>
    <col min="16127" max="16130" width="9.140625" style="120"/>
    <col min="16131" max="16131" width="10.42578125" style="120" bestFit="1" customWidth="1"/>
    <col min="16132" max="16384" width="9.140625" style="120"/>
  </cols>
  <sheetData>
    <row r="1" spans="1:13" s="114" customFormat="1" ht="18" customHeight="1" x14ac:dyDescent="0.2">
      <c r="A1" s="103"/>
      <c r="B1" s="106"/>
      <c r="C1" s="106"/>
      <c r="D1" s="106"/>
      <c r="E1" s="113"/>
      <c r="F1" s="113"/>
      <c r="G1" s="113"/>
      <c r="H1" s="113"/>
      <c r="I1" s="113"/>
    </row>
    <row r="2" spans="1:13" s="114" customFormat="1" x14ac:dyDescent="0.2">
      <c r="A2" s="107" t="str">
        <f>ОФП!A2</f>
        <v>АО "КАЗАЗОТ"</v>
      </c>
      <c r="B2" s="104"/>
      <c r="C2" s="105"/>
      <c r="D2" s="105"/>
      <c r="E2" s="113"/>
      <c r="F2" s="113"/>
      <c r="G2" s="113"/>
      <c r="H2" s="113"/>
      <c r="I2" s="113"/>
    </row>
    <row r="3" spans="1:13" s="114" customFormat="1" x14ac:dyDescent="0.2">
      <c r="A3" s="106"/>
      <c r="B3" s="104"/>
      <c r="C3" s="105"/>
      <c r="D3" s="105"/>
      <c r="E3" s="113"/>
      <c r="F3" s="113"/>
      <c r="G3" s="113"/>
      <c r="H3" s="113"/>
      <c r="I3" s="113"/>
    </row>
    <row r="4" spans="1:13" s="114" customFormat="1" x14ac:dyDescent="0.2">
      <c r="A4" s="103"/>
      <c r="B4" s="104"/>
      <c r="C4" s="105"/>
      <c r="D4" s="105"/>
      <c r="E4" s="113"/>
      <c r="F4" s="113"/>
      <c r="G4" s="113"/>
      <c r="H4" s="113"/>
      <c r="I4" s="113"/>
    </row>
    <row r="5" spans="1:13" s="114" customFormat="1" x14ac:dyDescent="0.2">
      <c r="A5" s="160" t="s">
        <v>39</v>
      </c>
      <c r="B5" s="161"/>
      <c r="C5" s="161"/>
      <c r="D5" s="161"/>
      <c r="E5" s="113"/>
      <c r="F5" s="113"/>
      <c r="G5" s="113"/>
      <c r="H5" s="113"/>
      <c r="I5" s="113"/>
    </row>
    <row r="6" spans="1:13" s="114" customFormat="1" x14ac:dyDescent="0.2">
      <c r="A6" s="160" t="s">
        <v>40</v>
      </c>
      <c r="B6" s="161"/>
      <c r="C6" s="161"/>
      <c r="D6" s="161"/>
      <c r="E6" s="113"/>
      <c r="F6" s="113"/>
      <c r="G6" s="113"/>
      <c r="H6" s="113"/>
      <c r="I6" s="113"/>
    </row>
    <row r="7" spans="1:13" s="114" customFormat="1" x14ac:dyDescent="0.2">
      <c r="A7" s="160" t="s">
        <v>133</v>
      </c>
      <c r="B7" s="161"/>
      <c r="C7" s="161"/>
      <c r="D7" s="161"/>
      <c r="E7" s="113"/>
      <c r="F7" s="113"/>
      <c r="G7" s="113"/>
      <c r="H7" s="113"/>
      <c r="I7" s="113"/>
    </row>
    <row r="8" spans="1:13" s="114" customFormat="1" x14ac:dyDescent="0.2">
      <c r="A8" s="107"/>
      <c r="B8" s="104"/>
      <c r="C8" s="105"/>
      <c r="D8" s="105"/>
      <c r="E8" s="113"/>
      <c r="F8" s="113"/>
      <c r="G8" s="113"/>
      <c r="H8" s="113"/>
      <c r="I8" s="113"/>
    </row>
    <row r="9" spans="1:13" s="114" customFormat="1" x14ac:dyDescent="0.2">
      <c r="A9" s="103"/>
      <c r="B9" s="104"/>
      <c r="C9" s="105"/>
      <c r="D9" s="105"/>
      <c r="E9" s="113"/>
      <c r="F9" s="113"/>
      <c r="G9" s="113"/>
      <c r="H9" s="113"/>
      <c r="I9" s="113"/>
    </row>
    <row r="10" spans="1:13" s="114" customFormat="1" x14ac:dyDescent="0.2">
      <c r="A10" s="108" t="s">
        <v>22</v>
      </c>
      <c r="B10" s="109" t="s">
        <v>121</v>
      </c>
      <c r="C10" s="110" t="s">
        <v>132</v>
      </c>
      <c r="D10" s="110" t="s">
        <v>134</v>
      </c>
      <c r="E10" s="113"/>
      <c r="F10" s="113"/>
      <c r="G10" s="113"/>
      <c r="H10" s="113"/>
      <c r="I10" s="113"/>
    </row>
    <row r="11" spans="1:13" s="114" customFormat="1" x14ac:dyDescent="0.2">
      <c r="A11" s="111"/>
      <c r="B11" s="141"/>
      <c r="C11" s="112"/>
      <c r="D11" s="112"/>
      <c r="E11" s="113"/>
      <c r="F11" s="113"/>
      <c r="G11" s="113"/>
      <c r="H11" s="113"/>
      <c r="I11" s="113"/>
    </row>
    <row r="12" spans="1:13" x14ac:dyDescent="0.2">
      <c r="A12" s="115" t="s">
        <v>36</v>
      </c>
      <c r="B12" s="142">
        <v>6</v>
      </c>
      <c r="C12" s="116">
        <v>36896483</v>
      </c>
      <c r="D12" s="116">
        <v>47121870</v>
      </c>
      <c r="E12" s="117"/>
      <c r="F12" s="118"/>
      <c r="G12" s="119"/>
      <c r="H12" s="119"/>
      <c r="I12" s="119"/>
      <c r="J12" s="119"/>
      <c r="K12" s="119"/>
      <c r="L12" s="119"/>
      <c r="M12" s="119"/>
    </row>
    <row r="13" spans="1:13" x14ac:dyDescent="0.2">
      <c r="A13" s="115" t="s">
        <v>37</v>
      </c>
      <c r="B13" s="142">
        <v>7</v>
      </c>
      <c r="C13" s="116">
        <v>-10493575</v>
      </c>
      <c r="D13" s="116">
        <v>-13351892</v>
      </c>
      <c r="E13" s="117"/>
      <c r="F13" s="118"/>
      <c r="G13" s="119"/>
      <c r="H13" s="119"/>
      <c r="I13" s="119"/>
      <c r="J13" s="119"/>
      <c r="K13" s="119"/>
      <c r="L13" s="119"/>
      <c r="M13" s="119"/>
    </row>
    <row r="14" spans="1:13" x14ac:dyDescent="0.2">
      <c r="A14" s="121" t="s">
        <v>30</v>
      </c>
      <c r="B14" s="142"/>
      <c r="C14" s="122">
        <f>SUM(C12:C13)</f>
        <v>26402908</v>
      </c>
      <c r="D14" s="122">
        <f>SUM(D12:D13)</f>
        <v>33769978</v>
      </c>
      <c r="E14" s="123">
        <f>SUM(E12:E13)</f>
        <v>0</v>
      </c>
      <c r="F14" s="124">
        <f>SUM(F12:F13)</f>
        <v>0</v>
      </c>
      <c r="G14" s="119"/>
      <c r="H14" s="119"/>
      <c r="I14" s="119"/>
      <c r="J14" s="119"/>
      <c r="K14" s="119"/>
      <c r="L14" s="119"/>
      <c r="M14" s="119"/>
    </row>
    <row r="15" spans="1:13" x14ac:dyDescent="0.2">
      <c r="A15" s="115" t="s">
        <v>38</v>
      </c>
      <c r="B15" s="142">
        <v>8</v>
      </c>
      <c r="C15" s="116">
        <v>-2834322</v>
      </c>
      <c r="D15" s="116">
        <v>-2782275</v>
      </c>
      <c r="E15" s="117"/>
      <c r="F15" s="118"/>
      <c r="G15" s="119"/>
      <c r="H15" s="119"/>
      <c r="I15" s="119"/>
      <c r="J15" s="119"/>
      <c r="K15" s="119"/>
      <c r="L15" s="119"/>
      <c r="M15" s="119"/>
    </row>
    <row r="16" spans="1:13" x14ac:dyDescent="0.2">
      <c r="A16" s="115" t="s">
        <v>115</v>
      </c>
      <c r="B16" s="142">
        <v>9</v>
      </c>
      <c r="C16" s="116">
        <v>-2543435</v>
      </c>
      <c r="D16" s="116">
        <v>-2010220</v>
      </c>
      <c r="E16" s="117"/>
      <c r="F16" s="118"/>
      <c r="G16" s="119"/>
      <c r="H16" s="119"/>
      <c r="I16" s="119"/>
      <c r="J16" s="119"/>
      <c r="K16" s="119"/>
      <c r="L16" s="119"/>
      <c r="M16" s="119"/>
    </row>
    <row r="17" spans="1:17" x14ac:dyDescent="0.2">
      <c r="A17" s="115" t="s">
        <v>116</v>
      </c>
      <c r="B17" s="142"/>
      <c r="C17" s="116">
        <v>1851340</v>
      </c>
      <c r="D17" s="116">
        <v>2040652</v>
      </c>
      <c r="E17" s="117"/>
      <c r="F17" s="118"/>
      <c r="G17" s="119"/>
      <c r="H17" s="119"/>
      <c r="I17" s="119"/>
      <c r="J17" s="119"/>
      <c r="K17" s="119"/>
      <c r="L17" s="119"/>
      <c r="M17" s="119"/>
    </row>
    <row r="18" spans="1:17" x14ac:dyDescent="0.2">
      <c r="A18" s="115" t="s">
        <v>117</v>
      </c>
      <c r="B18" s="142">
        <v>10</v>
      </c>
      <c r="C18" s="116">
        <v>-2750701</v>
      </c>
      <c r="D18" s="116">
        <v>-2741734</v>
      </c>
      <c r="E18" s="117"/>
      <c r="F18" s="118"/>
      <c r="G18" s="119"/>
      <c r="H18" s="119"/>
      <c r="I18" s="119"/>
      <c r="J18" s="119"/>
      <c r="K18" s="119"/>
      <c r="L18" s="119"/>
      <c r="M18" s="119"/>
    </row>
    <row r="19" spans="1:17" x14ac:dyDescent="0.2">
      <c r="A19" s="115" t="s">
        <v>118</v>
      </c>
      <c r="B19" s="142">
        <v>11</v>
      </c>
      <c r="C19" s="116">
        <v>805599</v>
      </c>
      <c r="D19" s="116">
        <v>-2948599</v>
      </c>
      <c r="E19" s="117"/>
      <c r="F19" s="118"/>
      <c r="G19" s="119"/>
      <c r="H19" s="119"/>
      <c r="I19" s="119"/>
      <c r="J19" s="119"/>
      <c r="K19" s="119"/>
      <c r="L19" s="119"/>
      <c r="M19" s="119"/>
    </row>
    <row r="20" spans="1:17" x14ac:dyDescent="0.2">
      <c r="A20" s="115" t="s">
        <v>31</v>
      </c>
      <c r="B20" s="142">
        <v>12</v>
      </c>
      <c r="C20" s="116">
        <v>476818</v>
      </c>
      <c r="D20" s="116">
        <v>683713</v>
      </c>
      <c r="E20" s="117"/>
      <c r="F20" s="118"/>
      <c r="G20" s="119"/>
      <c r="H20" s="119"/>
      <c r="I20" s="119"/>
      <c r="J20" s="119"/>
      <c r="K20" s="119"/>
      <c r="L20" s="119"/>
      <c r="M20" s="119"/>
    </row>
    <row r="21" spans="1:17" ht="14.25" x14ac:dyDescent="0.35">
      <c r="A21" s="115" t="s">
        <v>32</v>
      </c>
      <c r="B21" s="142">
        <v>13</v>
      </c>
      <c r="C21" s="139">
        <v>-482695</v>
      </c>
      <c r="D21" s="139">
        <v>-229282</v>
      </c>
      <c r="E21" s="117"/>
      <c r="F21" s="118"/>
      <c r="G21" s="119"/>
      <c r="H21" s="119"/>
      <c r="I21" s="119"/>
      <c r="J21" s="119"/>
      <c r="K21" s="119"/>
      <c r="L21" s="119"/>
      <c r="M21" s="119"/>
    </row>
    <row r="22" spans="1:17" x14ac:dyDescent="0.2">
      <c r="A22" s="115"/>
      <c r="B22" s="142"/>
      <c r="C22" s="116"/>
      <c r="D22" s="116"/>
      <c r="E22" s="117"/>
      <c r="F22" s="118"/>
      <c r="G22" s="119"/>
      <c r="H22" s="119"/>
      <c r="I22" s="119"/>
      <c r="J22" s="119"/>
      <c r="K22" s="119"/>
      <c r="L22" s="119"/>
      <c r="M22" s="119"/>
    </row>
    <row r="23" spans="1:17" x14ac:dyDescent="0.2">
      <c r="A23" s="121" t="s">
        <v>33</v>
      </c>
      <c r="B23" s="142"/>
      <c r="C23" s="125">
        <f>SUM(C14:C22)</f>
        <v>20925512</v>
      </c>
      <c r="D23" s="125">
        <f>SUM(D14:D22)</f>
        <v>25782233</v>
      </c>
      <c r="E23" s="126">
        <f>+SUM(E17:E20)</f>
        <v>0</v>
      </c>
      <c r="F23" s="127">
        <f>+SUM(F17:F20)</f>
        <v>0</v>
      </c>
      <c r="G23" s="119"/>
      <c r="H23" s="119"/>
      <c r="I23" s="119"/>
      <c r="J23" s="119"/>
      <c r="K23" s="119"/>
      <c r="L23" s="119"/>
      <c r="M23" s="119"/>
    </row>
    <row r="24" spans="1:17" x14ac:dyDescent="0.2">
      <c r="A24" s="121"/>
      <c r="B24" s="142"/>
      <c r="C24" s="116"/>
      <c r="D24" s="116"/>
      <c r="E24" s="117"/>
      <c r="F24" s="118"/>
      <c r="G24" s="119"/>
      <c r="H24" s="119"/>
      <c r="I24" s="119"/>
      <c r="J24" s="119"/>
      <c r="K24" s="119"/>
      <c r="L24" s="119"/>
      <c r="M24" s="119"/>
    </row>
    <row r="25" spans="1:17" x14ac:dyDescent="0.2">
      <c r="A25" s="115" t="s">
        <v>119</v>
      </c>
      <c r="B25" s="142">
        <v>14</v>
      </c>
      <c r="C25" s="116">
        <v>-3100000</v>
      </c>
      <c r="D25" s="116">
        <v>-1950000</v>
      </c>
      <c r="E25" s="117"/>
      <c r="F25" s="118"/>
      <c r="G25" s="119"/>
      <c r="H25" s="119"/>
      <c r="I25" s="119"/>
      <c r="J25" s="119"/>
      <c r="K25" s="119"/>
      <c r="L25" s="119"/>
      <c r="M25" s="119"/>
    </row>
    <row r="26" spans="1:17" ht="14.25" customHeight="1" thickBot="1" x14ac:dyDescent="0.25">
      <c r="A26" s="128" t="s">
        <v>123</v>
      </c>
      <c r="B26" s="142"/>
      <c r="C26" s="129">
        <f>C23+C25</f>
        <v>17825512</v>
      </c>
      <c r="D26" s="129">
        <f>D23+D25</f>
        <v>23832233</v>
      </c>
      <c r="E26" s="126">
        <f>E23+E25</f>
        <v>0</v>
      </c>
      <c r="F26" s="127">
        <f>F23+F25</f>
        <v>0</v>
      </c>
      <c r="G26" s="119"/>
      <c r="H26" s="119"/>
      <c r="I26" s="119"/>
      <c r="J26" s="119"/>
      <c r="K26" s="119"/>
      <c r="L26" s="119"/>
      <c r="M26" s="119"/>
    </row>
    <row r="27" spans="1:17" x14ac:dyDescent="0.2">
      <c r="A27" s="128" t="s">
        <v>35</v>
      </c>
      <c r="B27" s="130"/>
      <c r="C27" s="152">
        <f>C26/100000</f>
        <v>178.25512000000001</v>
      </c>
      <c r="D27" s="152">
        <f>D26/100000</f>
        <v>238.32232999999999</v>
      </c>
      <c r="E27" s="119"/>
      <c r="F27" s="119"/>
      <c r="G27" s="119"/>
      <c r="H27" s="119"/>
      <c r="I27" s="119"/>
      <c r="J27" s="119"/>
      <c r="K27" s="119"/>
      <c r="L27" s="119"/>
      <c r="M27" s="119"/>
    </row>
    <row r="28" spans="1:17" x14ac:dyDescent="0.2">
      <c r="A28" s="128"/>
      <c r="B28" s="130"/>
      <c r="C28" s="131"/>
      <c r="D28" s="131"/>
      <c r="E28" s="119"/>
      <c r="F28" s="119"/>
      <c r="G28" s="119"/>
      <c r="H28" s="119"/>
      <c r="I28" s="119"/>
      <c r="J28" s="119"/>
      <c r="K28" s="119"/>
      <c r="L28" s="119"/>
      <c r="M28" s="119"/>
    </row>
    <row r="29" spans="1:17" x14ac:dyDescent="0.2">
      <c r="A29" s="128"/>
      <c r="B29" s="130"/>
      <c r="C29" s="131"/>
      <c r="D29" s="131"/>
      <c r="E29" s="119"/>
      <c r="F29" s="119"/>
      <c r="G29" s="119"/>
      <c r="H29" s="119"/>
      <c r="I29" s="119"/>
      <c r="J29" s="119"/>
      <c r="K29" s="119"/>
      <c r="L29" s="119"/>
      <c r="M29" s="119"/>
    </row>
    <row r="30" spans="1:17" s="135" customFormat="1" ht="34.5" customHeight="1" x14ac:dyDescent="0.2">
      <c r="A30" s="55" t="s">
        <v>24</v>
      </c>
      <c r="B30" s="132"/>
      <c r="C30" s="132"/>
      <c r="D30" s="132"/>
      <c r="E30" s="133"/>
      <c r="F30" s="133"/>
      <c r="G30" s="134"/>
      <c r="H30" s="134"/>
      <c r="I30" s="134"/>
      <c r="J30" s="134"/>
      <c r="K30" s="134"/>
      <c r="L30" s="134"/>
      <c r="M30" s="134"/>
      <c r="N30" s="134"/>
      <c r="O30" s="134"/>
      <c r="P30" s="134"/>
      <c r="Q30" s="134"/>
    </row>
    <row r="31" spans="1:17" s="135" customFormat="1" x14ac:dyDescent="0.2">
      <c r="A31" s="55"/>
      <c r="B31" s="132"/>
      <c r="C31" s="132"/>
      <c r="D31" s="132"/>
      <c r="E31" s="133"/>
      <c r="F31" s="133"/>
      <c r="G31" s="134"/>
      <c r="H31" s="134"/>
      <c r="I31" s="134"/>
      <c r="J31" s="134"/>
      <c r="K31" s="134"/>
      <c r="L31" s="134"/>
      <c r="M31" s="134"/>
      <c r="N31" s="134"/>
      <c r="O31" s="134"/>
      <c r="P31" s="134"/>
      <c r="Q31" s="134"/>
    </row>
    <row r="32" spans="1:17" s="135" customFormat="1" ht="12" customHeight="1" x14ac:dyDescent="0.2">
      <c r="A32" s="144" t="s">
        <v>25</v>
      </c>
      <c r="B32" s="56"/>
      <c r="C32" s="159" t="s">
        <v>28</v>
      </c>
      <c r="D32" s="159"/>
      <c r="E32" s="133"/>
      <c r="F32" s="133"/>
      <c r="G32" s="134"/>
      <c r="H32" s="134"/>
      <c r="I32" s="134"/>
      <c r="J32" s="134"/>
      <c r="K32" s="134"/>
      <c r="L32" s="134"/>
      <c r="M32" s="134"/>
      <c r="N32" s="134"/>
      <c r="O32" s="134"/>
      <c r="P32" s="134"/>
      <c r="Q32" s="134"/>
    </row>
    <row r="33" spans="1:17" s="135" customFormat="1" ht="31.5" customHeight="1" x14ac:dyDescent="0.2">
      <c r="A33" s="144" t="s">
        <v>26</v>
      </c>
      <c r="B33" s="56"/>
      <c r="C33" s="159" t="s">
        <v>29</v>
      </c>
      <c r="D33" s="159"/>
      <c r="E33" s="133"/>
      <c r="F33" s="133"/>
      <c r="G33" s="134"/>
      <c r="H33" s="134"/>
      <c r="I33" s="134"/>
      <c r="J33" s="134"/>
      <c r="K33" s="134"/>
      <c r="L33" s="134"/>
      <c r="M33" s="134"/>
      <c r="N33" s="134"/>
      <c r="O33" s="134"/>
      <c r="P33" s="134"/>
      <c r="Q33" s="134"/>
    </row>
    <row r="34" spans="1:17" s="135" customFormat="1" ht="18" customHeight="1" x14ac:dyDescent="0.2">
      <c r="A34" s="57"/>
      <c r="B34" s="57"/>
      <c r="C34" s="57"/>
      <c r="D34" s="57"/>
      <c r="E34" s="133"/>
      <c r="F34" s="133"/>
      <c r="G34" s="134"/>
      <c r="H34" s="134"/>
      <c r="I34" s="134"/>
      <c r="J34" s="134"/>
      <c r="K34" s="134"/>
      <c r="L34" s="134"/>
      <c r="M34" s="134"/>
      <c r="N34" s="134"/>
      <c r="O34" s="134"/>
      <c r="P34" s="134"/>
      <c r="Q34" s="134"/>
    </row>
    <row r="35" spans="1:17" s="135" customFormat="1" x14ac:dyDescent="0.2">
      <c r="A35" s="51" t="str">
        <f>ОФП!A64</f>
        <v>28 июля 2023г.</v>
      </c>
      <c r="B35" s="57"/>
      <c r="C35" s="57"/>
      <c r="D35" s="57"/>
      <c r="E35" s="134"/>
      <c r="F35" s="134"/>
      <c r="G35" s="134"/>
      <c r="H35" s="134"/>
      <c r="I35" s="134"/>
      <c r="J35" s="134"/>
      <c r="K35" s="134"/>
      <c r="L35" s="134"/>
      <c r="M35" s="134"/>
      <c r="N35" s="134"/>
      <c r="O35" s="134"/>
      <c r="P35" s="134"/>
      <c r="Q35" s="134"/>
    </row>
    <row r="36" spans="1:17" s="135" customFormat="1" x14ac:dyDescent="0.2">
      <c r="A36" s="58"/>
      <c r="B36" s="57"/>
      <c r="C36" s="57"/>
      <c r="D36" s="57"/>
      <c r="E36" s="134"/>
      <c r="F36" s="134"/>
      <c r="G36" s="134"/>
      <c r="H36" s="134"/>
      <c r="I36" s="134"/>
      <c r="J36" s="134"/>
      <c r="K36" s="134"/>
      <c r="L36" s="134"/>
      <c r="M36" s="134"/>
      <c r="N36" s="134"/>
      <c r="O36" s="134"/>
      <c r="P36" s="134"/>
      <c r="Q36" s="134"/>
    </row>
    <row r="37" spans="1:17" s="135" customFormat="1" x14ac:dyDescent="0.2">
      <c r="A37" s="136"/>
      <c r="B37" s="132"/>
      <c r="C37" s="132"/>
      <c r="D37" s="132"/>
      <c r="E37" s="134"/>
      <c r="F37" s="134"/>
      <c r="G37" s="134"/>
      <c r="H37" s="134"/>
      <c r="I37" s="134"/>
      <c r="J37" s="134"/>
      <c r="K37" s="134"/>
      <c r="L37" s="134"/>
      <c r="M37" s="134"/>
      <c r="N37" s="134"/>
      <c r="O37" s="134"/>
      <c r="P37" s="134"/>
      <c r="Q37" s="134"/>
    </row>
    <row r="38" spans="1:17" x14ac:dyDescent="0.2">
      <c r="C38" s="119"/>
      <c r="D38" s="119"/>
      <c r="E38" s="119"/>
      <c r="F38" s="119"/>
      <c r="G38" s="119"/>
      <c r="H38" s="119"/>
      <c r="I38" s="119"/>
      <c r="J38" s="119"/>
      <c r="K38" s="119"/>
      <c r="L38" s="119"/>
      <c r="M38" s="119"/>
    </row>
    <row r="39" spans="1:17" x14ac:dyDescent="0.2">
      <c r="C39" s="119"/>
      <c r="D39" s="119"/>
      <c r="E39" s="119"/>
      <c r="F39" s="119"/>
      <c r="G39" s="119"/>
      <c r="H39" s="119"/>
      <c r="I39" s="119"/>
      <c r="J39" s="119"/>
      <c r="K39" s="119"/>
      <c r="L39" s="119"/>
      <c r="M39" s="119"/>
    </row>
    <row r="40" spans="1:17" x14ac:dyDescent="0.2">
      <c r="C40" s="119"/>
      <c r="D40" s="119"/>
      <c r="E40" s="119"/>
      <c r="F40" s="119"/>
      <c r="G40" s="119"/>
      <c r="H40" s="119"/>
      <c r="I40" s="119"/>
      <c r="J40" s="119"/>
      <c r="K40" s="119"/>
      <c r="L40" s="119"/>
      <c r="M40" s="119"/>
    </row>
    <row r="41" spans="1:17" x14ac:dyDescent="0.2">
      <c r="C41" s="119"/>
      <c r="D41" s="119"/>
      <c r="E41" s="119"/>
      <c r="F41" s="119"/>
      <c r="G41" s="119"/>
      <c r="H41" s="119"/>
      <c r="I41" s="119"/>
      <c r="J41" s="119"/>
      <c r="K41" s="119"/>
      <c r="L41" s="119"/>
      <c r="M41" s="119"/>
    </row>
    <row r="42" spans="1:17" x14ac:dyDescent="0.2">
      <c r="C42" s="119"/>
      <c r="D42" s="119"/>
      <c r="E42" s="119"/>
      <c r="F42" s="119"/>
      <c r="G42" s="119"/>
      <c r="H42" s="119"/>
      <c r="I42" s="119"/>
      <c r="J42" s="119"/>
      <c r="K42" s="119"/>
      <c r="L42" s="119"/>
      <c r="M42" s="119"/>
    </row>
    <row r="43" spans="1:17" x14ac:dyDescent="0.2">
      <c r="C43" s="119"/>
      <c r="D43" s="119"/>
      <c r="E43" s="119"/>
      <c r="F43" s="119"/>
      <c r="G43" s="119"/>
      <c r="H43" s="119"/>
      <c r="I43" s="119"/>
      <c r="J43" s="119"/>
      <c r="K43" s="119"/>
      <c r="L43" s="119"/>
      <c r="M43" s="119"/>
    </row>
    <row r="44" spans="1:17" x14ac:dyDescent="0.2">
      <c r="C44" s="119"/>
      <c r="D44" s="119"/>
      <c r="E44" s="119"/>
      <c r="F44" s="119"/>
      <c r="G44" s="119"/>
      <c r="H44" s="119"/>
      <c r="I44" s="119"/>
      <c r="J44" s="119"/>
      <c r="K44" s="119"/>
      <c r="L44" s="119"/>
      <c r="M44" s="119"/>
    </row>
    <row r="45" spans="1:17" x14ac:dyDescent="0.2">
      <c r="A45" s="120"/>
      <c r="B45" s="120"/>
      <c r="C45" s="119"/>
      <c r="D45" s="119"/>
      <c r="E45" s="119"/>
      <c r="F45" s="119"/>
      <c r="G45" s="119"/>
      <c r="H45" s="119"/>
      <c r="I45" s="119"/>
      <c r="J45" s="119"/>
      <c r="K45" s="119"/>
      <c r="L45" s="119"/>
      <c r="M45" s="119"/>
    </row>
    <row r="46" spans="1:17" x14ac:dyDescent="0.2">
      <c r="A46" s="120"/>
      <c r="B46" s="120"/>
      <c r="C46" s="119"/>
      <c r="D46" s="119"/>
      <c r="E46" s="119"/>
      <c r="F46" s="119"/>
      <c r="G46" s="119"/>
      <c r="H46" s="119"/>
      <c r="I46" s="119"/>
      <c r="J46" s="119"/>
      <c r="K46" s="119"/>
      <c r="L46" s="119"/>
      <c r="M46" s="119"/>
    </row>
    <row r="47" spans="1:17" x14ac:dyDescent="0.2">
      <c r="A47" s="120"/>
      <c r="B47" s="120"/>
      <c r="C47" s="119"/>
      <c r="D47" s="119"/>
      <c r="E47" s="119"/>
      <c r="F47" s="119"/>
      <c r="G47" s="119"/>
      <c r="H47" s="119"/>
      <c r="I47" s="119"/>
      <c r="J47" s="119"/>
      <c r="K47" s="119"/>
      <c r="L47" s="119"/>
      <c r="M47" s="119"/>
    </row>
    <row r="48" spans="1:17" x14ac:dyDescent="0.2">
      <c r="A48" s="120"/>
      <c r="B48" s="120"/>
      <c r="C48" s="119"/>
      <c r="D48" s="119"/>
      <c r="E48" s="119"/>
      <c r="F48" s="119"/>
      <c r="G48" s="119"/>
      <c r="H48" s="119"/>
      <c r="I48" s="119"/>
      <c r="J48" s="119"/>
      <c r="K48" s="119"/>
      <c r="L48" s="119"/>
      <c r="M48" s="119"/>
    </row>
    <row r="49" spans="1:13" x14ac:dyDescent="0.2">
      <c r="A49" s="120"/>
      <c r="B49" s="120"/>
      <c r="C49" s="119"/>
      <c r="D49" s="119"/>
      <c r="E49" s="119"/>
      <c r="F49" s="119"/>
      <c r="G49" s="119"/>
      <c r="H49" s="119"/>
      <c r="I49" s="119"/>
      <c r="J49" s="119"/>
      <c r="K49" s="119"/>
      <c r="L49" s="119"/>
      <c r="M49" s="119"/>
    </row>
    <row r="50" spans="1:13" x14ac:dyDescent="0.2">
      <c r="A50" s="120"/>
      <c r="B50" s="120"/>
      <c r="C50" s="119"/>
      <c r="D50" s="119"/>
      <c r="E50" s="119"/>
      <c r="F50" s="119"/>
      <c r="G50" s="119"/>
      <c r="H50" s="119"/>
      <c r="I50" s="119"/>
      <c r="J50" s="119"/>
      <c r="K50" s="119"/>
      <c r="L50" s="119"/>
      <c r="M50" s="119"/>
    </row>
    <row r="51" spans="1:13" x14ac:dyDescent="0.2">
      <c r="A51" s="120"/>
      <c r="B51" s="120"/>
      <c r="C51" s="119"/>
      <c r="D51" s="119"/>
      <c r="E51" s="119"/>
      <c r="F51" s="119"/>
      <c r="G51" s="119"/>
      <c r="H51" s="119"/>
      <c r="I51" s="119"/>
      <c r="J51" s="119"/>
      <c r="K51" s="119"/>
      <c r="L51" s="119"/>
      <c r="M51" s="119"/>
    </row>
    <row r="52" spans="1:13" x14ac:dyDescent="0.2">
      <c r="A52" s="120"/>
      <c r="B52" s="120"/>
      <c r="C52" s="119"/>
      <c r="D52" s="119"/>
      <c r="E52" s="119"/>
      <c r="F52" s="119"/>
      <c r="G52" s="119"/>
      <c r="H52" s="119"/>
      <c r="I52" s="119"/>
      <c r="J52" s="119"/>
      <c r="K52" s="119"/>
      <c r="L52" s="119"/>
      <c r="M52" s="119"/>
    </row>
    <row r="53" spans="1:13" x14ac:dyDescent="0.2">
      <c r="A53" s="120"/>
      <c r="B53" s="120"/>
      <c r="C53" s="119"/>
      <c r="D53" s="119"/>
      <c r="E53" s="119"/>
      <c r="F53" s="119"/>
      <c r="G53" s="119"/>
      <c r="H53" s="119"/>
      <c r="I53" s="119"/>
      <c r="J53" s="119"/>
      <c r="K53" s="119"/>
      <c r="L53" s="119"/>
      <c r="M53" s="119"/>
    </row>
    <row r="54" spans="1:13" x14ac:dyDescent="0.2">
      <c r="A54" s="120"/>
      <c r="B54" s="120"/>
      <c r="C54" s="119"/>
      <c r="D54" s="119"/>
      <c r="E54" s="119"/>
      <c r="F54" s="119"/>
      <c r="G54" s="119"/>
      <c r="H54" s="119"/>
      <c r="I54" s="119"/>
      <c r="J54" s="119"/>
      <c r="K54" s="119"/>
      <c r="L54" s="119"/>
      <c r="M54" s="119"/>
    </row>
    <row r="55" spans="1:13" x14ac:dyDescent="0.2">
      <c r="A55" s="120"/>
      <c r="B55" s="120"/>
      <c r="C55" s="119"/>
      <c r="D55" s="119"/>
      <c r="E55" s="119"/>
      <c r="F55" s="119"/>
      <c r="G55" s="119"/>
      <c r="H55" s="119"/>
      <c r="I55" s="119"/>
      <c r="J55" s="119"/>
      <c r="K55" s="119"/>
      <c r="L55" s="119"/>
      <c r="M55" s="119"/>
    </row>
    <row r="56" spans="1:13" x14ac:dyDescent="0.2">
      <c r="A56" s="120"/>
      <c r="B56" s="120"/>
      <c r="C56" s="119"/>
      <c r="D56" s="119"/>
      <c r="E56" s="119"/>
      <c r="F56" s="119"/>
      <c r="G56" s="119"/>
      <c r="H56" s="119"/>
      <c r="I56" s="119"/>
      <c r="J56" s="119"/>
      <c r="K56" s="119"/>
      <c r="L56" s="119"/>
      <c r="M56" s="119"/>
    </row>
    <row r="57" spans="1:13" x14ac:dyDescent="0.2">
      <c r="A57" s="120"/>
      <c r="B57" s="120"/>
      <c r="C57" s="119"/>
      <c r="D57" s="119"/>
      <c r="E57" s="119"/>
      <c r="F57" s="119"/>
      <c r="G57" s="119"/>
      <c r="H57" s="119"/>
      <c r="I57" s="119"/>
      <c r="J57" s="119"/>
      <c r="K57" s="119"/>
      <c r="L57" s="119"/>
      <c r="M57" s="119"/>
    </row>
    <row r="58" spans="1:13" x14ac:dyDescent="0.2">
      <c r="A58" s="120"/>
      <c r="B58" s="120"/>
      <c r="C58" s="119"/>
      <c r="D58" s="119"/>
      <c r="E58" s="119"/>
      <c r="F58" s="119"/>
      <c r="G58" s="119"/>
      <c r="H58" s="119"/>
      <c r="I58" s="119"/>
      <c r="J58" s="119"/>
      <c r="K58" s="119"/>
      <c r="L58" s="119"/>
      <c r="M58" s="119"/>
    </row>
    <row r="59" spans="1:13" x14ac:dyDescent="0.2">
      <c r="A59" s="120"/>
      <c r="B59" s="120"/>
      <c r="C59" s="119"/>
      <c r="D59" s="119"/>
      <c r="E59" s="119"/>
      <c r="F59" s="119"/>
      <c r="G59" s="119"/>
      <c r="H59" s="119"/>
      <c r="I59" s="119"/>
      <c r="J59" s="119"/>
      <c r="K59" s="119"/>
      <c r="L59" s="119"/>
      <c r="M59" s="119"/>
    </row>
    <row r="60" spans="1:13" x14ac:dyDescent="0.2">
      <c r="A60" s="120"/>
      <c r="B60" s="120"/>
      <c r="C60" s="119"/>
      <c r="D60" s="119"/>
      <c r="E60" s="119"/>
      <c r="F60" s="119"/>
      <c r="G60" s="119"/>
      <c r="H60" s="119"/>
      <c r="I60" s="119"/>
      <c r="J60" s="119"/>
      <c r="K60" s="119"/>
      <c r="L60" s="119"/>
      <c r="M60" s="119"/>
    </row>
    <row r="61" spans="1:13" x14ac:dyDescent="0.2">
      <c r="A61" s="120"/>
      <c r="B61" s="120"/>
      <c r="C61" s="119"/>
      <c r="D61" s="119"/>
      <c r="E61" s="119"/>
      <c r="F61" s="119"/>
      <c r="G61" s="119"/>
      <c r="H61" s="119"/>
      <c r="I61" s="119"/>
      <c r="J61" s="119"/>
      <c r="K61" s="119"/>
      <c r="L61" s="119"/>
      <c r="M61" s="119"/>
    </row>
    <row r="62" spans="1:13" x14ac:dyDescent="0.2">
      <c r="A62" s="120"/>
      <c r="B62" s="120"/>
      <c r="C62" s="119"/>
      <c r="D62" s="119"/>
      <c r="E62" s="119"/>
      <c r="F62" s="119"/>
      <c r="G62" s="119"/>
      <c r="H62" s="119"/>
      <c r="I62" s="119"/>
      <c r="J62" s="119"/>
      <c r="K62" s="119"/>
      <c r="L62" s="119"/>
      <c r="M62" s="119"/>
    </row>
    <row r="63" spans="1:13" x14ac:dyDescent="0.2">
      <c r="A63" s="120"/>
      <c r="B63" s="120"/>
      <c r="C63" s="119"/>
      <c r="D63" s="119"/>
      <c r="E63" s="119"/>
      <c r="F63" s="119"/>
      <c r="G63" s="119"/>
      <c r="H63" s="119"/>
      <c r="I63" s="119"/>
      <c r="J63" s="119"/>
      <c r="K63" s="119"/>
      <c r="L63" s="119"/>
      <c r="M63" s="119"/>
    </row>
    <row r="64" spans="1:13" x14ac:dyDescent="0.2">
      <c r="A64" s="120"/>
      <c r="B64" s="120"/>
      <c r="C64" s="119"/>
      <c r="D64" s="119"/>
      <c r="E64" s="119"/>
      <c r="F64" s="119"/>
      <c r="G64" s="119"/>
      <c r="H64" s="119"/>
      <c r="I64" s="119"/>
      <c r="J64" s="119"/>
      <c r="K64" s="119"/>
      <c r="L64" s="119"/>
      <c r="M64" s="119"/>
    </row>
    <row r="65" spans="1:13" x14ac:dyDescent="0.2">
      <c r="A65" s="120"/>
      <c r="B65" s="120"/>
      <c r="C65" s="119"/>
      <c r="D65" s="119"/>
      <c r="E65" s="119"/>
      <c r="F65" s="119"/>
      <c r="G65" s="119"/>
      <c r="H65" s="119"/>
      <c r="I65" s="119"/>
      <c r="J65" s="119"/>
      <c r="K65" s="119"/>
      <c r="L65" s="119"/>
      <c r="M65" s="119"/>
    </row>
    <row r="66" spans="1:13" x14ac:dyDescent="0.2">
      <c r="A66" s="120"/>
      <c r="B66" s="120"/>
      <c r="C66" s="119"/>
      <c r="D66" s="119"/>
      <c r="E66" s="119"/>
      <c r="F66" s="119"/>
      <c r="G66" s="119"/>
      <c r="H66" s="119"/>
      <c r="I66" s="119"/>
      <c r="J66" s="119"/>
      <c r="K66" s="119"/>
      <c r="L66" s="119"/>
      <c r="M66" s="119"/>
    </row>
    <row r="67" spans="1:13" x14ac:dyDescent="0.2">
      <c r="A67" s="120"/>
      <c r="B67" s="120"/>
      <c r="C67" s="119"/>
      <c r="D67" s="119"/>
      <c r="E67" s="119"/>
      <c r="F67" s="119"/>
      <c r="G67" s="119"/>
      <c r="H67" s="119"/>
      <c r="I67" s="119"/>
      <c r="J67" s="119"/>
      <c r="K67" s="119"/>
      <c r="L67" s="119"/>
      <c r="M67" s="119"/>
    </row>
    <row r="68" spans="1:13" x14ac:dyDescent="0.2">
      <c r="A68" s="120"/>
      <c r="B68" s="120"/>
      <c r="C68" s="119"/>
      <c r="D68" s="119"/>
      <c r="E68" s="119"/>
      <c r="F68" s="119"/>
      <c r="G68" s="119"/>
      <c r="H68" s="119"/>
      <c r="I68" s="119"/>
      <c r="J68" s="119"/>
      <c r="K68" s="119"/>
      <c r="L68" s="119"/>
      <c r="M68" s="119"/>
    </row>
    <row r="69" spans="1:13" x14ac:dyDescent="0.2">
      <c r="A69" s="120"/>
      <c r="B69" s="120"/>
      <c r="C69" s="119"/>
      <c r="D69" s="119"/>
      <c r="E69" s="119"/>
      <c r="F69" s="119"/>
      <c r="G69" s="119"/>
      <c r="H69" s="119"/>
      <c r="I69" s="119"/>
      <c r="J69" s="119"/>
      <c r="K69" s="119"/>
      <c r="L69" s="119"/>
      <c r="M69" s="119"/>
    </row>
    <row r="70" spans="1:13" x14ac:dyDescent="0.2">
      <c r="A70" s="120"/>
      <c r="B70" s="120"/>
      <c r="C70" s="119"/>
      <c r="D70" s="119"/>
      <c r="E70" s="119"/>
      <c r="F70" s="119"/>
      <c r="G70" s="119"/>
      <c r="H70" s="119"/>
      <c r="I70" s="119"/>
      <c r="J70" s="119"/>
      <c r="K70" s="119"/>
      <c r="L70" s="119"/>
      <c r="M70" s="119"/>
    </row>
    <row r="71" spans="1:13" x14ac:dyDescent="0.2">
      <c r="A71" s="120"/>
      <c r="B71" s="120"/>
      <c r="C71" s="119"/>
      <c r="D71" s="119"/>
      <c r="E71" s="119"/>
      <c r="F71" s="119"/>
      <c r="G71" s="119"/>
      <c r="H71" s="119"/>
      <c r="I71" s="119"/>
      <c r="J71" s="119"/>
      <c r="K71" s="119"/>
      <c r="L71" s="119"/>
      <c r="M71" s="119"/>
    </row>
    <row r="72" spans="1:13" x14ac:dyDescent="0.2">
      <c r="A72" s="120"/>
      <c r="B72" s="120"/>
      <c r="C72" s="119"/>
      <c r="D72" s="119"/>
      <c r="E72" s="119"/>
      <c r="F72" s="119"/>
      <c r="G72" s="119"/>
      <c r="H72" s="119"/>
      <c r="I72" s="119"/>
      <c r="J72" s="119"/>
      <c r="K72" s="119"/>
      <c r="L72" s="119"/>
      <c r="M72" s="119"/>
    </row>
    <row r="73" spans="1:13" x14ac:dyDescent="0.2">
      <c r="A73" s="120"/>
      <c r="B73" s="120"/>
      <c r="C73" s="119"/>
      <c r="D73" s="119"/>
      <c r="E73" s="119"/>
      <c r="F73" s="119"/>
      <c r="G73" s="119"/>
      <c r="H73" s="119"/>
      <c r="I73" s="119"/>
      <c r="J73" s="119"/>
      <c r="K73" s="119"/>
      <c r="L73" s="119"/>
      <c r="M73" s="119"/>
    </row>
    <row r="74" spans="1:13" x14ac:dyDescent="0.2">
      <c r="A74" s="120"/>
      <c r="B74" s="120"/>
      <c r="C74" s="119"/>
      <c r="D74" s="119"/>
      <c r="E74" s="119"/>
      <c r="F74" s="119"/>
      <c r="G74" s="119"/>
      <c r="H74" s="119"/>
      <c r="I74" s="119"/>
      <c r="J74" s="119"/>
      <c r="K74" s="119"/>
      <c r="L74" s="119"/>
      <c r="M74" s="119"/>
    </row>
    <row r="75" spans="1:13" x14ac:dyDescent="0.2">
      <c r="A75" s="120"/>
      <c r="B75" s="120"/>
      <c r="C75" s="119"/>
      <c r="D75" s="119"/>
      <c r="E75" s="119"/>
      <c r="F75" s="119"/>
      <c r="G75" s="119"/>
      <c r="H75" s="119"/>
      <c r="I75" s="119"/>
      <c r="J75" s="119"/>
      <c r="K75" s="119"/>
      <c r="L75" s="119"/>
      <c r="M75" s="119"/>
    </row>
    <row r="76" spans="1:13" x14ac:dyDescent="0.2">
      <c r="A76" s="120"/>
      <c r="B76" s="120"/>
      <c r="C76" s="119"/>
      <c r="D76" s="119"/>
      <c r="E76" s="119"/>
      <c r="F76" s="119"/>
      <c r="G76" s="119"/>
      <c r="H76" s="119"/>
      <c r="I76" s="119"/>
      <c r="J76" s="119"/>
      <c r="K76" s="119"/>
      <c r="L76" s="119"/>
      <c r="M76" s="119"/>
    </row>
    <row r="77" spans="1:13" x14ac:dyDescent="0.2">
      <c r="A77" s="120"/>
      <c r="B77" s="120"/>
      <c r="C77" s="119"/>
      <c r="D77" s="119"/>
      <c r="E77" s="119"/>
      <c r="F77" s="119"/>
      <c r="G77" s="119"/>
      <c r="H77" s="119"/>
      <c r="I77" s="119"/>
      <c r="J77" s="119"/>
      <c r="K77" s="119"/>
      <c r="L77" s="119"/>
      <c r="M77" s="119"/>
    </row>
    <row r="78" spans="1:13" x14ac:dyDescent="0.2">
      <c r="A78" s="120"/>
      <c r="B78" s="120"/>
      <c r="C78" s="119"/>
      <c r="D78" s="119"/>
      <c r="E78" s="119"/>
      <c r="F78" s="119"/>
      <c r="G78" s="119"/>
      <c r="H78" s="119"/>
      <c r="I78" s="119"/>
      <c r="J78" s="119"/>
      <c r="K78" s="119"/>
      <c r="L78" s="119"/>
      <c r="M78" s="119"/>
    </row>
    <row r="79" spans="1:13" x14ac:dyDescent="0.2">
      <c r="A79" s="120"/>
      <c r="B79" s="120"/>
      <c r="C79" s="119"/>
      <c r="D79" s="119"/>
      <c r="E79" s="119"/>
      <c r="F79" s="119"/>
      <c r="G79" s="119"/>
      <c r="H79" s="119"/>
      <c r="I79" s="119"/>
      <c r="J79" s="119"/>
      <c r="K79" s="119"/>
      <c r="L79" s="119"/>
      <c r="M79" s="119"/>
    </row>
    <row r="80" spans="1:13" x14ac:dyDescent="0.2">
      <c r="A80" s="120"/>
      <c r="B80" s="120"/>
      <c r="C80" s="119"/>
      <c r="D80" s="119"/>
      <c r="E80" s="119"/>
      <c r="F80" s="119"/>
      <c r="G80" s="119"/>
      <c r="H80" s="119"/>
      <c r="I80" s="119"/>
      <c r="J80" s="119"/>
      <c r="K80" s="119"/>
      <c r="L80" s="119"/>
      <c r="M80" s="119"/>
    </row>
    <row r="81" spans="1:13" x14ac:dyDescent="0.2">
      <c r="A81" s="120"/>
      <c r="B81" s="120"/>
      <c r="C81" s="119"/>
      <c r="D81" s="119"/>
      <c r="E81" s="119"/>
      <c r="F81" s="119"/>
      <c r="G81" s="119"/>
      <c r="H81" s="119"/>
      <c r="I81" s="119"/>
      <c r="J81" s="119"/>
      <c r="K81" s="119"/>
      <c r="L81" s="119"/>
      <c r="M81" s="119"/>
    </row>
    <row r="82" spans="1:13" x14ac:dyDescent="0.2">
      <c r="A82" s="120"/>
      <c r="B82" s="120"/>
      <c r="C82" s="119"/>
      <c r="D82" s="119"/>
      <c r="E82" s="119"/>
      <c r="F82" s="119"/>
      <c r="G82" s="119"/>
      <c r="H82" s="119"/>
      <c r="I82" s="119"/>
      <c r="J82" s="119"/>
      <c r="K82" s="119"/>
      <c r="L82" s="119"/>
      <c r="M82" s="119"/>
    </row>
    <row r="83" spans="1:13" x14ac:dyDescent="0.2">
      <c r="A83" s="120"/>
      <c r="B83" s="120"/>
      <c r="C83" s="119"/>
      <c r="D83" s="119"/>
      <c r="E83" s="119"/>
      <c r="F83" s="119"/>
      <c r="G83" s="119"/>
      <c r="H83" s="119"/>
      <c r="I83" s="119"/>
      <c r="J83" s="119"/>
      <c r="K83" s="119"/>
      <c r="L83" s="119"/>
      <c r="M83" s="119"/>
    </row>
    <row r="84" spans="1:13" x14ac:dyDescent="0.2">
      <c r="A84" s="120"/>
      <c r="B84" s="120"/>
      <c r="C84" s="119"/>
      <c r="D84" s="119"/>
      <c r="E84" s="119"/>
      <c r="F84" s="119"/>
      <c r="G84" s="119"/>
      <c r="H84" s="119"/>
      <c r="I84" s="119"/>
      <c r="J84" s="119"/>
      <c r="K84" s="119"/>
      <c r="L84" s="119"/>
      <c r="M84" s="119"/>
    </row>
    <row r="85" spans="1:13" x14ac:dyDescent="0.2">
      <c r="A85" s="120"/>
      <c r="B85" s="120"/>
      <c r="C85" s="119"/>
      <c r="D85" s="119"/>
      <c r="E85" s="119"/>
      <c r="F85" s="119"/>
      <c r="G85" s="119"/>
      <c r="H85" s="119"/>
      <c r="I85" s="119"/>
      <c r="J85" s="119"/>
      <c r="K85" s="119"/>
      <c r="L85" s="119"/>
      <c r="M85" s="119"/>
    </row>
    <row r="86" spans="1:13" x14ac:dyDescent="0.2">
      <c r="A86" s="120"/>
      <c r="B86" s="120"/>
      <c r="C86" s="119"/>
      <c r="D86" s="119"/>
      <c r="E86" s="119"/>
      <c r="F86" s="119"/>
      <c r="G86" s="119"/>
      <c r="H86" s="119"/>
      <c r="I86" s="119"/>
      <c r="J86" s="119"/>
      <c r="K86" s="119"/>
      <c r="L86" s="119"/>
      <c r="M86" s="119"/>
    </row>
    <row r="87" spans="1:13" x14ac:dyDescent="0.2">
      <c r="A87" s="120"/>
      <c r="B87" s="120"/>
      <c r="C87" s="119"/>
      <c r="D87" s="119"/>
      <c r="E87" s="119"/>
      <c r="F87" s="119"/>
      <c r="G87" s="119"/>
      <c r="H87" s="119"/>
      <c r="I87" s="119"/>
      <c r="J87" s="119"/>
      <c r="K87" s="119"/>
      <c r="L87" s="119"/>
      <c r="M87" s="119"/>
    </row>
    <row r="88" spans="1:13" x14ac:dyDescent="0.2">
      <c r="A88" s="120"/>
      <c r="B88" s="120"/>
      <c r="C88" s="119"/>
      <c r="D88" s="119"/>
      <c r="E88" s="119"/>
      <c r="F88" s="119"/>
      <c r="G88" s="119"/>
      <c r="H88" s="119"/>
      <c r="I88" s="119"/>
      <c r="J88" s="119"/>
      <c r="K88" s="119"/>
      <c r="L88" s="119"/>
      <c r="M88" s="119"/>
    </row>
    <row r="89" spans="1:13" x14ac:dyDescent="0.2">
      <c r="A89" s="120"/>
      <c r="B89" s="120"/>
      <c r="C89" s="119"/>
      <c r="D89" s="119"/>
      <c r="E89" s="119"/>
      <c r="F89" s="119"/>
      <c r="G89" s="119"/>
      <c r="H89" s="119"/>
      <c r="I89" s="119"/>
      <c r="J89" s="119"/>
      <c r="K89" s="119"/>
      <c r="L89" s="119"/>
      <c r="M89" s="119"/>
    </row>
    <row r="90" spans="1:13" x14ac:dyDescent="0.2">
      <c r="A90" s="120"/>
      <c r="B90" s="120"/>
      <c r="C90" s="119"/>
      <c r="D90" s="119"/>
      <c r="E90" s="119"/>
      <c r="F90" s="119"/>
      <c r="G90" s="119"/>
      <c r="H90" s="119"/>
      <c r="I90" s="119"/>
      <c r="J90" s="119"/>
      <c r="K90" s="119"/>
      <c r="L90" s="119"/>
      <c r="M90" s="119"/>
    </row>
    <row r="91" spans="1:13" x14ac:dyDescent="0.2">
      <c r="A91" s="120"/>
      <c r="B91" s="120"/>
      <c r="C91" s="119"/>
      <c r="D91" s="119"/>
      <c r="E91" s="119"/>
      <c r="F91" s="119"/>
      <c r="G91" s="119"/>
      <c r="H91" s="119"/>
      <c r="I91" s="119"/>
      <c r="J91" s="119"/>
      <c r="K91" s="119"/>
      <c r="L91" s="119"/>
      <c r="M91" s="119"/>
    </row>
    <row r="92" spans="1:13" x14ac:dyDescent="0.2">
      <c r="A92" s="120"/>
      <c r="B92" s="120"/>
      <c r="C92" s="119"/>
      <c r="D92" s="119"/>
      <c r="E92" s="119"/>
      <c r="F92" s="119"/>
      <c r="G92" s="119"/>
      <c r="H92" s="119"/>
      <c r="I92" s="119"/>
      <c r="J92" s="119"/>
      <c r="K92" s="119"/>
      <c r="L92" s="119"/>
      <c r="M92" s="119"/>
    </row>
    <row r="93" spans="1:13" x14ac:dyDescent="0.2">
      <c r="A93" s="120"/>
      <c r="B93" s="120"/>
      <c r="C93" s="119"/>
      <c r="D93" s="119"/>
      <c r="E93" s="119"/>
      <c r="F93" s="119"/>
      <c r="G93" s="119"/>
      <c r="H93" s="119"/>
      <c r="I93" s="119"/>
      <c r="J93" s="119"/>
      <c r="K93" s="119"/>
      <c r="L93" s="119"/>
      <c r="M93" s="119"/>
    </row>
    <row r="94" spans="1:13" x14ac:dyDescent="0.2">
      <c r="A94" s="120"/>
      <c r="B94" s="120"/>
      <c r="C94" s="119"/>
      <c r="D94" s="119"/>
      <c r="E94" s="119"/>
      <c r="F94" s="119"/>
      <c r="G94" s="119"/>
      <c r="H94" s="119"/>
      <c r="I94" s="119"/>
      <c r="J94" s="119"/>
      <c r="K94" s="119"/>
      <c r="L94" s="119"/>
      <c r="M94" s="119"/>
    </row>
    <row r="95" spans="1:13" x14ac:dyDescent="0.2">
      <c r="A95" s="120"/>
      <c r="B95" s="120"/>
      <c r="C95" s="119"/>
      <c r="D95" s="119"/>
      <c r="E95" s="119"/>
      <c r="F95" s="119"/>
      <c r="G95" s="119"/>
      <c r="H95" s="119"/>
      <c r="I95" s="119"/>
      <c r="J95" s="119"/>
      <c r="K95" s="119"/>
      <c r="L95" s="119"/>
      <c r="M95" s="119"/>
    </row>
    <row r="96" spans="1:13" x14ac:dyDescent="0.2">
      <c r="A96" s="120"/>
      <c r="B96" s="120"/>
      <c r="C96" s="119"/>
      <c r="D96" s="119"/>
      <c r="E96" s="119"/>
      <c r="F96" s="119"/>
      <c r="G96" s="119"/>
      <c r="H96" s="119"/>
      <c r="I96" s="119"/>
      <c r="J96" s="119"/>
      <c r="K96" s="119"/>
      <c r="L96" s="119"/>
      <c r="M96" s="119"/>
    </row>
    <row r="97" spans="1:6" x14ac:dyDescent="0.2">
      <c r="A97" s="120"/>
      <c r="B97" s="120"/>
      <c r="C97" s="119"/>
      <c r="D97" s="119"/>
      <c r="E97" s="119"/>
      <c r="F97" s="119"/>
    </row>
    <row r="98" spans="1:6" x14ac:dyDescent="0.2">
      <c r="A98" s="120"/>
      <c r="B98" s="120"/>
      <c r="C98" s="119"/>
      <c r="D98" s="119"/>
      <c r="E98" s="119"/>
      <c r="F98" s="119"/>
    </row>
    <row r="99" spans="1:6" x14ac:dyDescent="0.2">
      <c r="A99" s="120"/>
      <c r="B99" s="120"/>
      <c r="C99" s="119"/>
      <c r="D99" s="119"/>
      <c r="E99" s="119"/>
      <c r="F99" s="119"/>
    </row>
    <row r="100" spans="1:6" x14ac:dyDescent="0.2">
      <c r="A100" s="120"/>
      <c r="B100" s="120"/>
      <c r="C100" s="119"/>
      <c r="D100" s="119"/>
      <c r="E100" s="119"/>
      <c r="F100" s="119"/>
    </row>
    <row r="101" spans="1:6" x14ac:dyDescent="0.2">
      <c r="A101" s="120"/>
      <c r="B101" s="120"/>
      <c r="C101" s="119"/>
      <c r="D101" s="119"/>
      <c r="E101" s="119"/>
      <c r="F101" s="119"/>
    </row>
    <row r="102" spans="1:6" x14ac:dyDescent="0.2">
      <c r="A102" s="120"/>
      <c r="B102" s="120"/>
      <c r="C102" s="119"/>
      <c r="D102" s="119"/>
      <c r="E102" s="119"/>
      <c r="F102" s="119"/>
    </row>
    <row r="103" spans="1:6" x14ac:dyDescent="0.2">
      <c r="A103" s="120"/>
      <c r="B103" s="120"/>
      <c r="C103" s="119"/>
      <c r="D103" s="119"/>
      <c r="E103" s="119"/>
      <c r="F103" s="119"/>
    </row>
    <row r="104" spans="1:6" x14ac:dyDescent="0.2">
      <c r="A104" s="120"/>
      <c r="B104" s="120"/>
      <c r="C104" s="119"/>
      <c r="D104" s="119"/>
      <c r="E104" s="119"/>
      <c r="F104" s="119"/>
    </row>
    <row r="105" spans="1:6" x14ac:dyDescent="0.2">
      <c r="A105" s="120"/>
      <c r="B105" s="120"/>
      <c r="C105" s="119"/>
      <c r="D105" s="119"/>
      <c r="E105" s="119"/>
      <c r="F105" s="119"/>
    </row>
    <row r="106" spans="1:6" x14ac:dyDescent="0.2">
      <c r="A106" s="120"/>
      <c r="B106" s="120"/>
      <c r="C106" s="119"/>
      <c r="D106" s="119"/>
      <c r="E106" s="119"/>
      <c r="F106" s="119"/>
    </row>
    <row r="107" spans="1:6" x14ac:dyDescent="0.2">
      <c r="A107" s="120"/>
      <c r="B107" s="120"/>
      <c r="C107" s="138"/>
      <c r="D107" s="138"/>
    </row>
    <row r="108" spans="1:6" x14ac:dyDescent="0.2">
      <c r="A108" s="120"/>
      <c r="B108" s="120"/>
      <c r="C108" s="138"/>
      <c r="D108" s="138"/>
    </row>
    <row r="109" spans="1:6" x14ac:dyDescent="0.2">
      <c r="A109" s="120"/>
      <c r="B109" s="120"/>
      <c r="C109" s="138"/>
      <c r="D109" s="138"/>
    </row>
    <row r="110" spans="1:6" x14ac:dyDescent="0.2">
      <c r="A110" s="120"/>
      <c r="B110" s="120"/>
      <c r="C110" s="138"/>
      <c r="D110" s="138"/>
    </row>
    <row r="111" spans="1:6" x14ac:dyDescent="0.2">
      <c r="A111" s="120"/>
      <c r="B111" s="120"/>
      <c r="C111" s="138"/>
      <c r="D111" s="138"/>
    </row>
    <row r="112" spans="1:6" x14ac:dyDescent="0.2">
      <c r="A112" s="120"/>
      <c r="B112" s="120"/>
      <c r="C112" s="138"/>
      <c r="D112" s="138"/>
    </row>
    <row r="113" spans="1:4" x14ac:dyDescent="0.2">
      <c r="A113" s="120"/>
      <c r="B113" s="120"/>
      <c r="C113" s="138"/>
      <c r="D113" s="138"/>
    </row>
    <row r="114" spans="1:4" x14ac:dyDescent="0.2">
      <c r="A114" s="120"/>
      <c r="B114" s="120"/>
      <c r="C114" s="138"/>
      <c r="D114" s="138"/>
    </row>
    <row r="115" spans="1:4" x14ac:dyDescent="0.2">
      <c r="A115" s="120"/>
      <c r="B115" s="120"/>
      <c r="C115" s="138"/>
      <c r="D115" s="138"/>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scale="93"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O86"/>
  <sheetViews>
    <sheetView topLeftCell="A64" zoomScale="130" zoomScaleNormal="130" workbookViewId="0">
      <selection activeCell="A86" sqref="A86:C86"/>
    </sheetView>
  </sheetViews>
  <sheetFormatPr defaultRowHeight="12.75" x14ac:dyDescent="0.2"/>
  <cols>
    <col min="1" max="1" width="40.5703125" style="60" customWidth="1"/>
    <col min="2" max="2" width="9.140625" style="60"/>
    <col min="3" max="3" width="16.42578125" style="60" customWidth="1"/>
    <col min="4" max="6" width="8" style="60" hidden="1" customWidth="1"/>
    <col min="7" max="7" width="11.140625" style="60" customWidth="1"/>
    <col min="8" max="8" width="18.7109375" style="60" customWidth="1"/>
    <col min="9" max="9" width="2.5703125" style="60" hidden="1" customWidth="1"/>
    <col min="10" max="10" width="16.85546875" style="60" customWidth="1"/>
    <col min="11" max="11" width="19.140625" style="60" bestFit="1" customWidth="1"/>
    <col min="12" max="16384" width="9.140625" style="60"/>
  </cols>
  <sheetData>
    <row r="1" spans="1:15" x14ac:dyDescent="0.2">
      <c r="A1" s="59"/>
    </row>
    <row r="2" spans="1:15" x14ac:dyDescent="0.2">
      <c r="A2" s="150" t="str">
        <f>ОПиУ!A2</f>
        <v>АО "КАЗАЗОТ"</v>
      </c>
    </row>
    <row r="3" spans="1:15" x14ac:dyDescent="0.2">
      <c r="A3" s="63"/>
    </row>
    <row r="4" spans="1:15" x14ac:dyDescent="0.2">
      <c r="A4" s="62"/>
    </row>
    <row r="5" spans="1:15" x14ac:dyDescent="0.2">
      <c r="A5" s="176" t="s">
        <v>41</v>
      </c>
      <c r="B5" s="176"/>
      <c r="C5" s="176"/>
      <c r="D5" s="176"/>
      <c r="E5" s="176"/>
      <c r="F5" s="176"/>
      <c r="G5" s="176"/>
      <c r="H5" s="176"/>
      <c r="I5" s="176"/>
      <c r="J5" s="176"/>
    </row>
    <row r="6" spans="1:15" x14ac:dyDescent="0.2">
      <c r="A6" s="176" t="s">
        <v>42</v>
      </c>
      <c r="B6" s="176"/>
      <c r="C6" s="176"/>
      <c r="D6" s="176"/>
      <c r="E6" s="176"/>
      <c r="F6" s="176"/>
      <c r="G6" s="176"/>
      <c r="H6" s="176"/>
      <c r="I6" s="176"/>
      <c r="J6" s="176"/>
    </row>
    <row r="7" spans="1:15" x14ac:dyDescent="0.2">
      <c r="A7" s="177" t="s">
        <v>135</v>
      </c>
      <c r="B7" s="177"/>
      <c r="C7" s="177"/>
      <c r="D7" s="177"/>
      <c r="E7" s="177"/>
      <c r="F7" s="177"/>
      <c r="G7" s="177"/>
      <c r="H7" s="177"/>
      <c r="I7" s="177"/>
      <c r="J7" s="177"/>
    </row>
    <row r="8" spans="1:15" ht="13.5" x14ac:dyDescent="0.25">
      <c r="A8" s="178"/>
      <c r="B8" s="178"/>
      <c r="C8" s="178"/>
      <c r="D8" s="178"/>
      <c r="E8" s="178"/>
      <c r="F8" s="178"/>
      <c r="G8" s="178"/>
      <c r="H8" s="178"/>
      <c r="I8" s="178"/>
      <c r="J8" s="178"/>
    </row>
    <row r="9" spans="1:15" ht="11.25" customHeight="1" x14ac:dyDescent="0.2">
      <c r="A9" s="179" t="s">
        <v>22</v>
      </c>
      <c r="B9" s="179"/>
      <c r="C9" s="179"/>
      <c r="D9" s="179"/>
      <c r="E9" s="179"/>
      <c r="F9" s="179"/>
      <c r="G9" s="179"/>
      <c r="H9" s="180" t="s">
        <v>132</v>
      </c>
      <c r="I9" s="180"/>
      <c r="J9" s="180" t="s">
        <v>134</v>
      </c>
    </row>
    <row r="10" spans="1:15" ht="23.25" customHeight="1" thickBot="1" x14ac:dyDescent="0.25">
      <c r="A10" s="179"/>
      <c r="B10" s="179"/>
      <c r="C10" s="179"/>
      <c r="D10" s="179"/>
      <c r="E10" s="179"/>
      <c r="F10" s="179"/>
      <c r="G10" s="179"/>
      <c r="H10" s="181"/>
      <c r="I10" s="181"/>
      <c r="J10" s="181"/>
    </row>
    <row r="11" spans="1:15" ht="13.5" thickBot="1" x14ac:dyDescent="0.25">
      <c r="A11" s="170" t="s">
        <v>43</v>
      </c>
      <c r="B11" s="170"/>
      <c r="C11" s="170"/>
      <c r="D11" s="170"/>
      <c r="E11" s="170"/>
      <c r="F11" s="170"/>
      <c r="G11" s="170"/>
      <c r="H11" s="64">
        <f>SUM(H13:H18)</f>
        <v>38510330</v>
      </c>
      <c r="I11" s="165">
        <f>SUM(I13:J18)</f>
        <v>51251250</v>
      </c>
      <c r="J11" s="165"/>
    </row>
    <row r="12" spans="1:15" x14ac:dyDescent="0.2">
      <c r="A12" s="168" t="s">
        <v>44</v>
      </c>
      <c r="B12" s="168"/>
      <c r="C12" s="168"/>
      <c r="D12" s="168"/>
      <c r="E12" s="168"/>
      <c r="F12" s="168"/>
      <c r="G12" s="168"/>
      <c r="H12" s="67"/>
      <c r="I12" s="67"/>
      <c r="J12" s="67"/>
    </row>
    <row r="13" spans="1:15" x14ac:dyDescent="0.2">
      <c r="A13" s="168" t="s">
        <v>45</v>
      </c>
      <c r="B13" s="168"/>
      <c r="C13" s="168"/>
      <c r="D13" s="168"/>
      <c r="E13" s="168"/>
      <c r="F13" s="168"/>
      <c r="G13" s="168"/>
      <c r="H13" s="68">
        <v>19765642</v>
      </c>
      <c r="I13" s="171">
        <v>24435901</v>
      </c>
      <c r="J13" s="171"/>
    </row>
    <row r="14" spans="1:15" x14ac:dyDescent="0.2">
      <c r="A14" s="168" t="s">
        <v>120</v>
      </c>
      <c r="B14" s="168"/>
      <c r="C14" s="168"/>
      <c r="D14" s="168"/>
      <c r="E14" s="168"/>
      <c r="F14" s="168"/>
      <c r="G14" s="168"/>
      <c r="H14" s="68">
        <v>2218</v>
      </c>
      <c r="I14" s="171">
        <v>5808</v>
      </c>
      <c r="J14" s="171"/>
    </row>
    <row r="15" spans="1:15" x14ac:dyDescent="0.2">
      <c r="A15" s="168" t="s">
        <v>46</v>
      </c>
      <c r="B15" s="168"/>
      <c r="C15" s="168"/>
      <c r="D15" s="168"/>
      <c r="E15" s="168"/>
      <c r="F15" s="168"/>
      <c r="G15" s="168"/>
      <c r="H15" s="70">
        <v>18102275</v>
      </c>
      <c r="I15" s="171">
        <v>26018585</v>
      </c>
      <c r="J15" s="171"/>
      <c r="M15" s="149"/>
      <c r="N15" s="169"/>
      <c r="O15" s="169"/>
    </row>
    <row r="16" spans="1:15" x14ac:dyDescent="0.2">
      <c r="A16" s="168" t="s">
        <v>47</v>
      </c>
      <c r="B16" s="168"/>
      <c r="C16" s="168"/>
      <c r="D16" s="168"/>
      <c r="E16" s="168"/>
      <c r="F16" s="168"/>
      <c r="G16" s="168"/>
      <c r="H16" s="69"/>
      <c r="I16" s="69" t="s">
        <v>34</v>
      </c>
      <c r="J16" s="69" t="s">
        <v>34</v>
      </c>
    </row>
    <row r="17" spans="1:10" x14ac:dyDescent="0.2">
      <c r="A17" s="168" t="s">
        <v>48</v>
      </c>
      <c r="B17" s="168"/>
      <c r="C17" s="168"/>
      <c r="D17" s="168"/>
      <c r="E17" s="168"/>
      <c r="F17" s="168"/>
      <c r="G17" s="168"/>
      <c r="H17" s="70">
        <v>245868</v>
      </c>
      <c r="I17" s="171">
        <v>312872</v>
      </c>
      <c r="J17" s="171"/>
    </row>
    <row r="18" spans="1:10" x14ac:dyDescent="0.2">
      <c r="A18" s="168" t="s">
        <v>49</v>
      </c>
      <c r="B18" s="168"/>
      <c r="C18" s="168"/>
      <c r="D18" s="168"/>
      <c r="E18" s="168"/>
      <c r="F18" s="168"/>
      <c r="G18" s="168"/>
      <c r="H18" s="68">
        <v>394327</v>
      </c>
      <c r="I18" s="171">
        <v>478084</v>
      </c>
      <c r="J18" s="171"/>
    </row>
    <row r="19" spans="1:10" ht="13.5" thickBot="1" x14ac:dyDescent="0.25">
      <c r="A19" s="170" t="s">
        <v>50</v>
      </c>
      <c r="B19" s="170"/>
      <c r="C19" s="170"/>
      <c r="D19" s="170"/>
      <c r="E19" s="170"/>
      <c r="F19" s="170"/>
      <c r="G19" s="170"/>
      <c r="H19" s="64">
        <f>SUM(H21:H27)</f>
        <v>24991932</v>
      </c>
      <c r="I19" s="165">
        <f>SUM(I21:J27)</f>
        <v>29971153</v>
      </c>
      <c r="J19" s="165"/>
    </row>
    <row r="20" spans="1:10" x14ac:dyDescent="0.2">
      <c r="A20" s="168" t="s">
        <v>44</v>
      </c>
      <c r="B20" s="168"/>
      <c r="C20" s="168"/>
      <c r="D20" s="168"/>
      <c r="E20" s="168"/>
      <c r="F20" s="168"/>
      <c r="G20" s="168"/>
      <c r="H20" s="67"/>
      <c r="I20" s="67"/>
      <c r="J20" s="67"/>
    </row>
    <row r="21" spans="1:10" x14ac:dyDescent="0.2">
      <c r="A21" s="168" t="s">
        <v>51</v>
      </c>
      <c r="B21" s="168"/>
      <c r="C21" s="168"/>
      <c r="D21" s="168"/>
      <c r="E21" s="168"/>
      <c r="F21" s="168"/>
      <c r="G21" s="168"/>
      <c r="H21" s="70">
        <v>5065309</v>
      </c>
      <c r="I21" s="171">
        <v>4260294</v>
      </c>
      <c r="J21" s="171"/>
    </row>
    <row r="22" spans="1:10" x14ac:dyDescent="0.2">
      <c r="A22" s="168" t="s">
        <v>52</v>
      </c>
      <c r="B22" s="168"/>
      <c r="C22" s="168"/>
      <c r="D22" s="168"/>
      <c r="E22" s="168"/>
      <c r="F22" s="168"/>
      <c r="G22" s="168"/>
      <c r="H22" s="100">
        <v>5448373</v>
      </c>
      <c r="I22" s="171">
        <v>6407822</v>
      </c>
      <c r="J22" s="171"/>
    </row>
    <row r="23" spans="1:10" x14ac:dyDescent="0.2">
      <c r="A23" s="168" t="s">
        <v>53</v>
      </c>
      <c r="B23" s="168"/>
      <c r="C23" s="168"/>
      <c r="D23" s="168"/>
      <c r="E23" s="168"/>
      <c r="F23" s="168"/>
      <c r="G23" s="168"/>
      <c r="H23" s="70">
        <v>3989295</v>
      </c>
      <c r="I23" s="171">
        <v>3068853</v>
      </c>
      <c r="J23" s="171"/>
    </row>
    <row r="24" spans="1:10" x14ac:dyDescent="0.2">
      <c r="A24" s="168" t="s">
        <v>54</v>
      </c>
      <c r="B24" s="168"/>
      <c r="C24" s="168"/>
      <c r="D24" s="168"/>
      <c r="E24" s="168"/>
      <c r="F24" s="168"/>
      <c r="G24" s="168"/>
      <c r="H24" s="70">
        <v>2292359</v>
      </c>
      <c r="I24" s="171">
        <v>2431046</v>
      </c>
      <c r="J24" s="171"/>
    </row>
    <row r="25" spans="1:10" x14ac:dyDescent="0.2">
      <c r="A25" s="168" t="s">
        <v>55</v>
      </c>
      <c r="B25" s="168"/>
      <c r="C25" s="168"/>
      <c r="D25" s="168"/>
      <c r="E25" s="168"/>
      <c r="F25" s="168"/>
      <c r="G25" s="168"/>
      <c r="H25" s="70">
        <v>836526</v>
      </c>
      <c r="I25" s="70"/>
      <c r="J25" s="70">
        <v>2193822</v>
      </c>
    </row>
    <row r="26" spans="1:10" x14ac:dyDescent="0.2">
      <c r="A26" s="168" t="s">
        <v>56</v>
      </c>
      <c r="B26" s="168"/>
      <c r="C26" s="168"/>
      <c r="D26" s="168"/>
      <c r="E26" s="168"/>
      <c r="F26" s="168"/>
      <c r="G26" s="168"/>
      <c r="H26" s="70">
        <v>5794444</v>
      </c>
      <c r="I26" s="171">
        <v>4285161</v>
      </c>
      <c r="J26" s="171"/>
    </row>
    <row r="27" spans="1:10" ht="13.5" thickBot="1" x14ac:dyDescent="0.25">
      <c r="A27" s="168" t="s">
        <v>57</v>
      </c>
      <c r="B27" s="168"/>
      <c r="C27" s="168"/>
      <c r="D27" s="168"/>
      <c r="E27" s="168"/>
      <c r="F27" s="168"/>
      <c r="G27" s="168"/>
      <c r="H27" s="71">
        <v>1565626</v>
      </c>
      <c r="I27" s="175">
        <v>7324155</v>
      </c>
      <c r="J27" s="175"/>
    </row>
    <row r="28" spans="1:10" ht="13.5" thickBot="1" x14ac:dyDescent="0.25">
      <c r="A28" s="163" t="s">
        <v>58</v>
      </c>
      <c r="B28" s="163"/>
      <c r="C28" s="163"/>
      <c r="D28" s="163"/>
      <c r="E28" s="163"/>
      <c r="F28" s="163"/>
      <c r="G28" s="163"/>
      <c r="H28" s="72">
        <f>H11-H19</f>
        <v>13518398</v>
      </c>
      <c r="I28" s="164">
        <f>I11-I19</f>
        <v>21280097</v>
      </c>
      <c r="J28" s="164"/>
    </row>
    <row r="29" spans="1:10" x14ac:dyDescent="0.2">
      <c r="A29" s="174" t="s">
        <v>59</v>
      </c>
      <c r="B29" s="174"/>
      <c r="C29" s="174"/>
      <c r="D29" s="174"/>
      <c r="E29" s="174"/>
      <c r="F29" s="174"/>
      <c r="G29" s="174"/>
      <c r="H29" s="174"/>
      <c r="I29" s="174"/>
      <c r="J29" s="174"/>
    </row>
    <row r="30" spans="1:10" ht="13.5" thickBot="1" x14ac:dyDescent="0.25">
      <c r="A30" s="170" t="s">
        <v>60</v>
      </c>
      <c r="B30" s="170"/>
      <c r="C30" s="170"/>
      <c r="D30" s="170"/>
      <c r="E30" s="170"/>
      <c r="F30" s="170"/>
      <c r="G30" s="170"/>
      <c r="H30" s="64">
        <f>SUM(H32:H42)</f>
        <v>939150</v>
      </c>
      <c r="I30" s="165">
        <f>SUM(I32:J42)</f>
        <v>19032</v>
      </c>
      <c r="J30" s="165"/>
    </row>
    <row r="31" spans="1:10" x14ac:dyDescent="0.2">
      <c r="A31" s="168" t="s">
        <v>44</v>
      </c>
      <c r="B31" s="168"/>
      <c r="C31" s="168"/>
      <c r="D31" s="168"/>
      <c r="E31" s="168"/>
      <c r="F31" s="168"/>
      <c r="G31" s="168"/>
      <c r="H31" s="67"/>
      <c r="I31" s="67"/>
      <c r="J31" s="67"/>
    </row>
    <row r="32" spans="1:10" x14ac:dyDescent="0.2">
      <c r="A32" s="168" t="s">
        <v>61</v>
      </c>
      <c r="B32" s="168"/>
      <c r="C32" s="168"/>
      <c r="D32" s="168"/>
      <c r="E32" s="168"/>
      <c r="F32" s="168"/>
      <c r="G32" s="168"/>
      <c r="H32" s="101">
        <v>3785</v>
      </c>
      <c r="I32" s="171">
        <v>19032</v>
      </c>
      <c r="J32" s="171"/>
    </row>
    <row r="33" spans="1:10" x14ac:dyDescent="0.2">
      <c r="A33" s="168" t="s">
        <v>62</v>
      </c>
      <c r="B33" s="168"/>
      <c r="C33" s="168"/>
      <c r="D33" s="168"/>
      <c r="E33" s="168"/>
      <c r="F33" s="168"/>
      <c r="G33" s="168"/>
      <c r="H33" s="69"/>
      <c r="I33" s="169" t="s">
        <v>34</v>
      </c>
      <c r="J33" s="169"/>
    </row>
    <row r="34" spans="1:10" x14ac:dyDescent="0.2">
      <c r="A34" s="168" t="s">
        <v>63</v>
      </c>
      <c r="B34" s="168"/>
      <c r="C34" s="168"/>
      <c r="D34" s="168"/>
      <c r="E34" s="168"/>
      <c r="F34" s="168"/>
      <c r="G34" s="168"/>
      <c r="H34" s="69"/>
      <c r="I34" s="169" t="s">
        <v>34</v>
      </c>
      <c r="J34" s="169"/>
    </row>
    <row r="35" spans="1:10" x14ac:dyDescent="0.2">
      <c r="A35" s="166" t="s">
        <v>64</v>
      </c>
      <c r="B35" s="166"/>
      <c r="C35" s="166"/>
      <c r="D35" s="166"/>
      <c r="E35" s="166"/>
      <c r="F35" s="166"/>
      <c r="G35" s="166"/>
      <c r="H35" s="69"/>
      <c r="I35" s="169" t="s">
        <v>34</v>
      </c>
      <c r="J35" s="169"/>
    </row>
    <row r="36" spans="1:10" x14ac:dyDescent="0.2">
      <c r="A36" s="166" t="s">
        <v>65</v>
      </c>
      <c r="B36" s="166"/>
      <c r="C36" s="166"/>
      <c r="D36" s="166"/>
      <c r="E36" s="166"/>
      <c r="F36" s="166"/>
      <c r="G36" s="166"/>
      <c r="H36" s="69"/>
      <c r="I36" s="169" t="s">
        <v>34</v>
      </c>
      <c r="J36" s="169"/>
    </row>
    <row r="37" spans="1:10" x14ac:dyDescent="0.2">
      <c r="A37" s="166" t="s">
        <v>66</v>
      </c>
      <c r="B37" s="166"/>
      <c r="C37" s="166"/>
      <c r="D37" s="166"/>
      <c r="E37" s="166"/>
      <c r="F37" s="166"/>
      <c r="G37" s="166"/>
      <c r="H37" s="69"/>
      <c r="I37" s="169" t="s">
        <v>34</v>
      </c>
      <c r="J37" s="169"/>
    </row>
    <row r="38" spans="1:10" x14ac:dyDescent="0.2">
      <c r="A38" s="166" t="s">
        <v>67</v>
      </c>
      <c r="B38" s="166"/>
      <c r="C38" s="166"/>
      <c r="D38" s="166"/>
      <c r="E38" s="166"/>
      <c r="F38" s="166"/>
      <c r="G38" s="166"/>
      <c r="H38" s="69"/>
      <c r="I38" s="169" t="s">
        <v>34</v>
      </c>
      <c r="J38" s="169"/>
    </row>
    <row r="39" spans="1:10" x14ac:dyDescent="0.2">
      <c r="A39" s="166" t="s">
        <v>68</v>
      </c>
      <c r="B39" s="166"/>
      <c r="C39" s="166"/>
      <c r="D39" s="166"/>
      <c r="E39" s="166"/>
      <c r="F39" s="166"/>
      <c r="G39" s="166"/>
      <c r="H39" s="69"/>
      <c r="I39" s="169" t="s">
        <v>34</v>
      </c>
      <c r="J39" s="169"/>
    </row>
    <row r="40" spans="1:10" x14ac:dyDescent="0.2">
      <c r="A40" s="166" t="s">
        <v>69</v>
      </c>
      <c r="B40" s="166"/>
      <c r="C40" s="166"/>
      <c r="D40" s="166"/>
      <c r="E40" s="166"/>
      <c r="F40" s="166"/>
      <c r="G40" s="166"/>
      <c r="H40" s="69"/>
      <c r="I40" s="169" t="s">
        <v>34</v>
      </c>
      <c r="J40" s="169"/>
    </row>
    <row r="41" spans="1:10" x14ac:dyDescent="0.2">
      <c r="A41" s="166" t="s">
        <v>48</v>
      </c>
      <c r="B41" s="166"/>
      <c r="C41" s="166"/>
      <c r="D41" s="166"/>
      <c r="E41" s="166"/>
      <c r="F41" s="166"/>
      <c r="G41" s="166"/>
      <c r="H41" s="70"/>
      <c r="I41" s="171" t="s">
        <v>34</v>
      </c>
      <c r="J41" s="171"/>
    </row>
    <row r="42" spans="1:10" x14ac:dyDescent="0.2">
      <c r="A42" s="168" t="s">
        <v>49</v>
      </c>
      <c r="B42" s="168"/>
      <c r="C42" s="168"/>
      <c r="D42" s="168"/>
      <c r="E42" s="168"/>
      <c r="F42" s="168"/>
      <c r="G42" s="168"/>
      <c r="H42" s="101">
        <v>935365</v>
      </c>
      <c r="I42" s="171" t="s">
        <v>34</v>
      </c>
      <c r="J42" s="171"/>
    </row>
    <row r="43" spans="1:10" ht="13.5" thickBot="1" x14ac:dyDescent="0.25">
      <c r="A43" s="170" t="s">
        <v>70</v>
      </c>
      <c r="B43" s="170"/>
      <c r="C43" s="170"/>
      <c r="D43" s="170"/>
      <c r="E43" s="170"/>
      <c r="F43" s="170"/>
      <c r="G43" s="170"/>
      <c r="H43" s="64">
        <f>SUM(H45:H55)</f>
        <v>9173949</v>
      </c>
      <c r="I43" s="173">
        <f>SUM(I45:J55)</f>
        <v>9066200</v>
      </c>
      <c r="J43" s="173"/>
    </row>
    <row r="44" spans="1:10" x14ac:dyDescent="0.2">
      <c r="A44" s="168" t="s">
        <v>44</v>
      </c>
      <c r="B44" s="168"/>
      <c r="C44" s="168"/>
      <c r="D44" s="168"/>
      <c r="E44" s="168"/>
      <c r="F44" s="168"/>
      <c r="G44" s="168"/>
      <c r="H44" s="67"/>
      <c r="I44" s="172"/>
      <c r="J44" s="172"/>
    </row>
    <row r="45" spans="1:10" x14ac:dyDescent="0.2">
      <c r="A45" s="168" t="s">
        <v>71</v>
      </c>
      <c r="B45" s="168"/>
      <c r="C45" s="168"/>
      <c r="D45" s="168"/>
      <c r="E45" s="168"/>
      <c r="F45" s="168"/>
      <c r="G45" s="168"/>
      <c r="H45" s="70">
        <v>897859</v>
      </c>
      <c r="I45" s="171">
        <v>1914666</v>
      </c>
      <c r="J45" s="171"/>
    </row>
    <row r="46" spans="1:10" x14ac:dyDescent="0.2">
      <c r="A46" s="168" t="s">
        <v>72</v>
      </c>
      <c r="B46" s="168"/>
      <c r="C46" s="168"/>
      <c r="D46" s="168"/>
      <c r="E46" s="168"/>
      <c r="F46" s="168"/>
      <c r="G46" s="168"/>
      <c r="H46" s="70">
        <v>31089</v>
      </c>
      <c r="I46" s="171">
        <v>21312</v>
      </c>
      <c r="J46" s="171"/>
    </row>
    <row r="47" spans="1:10" x14ac:dyDescent="0.2">
      <c r="A47" s="168" t="s">
        <v>73</v>
      </c>
      <c r="B47" s="168"/>
      <c r="C47" s="168"/>
      <c r="D47" s="168"/>
      <c r="E47" s="168"/>
      <c r="F47" s="168"/>
      <c r="G47" s="168"/>
      <c r="H47" s="70">
        <v>3199581</v>
      </c>
      <c r="I47" s="171">
        <v>4558646</v>
      </c>
      <c r="J47" s="171"/>
    </row>
    <row r="48" spans="1:10" x14ac:dyDescent="0.2">
      <c r="A48" s="166" t="s">
        <v>74</v>
      </c>
      <c r="B48" s="166"/>
      <c r="C48" s="166"/>
      <c r="D48" s="166"/>
      <c r="E48" s="166"/>
      <c r="F48" s="166"/>
      <c r="G48" s="166"/>
      <c r="H48" s="69"/>
      <c r="I48" s="169" t="s">
        <v>34</v>
      </c>
      <c r="J48" s="169"/>
    </row>
    <row r="49" spans="1:10" x14ac:dyDescent="0.2">
      <c r="A49" s="168" t="s">
        <v>75</v>
      </c>
      <c r="B49" s="168"/>
      <c r="C49" s="168"/>
      <c r="D49" s="168"/>
      <c r="E49" s="168"/>
      <c r="F49" s="168"/>
      <c r="G49" s="168"/>
      <c r="H49" s="69"/>
      <c r="I49" s="169" t="s">
        <v>34</v>
      </c>
      <c r="J49" s="169"/>
    </row>
    <row r="50" spans="1:10" x14ac:dyDescent="0.2">
      <c r="A50" s="168" t="s">
        <v>76</v>
      </c>
      <c r="B50" s="168"/>
      <c r="C50" s="168"/>
      <c r="D50" s="168"/>
      <c r="E50" s="168"/>
      <c r="F50" s="168"/>
      <c r="G50" s="168"/>
      <c r="H50" s="69"/>
      <c r="I50" s="169" t="s">
        <v>34</v>
      </c>
      <c r="J50" s="169"/>
    </row>
    <row r="51" spans="1:10" x14ac:dyDescent="0.2">
      <c r="A51" s="168" t="s">
        <v>77</v>
      </c>
      <c r="B51" s="168"/>
      <c r="C51" s="168"/>
      <c r="D51" s="168"/>
      <c r="E51" s="168"/>
      <c r="F51" s="168"/>
      <c r="G51" s="168"/>
      <c r="H51" s="69"/>
      <c r="I51" s="169" t="s">
        <v>34</v>
      </c>
      <c r="J51" s="169"/>
    </row>
    <row r="52" spans="1:10" x14ac:dyDescent="0.2">
      <c r="A52" s="168" t="s">
        <v>78</v>
      </c>
      <c r="B52" s="168"/>
      <c r="C52" s="168"/>
      <c r="D52" s="168"/>
      <c r="E52" s="168"/>
      <c r="F52" s="168"/>
      <c r="G52" s="168"/>
      <c r="H52" s="69"/>
      <c r="I52" s="169" t="s">
        <v>34</v>
      </c>
      <c r="J52" s="169"/>
    </row>
    <row r="53" spans="1:10" x14ac:dyDescent="0.2">
      <c r="A53" s="168" t="s">
        <v>68</v>
      </c>
      <c r="B53" s="168"/>
      <c r="C53" s="168"/>
      <c r="D53" s="168"/>
      <c r="E53" s="168"/>
      <c r="F53" s="168"/>
      <c r="G53" s="168"/>
      <c r="H53" s="69"/>
      <c r="I53" s="169" t="s">
        <v>34</v>
      </c>
      <c r="J53" s="169"/>
    </row>
    <row r="54" spans="1:10" x14ac:dyDescent="0.2">
      <c r="A54" s="168" t="s">
        <v>79</v>
      </c>
      <c r="B54" s="168"/>
      <c r="C54" s="168"/>
      <c r="D54" s="168"/>
      <c r="E54" s="168"/>
      <c r="F54" s="168"/>
      <c r="G54" s="168"/>
      <c r="H54" s="69"/>
      <c r="I54" s="169" t="s">
        <v>34</v>
      </c>
      <c r="J54" s="169"/>
    </row>
    <row r="55" spans="1:10" x14ac:dyDescent="0.2">
      <c r="A55" s="166" t="s">
        <v>57</v>
      </c>
      <c r="B55" s="166"/>
      <c r="C55" s="166"/>
      <c r="D55" s="166"/>
      <c r="E55" s="166"/>
      <c r="F55" s="166"/>
      <c r="G55" s="166"/>
      <c r="H55" s="70">
        <v>5045420</v>
      </c>
      <c r="I55" s="171">
        <v>2571576</v>
      </c>
      <c r="J55" s="171"/>
    </row>
    <row r="56" spans="1:10" ht="23.25" customHeight="1" thickBot="1" x14ac:dyDescent="0.25">
      <c r="A56" s="163" t="s">
        <v>80</v>
      </c>
      <c r="B56" s="163"/>
      <c r="C56" s="163"/>
      <c r="D56" s="163"/>
      <c r="E56" s="163"/>
      <c r="F56" s="163"/>
      <c r="G56" s="163"/>
      <c r="H56" s="64">
        <f>H30-H43</f>
        <v>-8234799</v>
      </c>
      <c r="I56" s="165">
        <f>I30-I43</f>
        <v>-9047168</v>
      </c>
      <c r="J56" s="165"/>
    </row>
    <row r="57" spans="1:10" x14ac:dyDescent="0.2">
      <c r="A57" s="1"/>
      <c r="B57" s="1"/>
      <c r="C57" s="1"/>
      <c r="D57" s="1"/>
      <c r="E57" s="1"/>
      <c r="F57" s="1"/>
      <c r="G57" s="1"/>
      <c r="H57" s="73"/>
      <c r="I57" s="73"/>
      <c r="J57" s="73"/>
    </row>
    <row r="58" spans="1:10" x14ac:dyDescent="0.2">
      <c r="A58" s="170" t="s">
        <v>81</v>
      </c>
      <c r="B58" s="170"/>
      <c r="C58" s="170"/>
      <c r="D58" s="170"/>
      <c r="E58" s="170"/>
      <c r="F58" s="170"/>
      <c r="G58" s="170"/>
      <c r="H58" s="170"/>
      <c r="I58" s="170"/>
      <c r="J58" s="170"/>
    </row>
    <row r="59" spans="1:10" ht="13.5" thickBot="1" x14ac:dyDescent="0.25">
      <c r="A59" s="170" t="s">
        <v>82</v>
      </c>
      <c r="B59" s="170"/>
      <c r="C59" s="170"/>
      <c r="D59" s="170"/>
      <c r="E59" s="170"/>
      <c r="F59" s="170"/>
      <c r="G59" s="170"/>
      <c r="H59" s="64">
        <f>SUM(H61:H64)</f>
        <v>1474745</v>
      </c>
      <c r="I59" s="165">
        <f>SUM(I61:J64)</f>
        <v>3761700</v>
      </c>
      <c r="J59" s="165"/>
    </row>
    <row r="60" spans="1:10" x14ac:dyDescent="0.2">
      <c r="A60" s="168" t="s">
        <v>44</v>
      </c>
      <c r="B60" s="168"/>
      <c r="C60" s="168"/>
      <c r="D60" s="168"/>
      <c r="E60" s="168"/>
      <c r="F60" s="168"/>
      <c r="G60" s="168"/>
      <c r="H60" s="67"/>
      <c r="I60" s="172"/>
      <c r="J60" s="172"/>
    </row>
    <row r="61" spans="1:10" x14ac:dyDescent="0.2">
      <c r="A61" s="168" t="s">
        <v>83</v>
      </c>
      <c r="B61" s="168"/>
      <c r="C61" s="168"/>
      <c r="D61" s="168"/>
      <c r="E61" s="168"/>
      <c r="F61" s="168"/>
      <c r="G61" s="168"/>
      <c r="H61" s="69" t="s">
        <v>34</v>
      </c>
      <c r="I61" s="169" t="s">
        <v>34</v>
      </c>
      <c r="J61" s="169"/>
    </row>
    <row r="62" spans="1:10" x14ac:dyDescent="0.2">
      <c r="A62" s="168" t="s">
        <v>84</v>
      </c>
      <c r="B62" s="168"/>
      <c r="C62" s="168"/>
      <c r="D62" s="168"/>
      <c r="E62" s="168"/>
      <c r="F62" s="168"/>
      <c r="G62" s="168"/>
      <c r="H62" s="70">
        <v>1474745</v>
      </c>
      <c r="I62" s="171">
        <v>3761700</v>
      </c>
      <c r="J62" s="171"/>
    </row>
    <row r="63" spans="1:10" x14ac:dyDescent="0.2">
      <c r="A63" s="168" t="s">
        <v>48</v>
      </c>
      <c r="B63" s="168"/>
      <c r="C63" s="168"/>
      <c r="D63" s="168"/>
      <c r="E63" s="168"/>
      <c r="F63" s="168"/>
      <c r="G63" s="168"/>
      <c r="H63" s="69" t="s">
        <v>34</v>
      </c>
      <c r="I63" s="169" t="s">
        <v>34</v>
      </c>
      <c r="J63" s="169"/>
    </row>
    <row r="64" spans="1:10" x14ac:dyDescent="0.2">
      <c r="A64" s="168" t="s">
        <v>49</v>
      </c>
      <c r="B64" s="168"/>
      <c r="C64" s="168"/>
      <c r="D64" s="168"/>
      <c r="E64" s="168"/>
      <c r="F64" s="168"/>
      <c r="G64" s="168"/>
      <c r="H64" s="69" t="s">
        <v>34</v>
      </c>
      <c r="I64" s="169" t="s">
        <v>34</v>
      </c>
      <c r="J64" s="169"/>
    </row>
    <row r="65" spans="1:12" ht="13.5" thickBot="1" x14ac:dyDescent="0.25">
      <c r="A65" s="170" t="s">
        <v>85</v>
      </c>
      <c r="B65" s="170"/>
      <c r="C65" s="170"/>
      <c r="D65" s="170"/>
      <c r="E65" s="170"/>
      <c r="F65" s="170"/>
      <c r="G65" s="170"/>
      <c r="H65" s="64">
        <f>SUM(H67:H71)</f>
        <v>9334553</v>
      </c>
      <c r="I65" s="165">
        <f>SUM(I67:J71)</f>
        <v>3925183</v>
      </c>
      <c r="J65" s="165"/>
    </row>
    <row r="66" spans="1:12" x14ac:dyDescent="0.2">
      <c r="A66" s="168" t="s">
        <v>44</v>
      </c>
      <c r="B66" s="168"/>
      <c r="C66" s="168"/>
      <c r="D66" s="168"/>
      <c r="E66" s="168"/>
      <c r="F66" s="168"/>
      <c r="G66" s="168"/>
      <c r="H66" s="67"/>
      <c r="I66" s="172"/>
      <c r="J66" s="172"/>
    </row>
    <row r="67" spans="1:12" x14ac:dyDescent="0.2">
      <c r="A67" s="168" t="s">
        <v>86</v>
      </c>
      <c r="B67" s="168"/>
      <c r="C67" s="168"/>
      <c r="D67" s="168"/>
      <c r="E67" s="168"/>
      <c r="F67" s="168"/>
      <c r="G67" s="168"/>
      <c r="H67" s="70">
        <v>9334553</v>
      </c>
      <c r="I67" s="171">
        <v>3925183</v>
      </c>
      <c r="J67" s="171"/>
    </row>
    <row r="68" spans="1:12" x14ac:dyDescent="0.2">
      <c r="A68" s="168" t="s">
        <v>54</v>
      </c>
      <c r="B68" s="168"/>
      <c r="C68" s="168"/>
      <c r="D68" s="168"/>
      <c r="E68" s="168"/>
      <c r="F68" s="168"/>
      <c r="G68" s="168"/>
      <c r="H68" s="69"/>
      <c r="I68" s="169" t="s">
        <v>34</v>
      </c>
      <c r="J68" s="169"/>
    </row>
    <row r="69" spans="1:12" x14ac:dyDescent="0.2">
      <c r="A69" s="168" t="s">
        <v>87</v>
      </c>
      <c r="B69" s="168"/>
      <c r="C69" s="168"/>
      <c r="D69" s="168"/>
      <c r="E69" s="168"/>
      <c r="F69" s="168"/>
      <c r="G69" s="168"/>
      <c r="H69" s="70"/>
      <c r="I69" s="169" t="s">
        <v>34</v>
      </c>
      <c r="J69" s="169"/>
    </row>
    <row r="70" spans="1:12" x14ac:dyDescent="0.2">
      <c r="A70" s="168" t="s">
        <v>88</v>
      </c>
      <c r="B70" s="168"/>
      <c r="C70" s="168"/>
      <c r="D70" s="168"/>
      <c r="E70" s="168"/>
      <c r="F70" s="168"/>
      <c r="G70" s="168"/>
      <c r="H70" s="69"/>
      <c r="I70" s="169" t="s">
        <v>34</v>
      </c>
      <c r="J70" s="169"/>
    </row>
    <row r="71" spans="1:12" x14ac:dyDescent="0.2">
      <c r="A71" s="168" t="s">
        <v>89</v>
      </c>
      <c r="B71" s="168"/>
      <c r="C71" s="168"/>
      <c r="D71" s="168"/>
      <c r="E71" s="168"/>
      <c r="F71" s="168"/>
      <c r="G71" s="168"/>
      <c r="H71" s="69"/>
      <c r="I71" s="169" t="s">
        <v>34</v>
      </c>
      <c r="J71" s="169"/>
    </row>
    <row r="72" spans="1:12" ht="13.5" thickBot="1" x14ac:dyDescent="0.25">
      <c r="A72" s="163" t="s">
        <v>90</v>
      </c>
      <c r="B72" s="163"/>
      <c r="C72" s="163"/>
      <c r="D72" s="163"/>
      <c r="E72" s="163"/>
      <c r="F72" s="163"/>
      <c r="G72" s="163"/>
      <c r="H72" s="64">
        <f>H59-H65</f>
        <v>-7859808</v>
      </c>
      <c r="I72" s="165">
        <f>I59-I65</f>
        <v>-163483</v>
      </c>
      <c r="J72" s="165"/>
    </row>
    <row r="73" spans="1:12" x14ac:dyDescent="0.2">
      <c r="A73" s="166" t="s">
        <v>91</v>
      </c>
      <c r="B73" s="166"/>
      <c r="C73" s="166"/>
      <c r="D73" s="166"/>
      <c r="E73" s="166"/>
      <c r="F73" s="166"/>
      <c r="G73" s="166"/>
      <c r="H73" s="74">
        <v>-471617</v>
      </c>
      <c r="I73" s="167">
        <v>2199810</v>
      </c>
      <c r="J73" s="167"/>
    </row>
    <row r="74" spans="1:12" ht="32.25" customHeight="1" thickBot="1" x14ac:dyDescent="0.25">
      <c r="A74" s="163" t="s">
        <v>92</v>
      </c>
      <c r="B74" s="163"/>
      <c r="C74" s="163"/>
      <c r="D74" s="163"/>
      <c r="E74" s="163"/>
      <c r="F74" s="163"/>
      <c r="G74" s="163"/>
      <c r="H74" s="64">
        <f>H28+H56+H72+H73</f>
        <v>-3047826</v>
      </c>
      <c r="I74" s="64">
        <f t="shared" ref="I74" si="0">I28+I56+I72+I73</f>
        <v>14269256</v>
      </c>
      <c r="J74" s="64">
        <f>I28+I56+I72+I73</f>
        <v>14269256</v>
      </c>
    </row>
    <row r="75" spans="1:12" ht="24" customHeight="1" thickBot="1" x14ac:dyDescent="0.25">
      <c r="A75" s="163" t="s">
        <v>93</v>
      </c>
      <c r="B75" s="163"/>
      <c r="C75" s="163"/>
      <c r="D75" s="163"/>
      <c r="E75" s="163"/>
      <c r="F75" s="163"/>
      <c r="G75" s="163"/>
      <c r="H75" s="72">
        <f>ОФП!D30</f>
        <v>18812559</v>
      </c>
      <c r="I75" s="164">
        <v>24188597</v>
      </c>
      <c r="J75" s="164"/>
      <c r="K75" s="156">
        <f>H75-ОФП!D30</f>
        <v>0</v>
      </c>
      <c r="L75" s="75"/>
    </row>
    <row r="76" spans="1:12" ht="27.75" customHeight="1" thickBot="1" x14ac:dyDescent="0.25">
      <c r="A76" s="163" t="s">
        <v>94</v>
      </c>
      <c r="B76" s="163"/>
      <c r="C76" s="163"/>
      <c r="D76" s="163"/>
      <c r="E76" s="163"/>
      <c r="F76" s="163"/>
      <c r="G76" s="163"/>
      <c r="H76" s="72">
        <f>H74+H75</f>
        <v>15764733</v>
      </c>
      <c r="I76" s="164">
        <f>I74+I75</f>
        <v>38457853</v>
      </c>
      <c r="J76" s="164"/>
      <c r="K76" s="156">
        <f>H76-ОФП!C30</f>
        <v>0</v>
      </c>
      <c r="L76" s="75"/>
    </row>
    <row r="77" spans="1:12" x14ac:dyDescent="0.2">
      <c r="A77" s="65"/>
      <c r="B77" s="65"/>
      <c r="C77" s="65"/>
      <c r="D77" s="65"/>
      <c r="E77" s="65"/>
      <c r="F77" s="65"/>
      <c r="G77" s="65"/>
      <c r="H77" s="65"/>
      <c r="I77" s="65"/>
      <c r="J77" s="65"/>
    </row>
    <row r="78" spans="1:12" x14ac:dyDescent="0.2">
      <c r="A78" s="66"/>
      <c r="H78" s="75"/>
    </row>
    <row r="81" spans="1:15" s="135" customFormat="1" ht="34.5" customHeight="1" x14ac:dyDescent="0.2">
      <c r="A81" s="55" t="s">
        <v>24</v>
      </c>
      <c r="B81" s="132"/>
      <c r="C81" s="132"/>
      <c r="D81" s="132"/>
      <c r="E81" s="133"/>
      <c r="F81" s="133"/>
      <c r="G81" s="134"/>
      <c r="H81" s="134"/>
      <c r="I81" s="134"/>
      <c r="J81" s="134"/>
      <c r="K81" s="134"/>
      <c r="L81" s="134"/>
      <c r="M81" s="134"/>
      <c r="N81" s="134"/>
      <c r="O81" s="134"/>
    </row>
    <row r="82" spans="1:15" s="135" customFormat="1" ht="12" x14ac:dyDescent="0.2">
      <c r="A82" s="55"/>
      <c r="B82" s="132"/>
      <c r="C82" s="132"/>
      <c r="D82" s="132"/>
      <c r="E82" s="133"/>
      <c r="F82" s="133"/>
      <c r="G82" s="134"/>
      <c r="H82" s="134"/>
      <c r="I82" s="134"/>
      <c r="J82" s="134"/>
      <c r="K82" s="134"/>
      <c r="L82" s="134"/>
      <c r="M82" s="134"/>
      <c r="N82" s="134"/>
      <c r="O82" s="134"/>
    </row>
    <row r="83" spans="1:15" s="135" customFormat="1" ht="12" customHeight="1" x14ac:dyDescent="0.2">
      <c r="A83" s="155" t="s">
        <v>25</v>
      </c>
      <c r="B83" s="56"/>
      <c r="C83" s="159" t="s">
        <v>28</v>
      </c>
      <c r="D83" s="159"/>
      <c r="E83" s="159"/>
      <c r="F83" s="159"/>
      <c r="G83" s="159"/>
      <c r="H83" s="159"/>
      <c r="I83" s="159"/>
      <c r="J83" s="159"/>
      <c r="K83" s="134"/>
      <c r="L83" s="134"/>
      <c r="M83" s="134"/>
      <c r="N83" s="134"/>
      <c r="O83" s="134"/>
    </row>
    <row r="84" spans="1:15" s="135" customFormat="1" ht="47.25" customHeight="1" x14ac:dyDescent="0.2">
      <c r="A84" s="155" t="s">
        <v>26</v>
      </c>
      <c r="B84" s="56"/>
      <c r="C84" s="159" t="s">
        <v>29</v>
      </c>
      <c r="D84" s="159"/>
      <c r="E84" s="159"/>
      <c r="F84" s="159"/>
      <c r="G84" s="159"/>
      <c r="H84" s="56"/>
      <c r="I84" s="56"/>
      <c r="J84" s="56"/>
      <c r="K84" s="134"/>
      <c r="L84" s="134"/>
      <c r="M84" s="134"/>
      <c r="N84" s="134"/>
      <c r="O84" s="134"/>
    </row>
    <row r="85" spans="1:15" s="1" customFormat="1" ht="14.25" customHeight="1" x14ac:dyDescent="0.2">
      <c r="A85" s="162"/>
      <c r="B85" s="162"/>
      <c r="C85" s="77"/>
      <c r="D85" s="76"/>
      <c r="E85" s="76"/>
      <c r="F85" s="76"/>
      <c r="G85" s="76"/>
      <c r="H85" s="61"/>
      <c r="I85" s="61"/>
      <c r="J85" s="61"/>
    </row>
    <row r="86" spans="1:15" s="1" customFormat="1" ht="14.25" customHeight="1" x14ac:dyDescent="0.2">
      <c r="A86" s="162" t="str">
        <f>ОПиУ!A35</f>
        <v>28 июля 2023г.</v>
      </c>
      <c r="B86" s="162"/>
      <c r="C86" s="162"/>
      <c r="D86" s="76"/>
      <c r="E86" s="76"/>
      <c r="F86" s="76"/>
      <c r="G86" s="76"/>
      <c r="H86" s="61"/>
      <c r="I86" s="61"/>
      <c r="J86" s="61"/>
    </row>
  </sheetData>
  <mergeCells count="134">
    <mergeCell ref="A13:G13"/>
    <mergeCell ref="I13:J13"/>
    <mergeCell ref="C84:G84"/>
    <mergeCell ref="A16:G16"/>
    <mergeCell ref="A17:G17"/>
    <mergeCell ref="I17:J17"/>
    <mergeCell ref="N15:O15"/>
    <mergeCell ref="A5:J5"/>
    <mergeCell ref="A6:J6"/>
    <mergeCell ref="A7:J7"/>
    <mergeCell ref="A8:J8"/>
    <mergeCell ref="A9:G10"/>
    <mergeCell ref="H9:I10"/>
    <mergeCell ref="J9:J10"/>
    <mergeCell ref="A14:G14"/>
    <mergeCell ref="I14:J14"/>
    <mergeCell ref="A15:G15"/>
    <mergeCell ref="I15:J15"/>
    <mergeCell ref="A11:G11"/>
    <mergeCell ref="I11:J11"/>
    <mergeCell ref="A12:G12"/>
    <mergeCell ref="A20:G20"/>
    <mergeCell ref="A21:G21"/>
    <mergeCell ref="I21:J21"/>
    <mergeCell ref="A22:G22"/>
    <mergeCell ref="I22:J22"/>
    <mergeCell ref="A18:G18"/>
    <mergeCell ref="I18:J18"/>
    <mergeCell ref="A19:G19"/>
    <mergeCell ref="I19:J19"/>
    <mergeCell ref="A25:G25"/>
    <mergeCell ref="A26:G26"/>
    <mergeCell ref="I26:J26"/>
    <mergeCell ref="A23:G23"/>
    <mergeCell ref="I23:J23"/>
    <mergeCell ref="A24:G24"/>
    <mergeCell ref="I24:J24"/>
    <mergeCell ref="A29:J29"/>
    <mergeCell ref="A30:G30"/>
    <mergeCell ref="I30:J30"/>
    <mergeCell ref="A31:G31"/>
    <mergeCell ref="A27:G27"/>
    <mergeCell ref="I27:J27"/>
    <mergeCell ref="A28:G28"/>
    <mergeCell ref="I28:J28"/>
    <mergeCell ref="A34:G34"/>
    <mergeCell ref="I34:J34"/>
    <mergeCell ref="A35:G35"/>
    <mergeCell ref="I35:J35"/>
    <mergeCell ref="A32:G32"/>
    <mergeCell ref="I32:J32"/>
    <mergeCell ref="A33:G33"/>
    <mergeCell ref="I33:J33"/>
    <mergeCell ref="A38:G38"/>
    <mergeCell ref="I38:J38"/>
    <mergeCell ref="A39:G39"/>
    <mergeCell ref="I39:J39"/>
    <mergeCell ref="A36:G36"/>
    <mergeCell ref="I36:J36"/>
    <mergeCell ref="A37:G37"/>
    <mergeCell ref="I37:J37"/>
    <mergeCell ref="A42:G42"/>
    <mergeCell ref="I42:J42"/>
    <mergeCell ref="A43:G43"/>
    <mergeCell ref="I43:J43"/>
    <mergeCell ref="A40:G40"/>
    <mergeCell ref="I40:J40"/>
    <mergeCell ref="A41:G41"/>
    <mergeCell ref="I41:J41"/>
    <mergeCell ref="A46:G46"/>
    <mergeCell ref="I46:J46"/>
    <mergeCell ref="A47:G47"/>
    <mergeCell ref="I47:J47"/>
    <mergeCell ref="A44:G44"/>
    <mergeCell ref="I44:J44"/>
    <mergeCell ref="A45:G45"/>
    <mergeCell ref="I45:J45"/>
    <mergeCell ref="A50:G50"/>
    <mergeCell ref="I50:J50"/>
    <mergeCell ref="A51:G51"/>
    <mergeCell ref="I51:J51"/>
    <mergeCell ref="A48:G48"/>
    <mergeCell ref="I48:J48"/>
    <mergeCell ref="A49:G49"/>
    <mergeCell ref="I49:J49"/>
    <mergeCell ref="A54:G54"/>
    <mergeCell ref="I54:J54"/>
    <mergeCell ref="A55:G55"/>
    <mergeCell ref="I55:J55"/>
    <mergeCell ref="A52:G52"/>
    <mergeCell ref="I52:J52"/>
    <mergeCell ref="A53:G53"/>
    <mergeCell ref="I53:J53"/>
    <mergeCell ref="A60:G60"/>
    <mergeCell ref="I60:J60"/>
    <mergeCell ref="A61:G61"/>
    <mergeCell ref="I61:J61"/>
    <mergeCell ref="A56:G56"/>
    <mergeCell ref="I56:J56"/>
    <mergeCell ref="A58:J58"/>
    <mergeCell ref="A59:G59"/>
    <mergeCell ref="I59:J59"/>
    <mergeCell ref="A64:G64"/>
    <mergeCell ref="I64:J64"/>
    <mergeCell ref="A70:G70"/>
    <mergeCell ref="I70:J70"/>
    <mergeCell ref="A71:G71"/>
    <mergeCell ref="I71:J71"/>
    <mergeCell ref="C83:J83"/>
    <mergeCell ref="A65:G65"/>
    <mergeCell ref="I65:J65"/>
    <mergeCell ref="A62:G62"/>
    <mergeCell ref="I62:J62"/>
    <mergeCell ref="A63:G63"/>
    <mergeCell ref="I63:J63"/>
    <mergeCell ref="A68:G68"/>
    <mergeCell ref="I68:J68"/>
    <mergeCell ref="A69:G69"/>
    <mergeCell ref="I69:J69"/>
    <mergeCell ref="A66:G66"/>
    <mergeCell ref="I66:J66"/>
    <mergeCell ref="A67:G67"/>
    <mergeCell ref="I67:J67"/>
    <mergeCell ref="A86:C86"/>
    <mergeCell ref="A85:B85"/>
    <mergeCell ref="A74:G74"/>
    <mergeCell ref="A75:G75"/>
    <mergeCell ref="I75:J75"/>
    <mergeCell ref="A76:G76"/>
    <mergeCell ref="I76:J76"/>
    <mergeCell ref="A72:G72"/>
    <mergeCell ref="I72:J72"/>
    <mergeCell ref="A73:G73"/>
    <mergeCell ref="I73:J73"/>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UY81:WUY84 WLC81:WLC84 WBG81:WBG84 VRK81:VRK84 VHO81:VHO84 UXS81:UXS84 UNW81:UNW84 UEA81:UEA84 TUE81:TUE84 TKI81:TKI84 TAM81:TAM84 SQQ81:SQQ84 SGU81:SGU84 RWY81:RWY84 RNC81:RNC84 RDG81:RDG84 QTK81:QTK84 QJO81:QJO84 PZS81:PZS84 PPW81:PPW84 PGA81:PGA84 OWE81:OWE84 OMI81:OMI84 OCM81:OCM84 NSQ81:NSQ84 NIU81:NIU84 MYY81:MYY84 MPC81:MPC84 MFG81:MFG84 LVK81:LVK84 LLO81:LLO84 LBS81:LBS84 KRW81:KRW84 KIA81:KIA84 JYE81:JYE84 JOI81:JOI84 JEM81:JEM84 IUQ81:IUQ84 IKU81:IKU84 IAY81:IAY84 HRC81:HRC84 HHG81:HHG84 GXK81:GXK84 GNO81:GNO84 GDS81:GDS84 FTW81:FTW84 FKA81:FKA84 FAE81:FAE84 EQI81:EQI84 EGM81:EGM84 DWQ81:DWQ84 DMU81:DMU84 DCY81:DCY84 CTC81:CTC84 CJG81:CJG84 BZK81:BZK84 BPO81:BPO84 BFS81:BFS84 AVW81:AVW84 AMA81:AMA84 ACE81:ACE84 SI81:SI84 IM81:IM84" xr:uid="{F1A0F5BC-4EF4-484A-8001-46011EF80C5B}"/>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Y30"/>
  <sheetViews>
    <sheetView zoomScale="130" zoomScaleNormal="130" workbookViewId="0">
      <selection activeCell="A19" sqref="A19"/>
    </sheetView>
  </sheetViews>
  <sheetFormatPr defaultRowHeight="15" x14ac:dyDescent="0.25"/>
  <cols>
    <col min="1" max="1" width="40.5703125" style="54" customWidth="1"/>
    <col min="2" max="2" width="16.42578125" style="53" customWidth="1"/>
    <col min="3" max="3" width="17.140625" style="53" customWidth="1"/>
    <col min="4" max="4" width="18" style="53" customWidth="1"/>
    <col min="5" max="15" width="9.140625" style="53"/>
    <col min="16" max="16384" width="9.140625" style="54"/>
  </cols>
  <sheetData>
    <row r="1" spans="1:4" x14ac:dyDescent="0.25">
      <c r="A1" s="78"/>
      <c r="B1" s="79"/>
      <c r="C1" s="183"/>
      <c r="D1" s="183"/>
    </row>
    <row r="2" spans="1:4" x14ac:dyDescent="0.25">
      <c r="A2" s="151" t="str">
        <f>ОДДС!A2</f>
        <v>АО "КАЗАЗОТ"</v>
      </c>
      <c r="B2" s="79"/>
      <c r="C2" s="79"/>
      <c r="D2" s="79"/>
    </row>
    <row r="3" spans="1:4" x14ac:dyDescent="0.25">
      <c r="A3" s="80"/>
      <c r="B3" s="79"/>
      <c r="C3" s="79"/>
      <c r="D3" s="79"/>
    </row>
    <row r="4" spans="1:4" x14ac:dyDescent="0.25">
      <c r="A4" s="78"/>
      <c r="B4" s="79"/>
      <c r="C4" s="79"/>
      <c r="D4" s="79"/>
    </row>
    <row r="5" spans="1:4" x14ac:dyDescent="0.25">
      <c r="A5" s="184" t="s">
        <v>95</v>
      </c>
      <c r="B5" s="185"/>
      <c r="C5" s="185"/>
      <c r="D5" s="185"/>
    </row>
    <row r="6" spans="1:4" x14ac:dyDescent="0.25">
      <c r="A6" s="184" t="s">
        <v>133</v>
      </c>
      <c r="B6" s="185"/>
      <c r="C6" s="185"/>
      <c r="D6" s="185"/>
    </row>
    <row r="7" spans="1:4" x14ac:dyDescent="0.25">
      <c r="A7" s="81"/>
      <c r="B7" s="79"/>
      <c r="C7" s="79"/>
      <c r="D7" s="79"/>
    </row>
    <row r="8" spans="1:4" x14ac:dyDescent="0.25">
      <c r="A8" s="78"/>
      <c r="B8" s="79"/>
      <c r="C8" s="79"/>
      <c r="D8" s="79"/>
    </row>
    <row r="9" spans="1:4" ht="24" x14ac:dyDescent="0.25">
      <c r="A9" s="82" t="s">
        <v>22</v>
      </c>
      <c r="B9" s="83" t="s">
        <v>96</v>
      </c>
      <c r="C9" s="83" t="s">
        <v>124</v>
      </c>
      <c r="D9" s="83" t="s">
        <v>97</v>
      </c>
    </row>
    <row r="10" spans="1:4" x14ac:dyDescent="0.25">
      <c r="A10" s="84"/>
      <c r="B10" s="85"/>
      <c r="C10" s="85"/>
      <c r="D10" s="85"/>
    </row>
    <row r="11" spans="1:4" x14ac:dyDescent="0.25">
      <c r="A11" s="86" t="s">
        <v>126</v>
      </c>
      <c r="B11" s="87">
        <v>17754292.239999998</v>
      </c>
      <c r="C11" s="87">
        <v>65272639</v>
      </c>
      <c r="D11" s="87">
        <f>SUM(B11:C11)</f>
        <v>83026931.239999995</v>
      </c>
    </row>
    <row r="12" spans="1:4" x14ac:dyDescent="0.25">
      <c r="A12" s="88" t="s">
        <v>125</v>
      </c>
      <c r="B12" s="89"/>
      <c r="C12" s="90">
        <v>28581916</v>
      </c>
      <c r="D12" s="154">
        <f>SUM(B12:C12)</f>
        <v>28581916</v>
      </c>
    </row>
    <row r="13" spans="1:4" x14ac:dyDescent="0.25">
      <c r="A13" s="88" t="s">
        <v>128</v>
      </c>
      <c r="B13" s="91"/>
      <c r="C13" s="94">
        <v>-10000000</v>
      </c>
      <c r="D13" s="154">
        <f>C13</f>
        <v>-10000000</v>
      </c>
    </row>
    <row r="14" spans="1:4" ht="15.75" thickBot="1" x14ac:dyDescent="0.3">
      <c r="A14" s="86" t="s">
        <v>130</v>
      </c>
      <c r="B14" s="92">
        <v>17754292.239999998</v>
      </c>
      <c r="C14" s="92">
        <f>SUM(C11:C13)</f>
        <v>83854555</v>
      </c>
      <c r="D14" s="92">
        <f>SUM(D11:D13)</f>
        <v>101608847.23999999</v>
      </c>
    </row>
    <row r="15" spans="1:4" ht="15.75" thickTop="1" x14ac:dyDescent="0.25">
      <c r="A15" s="88"/>
      <c r="B15" s="93"/>
      <c r="C15" s="93"/>
      <c r="D15" s="93"/>
    </row>
    <row r="16" spans="1:4" x14ac:dyDescent="0.25">
      <c r="A16" s="88" t="s">
        <v>136</v>
      </c>
      <c r="B16" s="91"/>
      <c r="C16" s="94">
        <f>ОПиУ!C26</f>
        <v>17825512</v>
      </c>
      <c r="D16" s="91">
        <f>SUM(B16:C16)</f>
        <v>17825512</v>
      </c>
    </row>
    <row r="17" spans="1:25" s="148" customFormat="1" x14ac:dyDescent="0.25">
      <c r="A17" s="145" t="s">
        <v>137</v>
      </c>
      <c r="B17" s="146"/>
      <c r="C17" s="146">
        <f>C16</f>
        <v>17825512</v>
      </c>
      <c r="D17" s="146">
        <f>D16</f>
        <v>17825512</v>
      </c>
      <c r="E17" s="147"/>
      <c r="F17" s="147"/>
      <c r="G17" s="147"/>
      <c r="H17" s="147"/>
      <c r="I17" s="147"/>
      <c r="J17" s="147"/>
      <c r="K17" s="147"/>
      <c r="L17" s="147"/>
      <c r="M17" s="147"/>
      <c r="N17" s="147"/>
      <c r="O17" s="147"/>
    </row>
    <row r="18" spans="1:25" ht="15.75" thickBot="1" x14ac:dyDescent="0.3">
      <c r="A18" s="86" t="s">
        <v>138</v>
      </c>
      <c r="B18" s="92">
        <v>17754292.239999998</v>
      </c>
      <c r="C18" s="92">
        <f>C14+C17</f>
        <v>101680067</v>
      </c>
      <c r="D18" s="92">
        <f>D14+D17</f>
        <v>119434359.23999999</v>
      </c>
    </row>
    <row r="19" spans="1:25" ht="15.75" thickTop="1" x14ac:dyDescent="0.25">
      <c r="A19" s="88"/>
      <c r="B19" s="93"/>
      <c r="C19" s="93"/>
      <c r="D19" s="93"/>
    </row>
    <row r="20" spans="1:25" x14ac:dyDescent="0.25">
      <c r="A20" s="95"/>
      <c r="B20" s="96"/>
      <c r="C20" s="96"/>
      <c r="D20" s="96"/>
    </row>
    <row r="21" spans="1:25" x14ac:dyDescent="0.25">
      <c r="A21" s="95"/>
      <c r="B21" s="96"/>
      <c r="C21" s="96"/>
      <c r="D21" s="96"/>
    </row>
    <row r="24" spans="1:25" s="43" customFormat="1" ht="12" x14ac:dyDescent="0.2">
      <c r="A24" s="39" t="s">
        <v>24</v>
      </c>
      <c r="B24" s="40"/>
      <c r="C24" s="41"/>
      <c r="D24" s="41"/>
      <c r="E24" s="40"/>
      <c r="F24" s="40"/>
      <c r="G24" s="40"/>
      <c r="H24" s="40"/>
      <c r="I24" s="40"/>
      <c r="J24" s="40"/>
      <c r="K24" s="42"/>
      <c r="L24" s="42"/>
      <c r="M24" s="42"/>
      <c r="N24" s="42"/>
      <c r="O24" s="42"/>
      <c r="P24" s="42"/>
      <c r="Q24" s="42"/>
      <c r="R24" s="42"/>
      <c r="S24" s="42"/>
      <c r="T24" s="42"/>
      <c r="U24" s="42"/>
      <c r="V24" s="42"/>
      <c r="W24" s="42"/>
      <c r="X24" s="42"/>
      <c r="Y24" s="42"/>
    </row>
    <row r="25" spans="1:25" s="43" customFormat="1" ht="12" x14ac:dyDescent="0.2">
      <c r="A25" s="42"/>
      <c r="B25" s="40"/>
      <c r="C25" s="41"/>
      <c r="D25" s="41"/>
      <c r="E25" s="40"/>
      <c r="F25" s="40"/>
      <c r="G25" s="40"/>
      <c r="H25" s="40"/>
      <c r="I25" s="40"/>
      <c r="J25" s="40"/>
      <c r="K25" s="42"/>
      <c r="L25" s="42"/>
      <c r="M25" s="42"/>
      <c r="N25" s="42"/>
      <c r="O25" s="42"/>
      <c r="P25" s="42"/>
      <c r="Q25" s="42"/>
      <c r="R25" s="42"/>
      <c r="S25" s="42"/>
      <c r="T25" s="42"/>
      <c r="U25" s="42"/>
      <c r="V25" s="42"/>
      <c r="W25" s="42"/>
      <c r="X25" s="42"/>
      <c r="Y25" s="42"/>
    </row>
    <row r="26" spans="1:25" s="43" customFormat="1" ht="12" x14ac:dyDescent="0.2">
      <c r="A26" s="39"/>
      <c r="B26" s="39"/>
      <c r="C26" s="41"/>
      <c r="D26" s="41"/>
      <c r="E26" s="40"/>
      <c r="F26" s="40"/>
      <c r="G26" s="40"/>
      <c r="H26" s="40"/>
      <c r="I26" s="40"/>
      <c r="J26" s="40"/>
      <c r="K26" s="42"/>
      <c r="L26" s="42"/>
      <c r="M26" s="42"/>
      <c r="N26" s="42"/>
      <c r="O26" s="42"/>
      <c r="P26" s="42"/>
      <c r="Q26" s="42"/>
      <c r="R26" s="42"/>
      <c r="S26" s="42"/>
      <c r="T26" s="42"/>
      <c r="U26" s="42"/>
      <c r="V26" s="42"/>
      <c r="W26" s="42"/>
      <c r="X26" s="42"/>
      <c r="Y26" s="42"/>
    </row>
    <row r="27" spans="1:25" s="43" customFormat="1" ht="12" x14ac:dyDescent="0.2">
      <c r="A27" s="140" t="s">
        <v>25</v>
      </c>
      <c r="B27" s="182" t="str">
        <f>ОДДС!C83</f>
        <v>Жанбатырова М.М.</v>
      </c>
      <c r="C27" s="182"/>
      <c r="D27" s="44"/>
      <c r="E27" s="40"/>
      <c r="F27" s="40"/>
      <c r="G27" s="40"/>
      <c r="H27" s="40"/>
      <c r="I27" s="40"/>
      <c r="J27" s="40"/>
      <c r="K27" s="42"/>
      <c r="L27" s="42"/>
      <c r="M27" s="42"/>
      <c r="N27" s="42"/>
      <c r="O27" s="42"/>
      <c r="P27" s="42"/>
      <c r="Q27" s="42"/>
      <c r="R27" s="42"/>
      <c r="S27" s="42"/>
      <c r="T27" s="42"/>
      <c r="U27" s="42"/>
      <c r="V27" s="42"/>
      <c r="W27" s="42"/>
      <c r="X27" s="42"/>
      <c r="Y27" s="42"/>
    </row>
    <row r="28" spans="1:25" s="99" customFormat="1" ht="48" customHeight="1" x14ac:dyDescent="0.25">
      <c r="A28" s="140" t="s">
        <v>26</v>
      </c>
      <c r="B28" s="182" t="str">
        <f>ОДДС!C84</f>
        <v xml:space="preserve">Директор  департамента бухгалтерского учета и отчетности, главный бухгалтер </v>
      </c>
      <c r="C28" s="182"/>
      <c r="D28" s="39"/>
      <c r="E28" s="97"/>
      <c r="F28" s="97"/>
      <c r="G28" s="97"/>
      <c r="H28" s="97"/>
      <c r="I28" s="97"/>
      <c r="J28" s="97"/>
      <c r="K28" s="98"/>
      <c r="L28" s="98"/>
      <c r="M28" s="98"/>
      <c r="N28" s="98"/>
      <c r="O28" s="98"/>
      <c r="P28" s="98"/>
      <c r="Q28" s="98"/>
      <c r="R28" s="98"/>
      <c r="S28" s="98"/>
      <c r="T28" s="98"/>
      <c r="U28" s="98"/>
      <c r="V28" s="98"/>
      <c r="W28" s="98"/>
      <c r="X28" s="98"/>
      <c r="Y28" s="98"/>
    </row>
    <row r="29" spans="1:25" s="46" customFormat="1" ht="12" x14ac:dyDescent="0.2">
      <c r="A29" s="45"/>
      <c r="B29" s="45"/>
      <c r="C29" s="45"/>
      <c r="D29" s="45"/>
      <c r="E29" s="40"/>
      <c r="F29" s="40"/>
      <c r="G29" s="40"/>
      <c r="H29" s="40"/>
      <c r="I29" s="40"/>
      <c r="J29" s="40"/>
      <c r="K29" s="42"/>
      <c r="L29" s="42"/>
      <c r="M29" s="42"/>
      <c r="N29" s="42"/>
      <c r="O29" s="42"/>
      <c r="P29" s="42"/>
      <c r="Q29" s="42"/>
      <c r="R29" s="42"/>
      <c r="S29" s="42"/>
      <c r="T29" s="42"/>
      <c r="U29" s="42"/>
      <c r="V29" s="42"/>
      <c r="W29" s="42"/>
      <c r="X29" s="42"/>
      <c r="Y29" s="42"/>
    </row>
    <row r="30" spans="1:25" s="46" customFormat="1" ht="12" x14ac:dyDescent="0.2">
      <c r="A30" s="45" t="str">
        <f>ОДДС!A86</f>
        <v>28 июля 2023г.</v>
      </c>
      <c r="B30" s="45"/>
      <c r="C30" s="45"/>
      <c r="D30" s="45"/>
      <c r="E30" s="40"/>
      <c r="F30" s="40"/>
      <c r="G30" s="40"/>
      <c r="H30" s="40"/>
      <c r="I30" s="40"/>
      <c r="J30" s="40"/>
      <c r="K30" s="42"/>
      <c r="L30" s="42"/>
      <c r="M30" s="42"/>
      <c r="N30" s="42"/>
      <c r="O30" s="42"/>
      <c r="P30" s="42"/>
      <c r="Q30" s="42"/>
      <c r="R30" s="42"/>
      <c r="S30" s="42"/>
      <c r="T30" s="42"/>
      <c r="U30" s="42"/>
      <c r="V30" s="42"/>
      <c r="W30" s="42"/>
      <c r="X30" s="42"/>
      <c r="Y30" s="42"/>
    </row>
  </sheetData>
  <mergeCells count="5">
    <mergeCell ref="B28:C28"/>
    <mergeCell ref="C1:D1"/>
    <mergeCell ref="A5:D5"/>
    <mergeCell ref="A6:D6"/>
    <mergeCell ref="B27:C27"/>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ОФП</vt:lpstr>
      <vt:lpstr>ОПиУ</vt:lpstr>
      <vt:lpstr>ОДДС</vt:lpstr>
      <vt:lpstr>ОиК</vt:lpstr>
      <vt:lpstr>ОПиУ!Область_печати</vt:lpstr>
      <vt:lpstr>ОФП!Область_печати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cp:lastPrinted>2023-08-11T04:55:45Z</cp:lastPrinted>
  <dcterms:created xsi:type="dcterms:W3CDTF">2021-05-12T11:51:00Z</dcterms:created>
  <dcterms:modified xsi:type="dcterms:W3CDTF">2023-08-11T05:19:29Z</dcterms:modified>
</cp:coreProperties>
</file>