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filterPrivacy="1"/>
  <xr:revisionPtr revIDLastSave="0" documentId="8_{7F69BAB7-16BC-4DB4-A796-70A37D9B1688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definedNames>
    <definedName name="_Hlk31968479" localSheetId="0">Ф1!#REF!</definedName>
    <definedName name="_Hlk31971137" localSheetId="0">Ф1!#REF!</definedName>
    <definedName name="_Hlk32235699" localSheetId="0">Ф1!#REF!</definedName>
    <definedName name="_Hlk33473736" localSheetId="1">Ф2!#REF!</definedName>
    <definedName name="_xlnm.Print_Area" localSheetId="1">Ф2!$A$1:$D$68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C35" i="1"/>
  <c r="D35" i="1"/>
  <c r="G18" i="4"/>
  <c r="H18" i="4"/>
  <c r="I18" i="4"/>
  <c r="F18" i="4"/>
  <c r="B16" i="4"/>
  <c r="C16" i="4"/>
  <c r="C13" i="2"/>
  <c r="C16" i="2" s="1"/>
  <c r="D13" i="2"/>
  <c r="D16" i="2" s="1"/>
  <c r="D60" i="1" l="1"/>
  <c r="C60" i="1"/>
  <c r="D45" i="1" l="1"/>
  <c r="C45" i="1"/>
  <c r="D23" i="1"/>
  <c r="D36" i="1" s="1"/>
  <c r="C23" i="1"/>
  <c r="C36" i="1" s="1"/>
  <c r="D16" i="4" l="1"/>
  <c r="C54" i="3"/>
  <c r="D54" i="3"/>
  <c r="D25" i="3" l="1"/>
  <c r="D54" i="2" l="1"/>
  <c r="C54" i="2"/>
  <c r="C49" i="2"/>
  <c r="D49" i="2"/>
  <c r="C18" i="4" l="1"/>
  <c r="E16" i="4"/>
  <c r="F16" i="4"/>
  <c r="G16" i="4"/>
  <c r="H16" i="4"/>
  <c r="I16" i="4"/>
  <c r="E18" i="4" l="1"/>
  <c r="D18" i="4"/>
  <c r="B18" i="4"/>
  <c r="C24" i="4" l="1"/>
  <c r="C26" i="4" s="1"/>
  <c r="D24" i="4"/>
  <c r="D26" i="4" s="1"/>
  <c r="E24" i="4"/>
  <c r="E26" i="4" s="1"/>
  <c r="F24" i="4"/>
  <c r="F26" i="4" s="1"/>
  <c r="G24" i="4"/>
  <c r="G26" i="4" s="1"/>
  <c r="H24" i="4"/>
  <c r="H26" i="4" s="1"/>
  <c r="I24" i="4"/>
  <c r="I26" i="4" s="1"/>
  <c r="B24" i="4"/>
  <c r="B26" i="4" s="1"/>
  <c r="D61" i="3"/>
  <c r="C61" i="3"/>
  <c r="D36" i="3"/>
  <c r="D41" i="3" s="1"/>
  <c r="C25" i="3"/>
  <c r="D65" i="3" l="1"/>
  <c r="C36" i="3"/>
  <c r="C41" i="3" s="1"/>
  <c r="C65" i="3" s="1"/>
</calcChain>
</file>

<file path=xl/sharedStrings.xml><?xml version="1.0" encoding="utf-8"?>
<sst xmlns="http://schemas.openxmlformats.org/spreadsheetml/2006/main" count="235" uniqueCount="179">
  <si>
    <t xml:space="preserve"> </t>
  </si>
  <si>
    <t>АО «Казахтелеком»</t>
  </si>
  <si>
    <t>Прим.</t>
  </si>
  <si>
    <t>Активы</t>
  </si>
  <si>
    <t>Внеоборотные активы</t>
  </si>
  <si>
    <t>Основные средства</t>
  </si>
  <si>
    <t>Активы в форме права пользования</t>
  </si>
  <si>
    <t>Нематериальные активы</t>
  </si>
  <si>
    <t>Гудвил</t>
  </si>
  <si>
    <t>Авансы, уплаченные за внеоборотные активы</t>
  </si>
  <si>
    <t xml:space="preserve">Инвестиции в ассоциированные организации </t>
  </si>
  <si>
    <t>Отложенные налоговые активы</t>
  </si>
  <si>
    <t>Затраты на заключение договоров</t>
  </si>
  <si>
    <t>Затраты на выполнение договоров</t>
  </si>
  <si>
    <t>Прочие внеоборотные нефинансовые активы</t>
  </si>
  <si>
    <r>
      <t>Прочие внеоборотные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финансовые активы</t>
    </r>
  </si>
  <si>
    <t>Итого 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</si>
  <si>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</si>
  <si>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</si>
  <si>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</si>
  <si>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Авансовые платежи</t>
  </si>
  <si>
    <t>Предоплата по корпоративному подоходному налогу</t>
  </si>
  <si>
    <t xml:space="preserve">Денежные средства и их эквиваленты </t>
  </si>
  <si>
    <t>Итого оборотные активы</t>
  </si>
  <si>
    <t>Итого активы</t>
  </si>
  <si>
    <t xml:space="preserve">Капитал и обязательства </t>
  </si>
  <si>
    <t>Акционерный капитал</t>
  </si>
  <si>
    <t>Собственные выкупленные акции</t>
  </si>
  <si>
    <t>Резерв по пересчёту иностранной валюты</t>
  </si>
  <si>
    <t>Прочие резервы</t>
  </si>
  <si>
    <t>Нераспределённая прибыль</t>
  </si>
  <si>
    <t>Неконтролирующие доли участия</t>
  </si>
  <si>
    <t>Итого капитал</t>
  </si>
  <si>
    <t>Долгосрочные обязательства</t>
  </si>
  <si>
    <t xml:space="preserve">Займы: долгосрочная часть </t>
  </si>
  <si>
    <t>Обязательства по аренде: долгосрочная часть</t>
  </si>
  <si>
    <t>Прочие долгосрочные финансовые обязательства</t>
  </si>
  <si>
    <t>Отложенные налоговые обязательства</t>
  </si>
  <si>
    <t>Обязательства по вознаграждениям работникам</t>
  </si>
  <si>
    <t>Долговая составляющая привилегированных акций</t>
  </si>
  <si>
    <t>Обязательства по ликвидации активов</t>
  </si>
  <si>
    <t>Итого долгосрочные обязательства</t>
  </si>
  <si>
    <t>Краткосрочные обязательства</t>
  </si>
  <si>
    <t>Займы: краткосрочная часть</t>
  </si>
  <si>
    <t>Обязательства по аренде: краткосрочная часть</t>
  </si>
  <si>
    <t>Прочие краткосрочные финансовые обязательства</t>
  </si>
  <si>
    <t>Краткосрочная часть обязательств по вознаграждениям работникам</t>
  </si>
  <si>
    <t>Торговая кредиторская задолженность</t>
  </si>
  <si>
    <t>Текущий корпоративный подоходный налог к уплате</t>
  </si>
  <si>
    <t>Прочие краткосрочные нефинансовые обязательства</t>
  </si>
  <si>
    <t>Итого краткосрочные обязательства</t>
  </si>
  <si>
    <t>Итого обязательства</t>
  </si>
  <si>
    <t>Главный финансовый директор</t>
  </si>
  <si>
    <t>Узбеков А.А.</t>
  </si>
  <si>
    <t>Себестоимость реализации</t>
  </si>
  <si>
    <t>Валовая прибыль</t>
  </si>
  <si>
    <t>Общие и административные расходы</t>
  </si>
  <si>
    <t>Убытки от обесценения финансовых активов</t>
  </si>
  <si>
    <t>Расходы по реализации</t>
  </si>
  <si>
    <t>Операционная прибыль</t>
  </si>
  <si>
    <t xml:space="preserve">Доля Группы в прибыли ассоциированных организаций </t>
  </si>
  <si>
    <t>Финансовые расходы</t>
  </si>
  <si>
    <t>Финансовые доходы</t>
  </si>
  <si>
    <t xml:space="preserve">Прибыль до налогообложения </t>
  </si>
  <si>
    <t>Расходы по подоходному налогу</t>
  </si>
  <si>
    <t>Собственников материнской компании</t>
  </si>
  <si>
    <t>Курсовые разницы при пересчёте отчётности зарубежных дочерних организаций</t>
  </si>
  <si>
    <t>Приходящийся на:</t>
  </si>
  <si>
    <t>Прибыль на акцию</t>
  </si>
  <si>
    <t>Операционная деятельность</t>
  </si>
  <si>
    <t>Корректировки на:</t>
  </si>
  <si>
    <t xml:space="preserve">Амортизацию нематериальных активов </t>
  </si>
  <si>
    <t xml:space="preserve">Изменения в обязательствах по вознаграждениям работников </t>
  </si>
  <si>
    <t>Списание стоимости товарно-материальных запасов до чистой стоимости реализации</t>
  </si>
  <si>
    <t xml:space="preserve">Финансовые доходы </t>
  </si>
  <si>
    <t>Движение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</si>
  <si>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</si>
  <si>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Изменение в торговой дебиторской задолженности</t>
  </si>
  <si>
    <t>Изменение в товарно-материальных запасах</t>
  </si>
  <si>
    <t>Изменение в прочих оборотных активах</t>
  </si>
  <si>
    <t>Изменение в авансах выданных</t>
  </si>
  <si>
    <t>Изменение в торговой кредиторской задолженности</t>
  </si>
  <si>
    <t>Изменение в затратах на заключение договоров и затратах на выполнение договоров</t>
  </si>
  <si>
    <t>Изменение в обязательствах по договору</t>
  </si>
  <si>
    <t>Изменение в прочих краткосрочных обязательствах</t>
  </si>
  <si>
    <t>Приток денежных средств от операционной деятельности</t>
  </si>
  <si>
    <t>Уплаченный подоходный налог</t>
  </si>
  <si>
    <t>Проценты уплаченные</t>
  </si>
  <si>
    <t>Проценты полученные</t>
  </si>
  <si>
    <t>Чистые денежные потоки, полученные от операционной деятельности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</si>
  <si>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</si>
  <si>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</si>
  <si>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</si>
  <si>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Выдача долгосрочных займов работникам</t>
  </si>
  <si>
    <t>Возврат займов от работников</t>
  </si>
  <si>
    <t>Чистые денежные потоки, использованные в инвестиционной деятельности</t>
  </si>
  <si>
    <t>Финансовая деятельность</t>
  </si>
  <si>
    <r>
      <t>Чистое изменение</t>
    </r>
    <r>
      <rPr>
        <b/>
        <sz val="9"/>
        <color rgb="FF000000"/>
        <rFont val="Arial"/>
        <family val="2"/>
        <charset val="204"/>
      </rPr>
      <t xml:space="preserve"> денежных средств и их эквивалентов</t>
    </r>
  </si>
  <si>
    <r>
      <t xml:space="preserve">Денежные средства и их эквиваленты, на </t>
    </r>
    <r>
      <rPr>
        <sz val="9"/>
        <color rgb="FF000000"/>
        <rFont val="Arial"/>
        <family val="2"/>
        <charset val="204"/>
      </rPr>
      <t>1 января</t>
    </r>
  </si>
  <si>
    <t>Приходится на собственников Материнской Компании</t>
  </si>
  <si>
    <t>Итого</t>
  </si>
  <si>
    <t xml:space="preserve">ПРОМЕЖУТОЧНЫЙ СОКРАЩЁННЫЙ КОНСОЛИДИРОВАННЫЙ ОТЧЁТ О ФИНАНСОВОМ ПОЛОЖЕНИИ </t>
  </si>
  <si>
    <t>Промежуточная сокращённая 
консолидированная финансовая отчётность (неаудированная)</t>
  </si>
  <si>
    <t>ПРОМЕЖУТОЧНЫЙ СОКРАЩЁННЫЙ КОНСОЛИДИРОВАННЫЙ ОТЧЁТ О СОВОКУПНОМ ДОХОДЕ</t>
  </si>
  <si>
    <t>ПРОМЕЖУТОЧНЫЙ СОКРАЩЁННЫЙ КОНСОЛИДИРОВАННЫЙ ОТЧЁТ О ДВИЖЕНИИ ДЕНЕЖНЫХ СРЕДСТВ</t>
  </si>
  <si>
    <t>ПРОМЕЖУТОЧНЫЙ СОКРАЩЁННЫЙ  КОНСОЛИДИРОВАННЫЙ ОТЧЁТ ОБ ИЗМЕНЕНИЯХ В КАПИТАЛЕ</t>
  </si>
  <si>
    <t>Прочий совокупный убыток (неаудировано)</t>
  </si>
  <si>
    <t>Чистая прибыль за период (неаудировано)</t>
  </si>
  <si>
    <t>Итого совокупный доход (неаудировано)</t>
  </si>
  <si>
    <r>
      <t>Прочие 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нефинансовые активы</t>
    </r>
  </si>
  <si>
    <r>
      <t>Прочие 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финансовые активы </t>
    </r>
  </si>
  <si>
    <r>
      <t>Итого капитал и обязательства</t>
    </r>
    <r>
      <rPr>
        <sz val="9"/>
        <color theme="1"/>
        <rFont val="Arial"/>
        <family val="2"/>
        <charset val="204"/>
      </rPr>
      <t xml:space="preserve"> </t>
    </r>
  </si>
  <si>
    <t>Прибыль за отчётный период</t>
  </si>
  <si>
    <t>Прочий совокупный (убыток)/доход</t>
  </si>
  <si>
    <t>Итого совокупный доход за период, за вычетом подоходного налога</t>
  </si>
  <si>
    <t xml:space="preserve">Износ основных средств и активов в форме права пользования </t>
  </si>
  <si>
    <t>Ожидаемые кредитные убытки на денежные средства и их эквиваленты</t>
  </si>
  <si>
    <t>Эффект от курсовой разницы на денежные средства и их эквиваленты</t>
  </si>
  <si>
    <t>Прочий совокупный доход (неаудировано)</t>
  </si>
  <si>
    <t>В тыс. тенге</t>
  </si>
  <si>
    <t>Поступления от погашения финансовых активов, учитываемых по амортизированной стоимости</t>
  </si>
  <si>
    <t>Прочие операционные доходы</t>
  </si>
  <si>
    <t>Прочие операционные расходы</t>
  </si>
  <si>
    <t>В тыс тенге</t>
  </si>
  <si>
    <t>Прим</t>
  </si>
  <si>
    <t>Узбеков АА</t>
  </si>
  <si>
    <t>Приобретение финансовых активов, учитываемых по амортизированной стоимости</t>
  </si>
  <si>
    <t>Долгосрочные обязательства по договору</t>
  </si>
  <si>
    <t xml:space="preserve">Доля Группы в прибыли  ассоциированных организаций </t>
  </si>
  <si>
    <t>Чистые доходы от переоценки валютных статей</t>
  </si>
  <si>
    <t>Прибыль до налогообложения за отчетный период</t>
  </si>
  <si>
    <t xml:space="preserve">Собственные выкупленные акции </t>
  </si>
  <si>
    <t xml:space="preserve">Резерв по пересчёту иностранной валюты </t>
  </si>
  <si>
    <t xml:space="preserve">Прочие резервы </t>
  </si>
  <si>
    <t xml:space="preserve"> Прим.</t>
  </si>
  <si>
    <t>Краткосрочные обязательства по договору</t>
  </si>
  <si>
    <t>Выручка по договорам с покупателями</t>
  </si>
  <si>
    <t>Дивиденды, выплаченные по простым и привилегированным акциям</t>
  </si>
  <si>
    <t>Размещение депозитов</t>
  </si>
  <si>
    <t>Возврат средств по депозитам</t>
  </si>
  <si>
    <t xml:space="preserve">Акционерный капитал </t>
  </si>
  <si>
    <t>На 31 марта 2022 года (неаудировано)</t>
  </si>
  <si>
    <t>На 31 декабря 2021 года (аудировано)</t>
  </si>
  <si>
    <t>Государственные субидии: долгосрочная часть</t>
  </si>
  <si>
    <t>Государственные субидии: краткосрочная часть</t>
  </si>
  <si>
    <t>Главный бухгалтер</t>
  </si>
  <si>
    <t>Уразиманова М.М.</t>
  </si>
  <si>
    <t>По состоянию на 31 марта 2022года</t>
  </si>
  <si>
    <t>Доход от государственной субсидии</t>
  </si>
  <si>
    <t>Доходы от восстановления обесценения нефинансовых активов</t>
  </si>
  <si>
    <t>Чистый прочий совокупный (убыток)/доход, подлежащий реклассификации в состав прибыли или убытка в последующих периодах</t>
  </si>
  <si>
    <t>Актуарные доходы по планам с установленными выплатами, за вычетом подоходного налога</t>
  </si>
  <si>
    <t>Чистый прочий совокупный доход, не подлежащий реклассификации в состав прибыли или убытка в последующих периодах</t>
  </si>
  <si>
    <t xml:space="preserve">Прочий совокупный доход за период, за вычетом подоходного налога </t>
  </si>
  <si>
    <t>Прочий совокупный (убыток)/доход, подлежащий реклассификации в состав прибыли или убытка в последующих периодах (за вычетом налогов)</t>
  </si>
  <si>
    <t>За три месяца, закончившиеся 31 марта 2022 года</t>
  </si>
  <si>
    <t>Поступления от продажи основных средств</t>
  </si>
  <si>
    <t>Возврат средств покрытой банковской гарантии</t>
  </si>
  <si>
    <t>Поступления от займов</t>
  </si>
  <si>
    <t>Выплаты займов</t>
  </si>
  <si>
    <t>Выплаты основной суммы обязательств по аренде</t>
  </si>
  <si>
    <t>Денежные средства и их эквиваленты, на 31 марта</t>
  </si>
  <si>
    <t>На 1 января 2021 года (аудировано)</t>
  </si>
  <si>
    <t>На 31 марта 2021 года (неаудировано)</t>
  </si>
  <si>
    <r>
      <t>На 1 января 2022 года</t>
    </r>
    <r>
      <rPr>
        <b/>
        <sz val="7"/>
        <color theme="1"/>
        <rFont val="Arial"/>
        <family val="2"/>
        <charset val="204"/>
      </rPr>
      <t xml:space="preserve"> (аудировано)</t>
    </r>
  </si>
  <si>
    <t>На 31 марта 2022 года (неаудировано)</t>
  </si>
  <si>
    <t>Доход/(убыток) при выбытии основных средств, нетто</t>
  </si>
  <si>
    <t>Прочий совокупный доход, не подлежащий реклассификации в состав прибыли или убытка в последующих периодах (за вычетом налогов)</t>
  </si>
  <si>
    <t>Раскрытие значительных неденежных операций представлено в Примечании 27</t>
  </si>
  <si>
    <t>Активы по договору обратного «репо»</t>
  </si>
  <si>
    <t>Базовая и разводненная, в отношении чистой прибыли за период, относящаяся к держателям простых акций материнской компании</t>
  </si>
  <si>
    <t>31 марта 2022 года (неаудировано)</t>
  </si>
  <si>
    <t>31 марта 2021 года (неаудировано)*</t>
  </si>
  <si>
    <t>Прибыль, приходящаяся на:</t>
  </si>
  <si>
    <t>Убыток от восстановления обесценения нефинансовых активов</t>
  </si>
  <si>
    <t>(Доход)/убыток при выбытии основных средств, нетто</t>
  </si>
  <si>
    <t>Чистые денежные потоки, использованные в финансовой деятельности</t>
  </si>
  <si>
    <t>2022 года (неаудировано)</t>
  </si>
  <si>
    <t>2021 год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</si>
</sst>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_);_(* \(#,##0\);_(* &quot;-&quot;_);_(@_)"/>
    <numFmt numFmtId="166" formatCode="_-* #,##0\ _₽_-;\-* #,##0\ _₽_-;_-* &quot;-&quot;??\ _₽_-;_-@_-"/>
  </numFmts>
  <fonts count="2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 Bold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7"/>
      <color theme="1"/>
      <name val="Times New Roman"/>
      <family val="1"/>
      <charset val="204"/>
    </font>
    <font>
      <i/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b/>
      <sz val="8.5"/>
      <color theme="1"/>
      <name val="Times New Roman"/>
      <family val="1"/>
      <charset val="204"/>
    </font>
    <font>
      <sz val="8.5"/>
      <color rgb="FF000000"/>
      <name val="Arial"/>
      <family val="2"/>
      <charset val="204"/>
    </font>
    <font>
      <b/>
      <sz val="8.5"/>
      <color rgb="FF000000"/>
      <name val="Arial"/>
      <family val="2"/>
      <charset val="204"/>
    </font>
    <font>
      <i/>
      <sz val="8"/>
      <color theme="1"/>
      <name val="Times New Roman"/>
      <family val="1"/>
      <charset val="204"/>
    </font>
    <font>
      <i/>
      <sz val="6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5" fontId="0" fillId="0" borderId="0" xfId="0" applyNumberFormat="1"/>
    <xf numFmtId="0" fontId="7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wrapText="1"/>
    </xf>
    <xf numFmtId="165" fontId="6" fillId="0" borderId="0" xfId="0" applyNumberFormat="1" applyFont="1" applyAlignment="1">
      <alignment horizontal="left" vertical="center" wrapText="1"/>
    </xf>
    <xf numFmtId="165" fontId="7" fillId="0" borderId="0" xfId="0" applyNumberFormat="1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165" fontId="8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left" vertical="center" wrapText="1"/>
    </xf>
    <xf numFmtId="165" fontId="14" fillId="0" borderId="0" xfId="0" applyNumberFormat="1" applyFont="1" applyAlignment="1">
      <alignment horizontal="left" vertical="center" wrapText="1"/>
    </xf>
    <xf numFmtId="165" fontId="15" fillId="0" borderId="1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6" fontId="7" fillId="0" borderId="0" xfId="1" applyNumberFormat="1" applyFont="1" applyAlignment="1">
      <alignment horizontal="left" vertical="center" wrapText="1"/>
    </xf>
    <xf numFmtId="166" fontId="6" fillId="0" borderId="0" xfId="1" applyNumberFormat="1" applyFont="1" applyAlignment="1">
      <alignment horizontal="left" vertical="center" wrapText="1"/>
    </xf>
    <xf numFmtId="166" fontId="7" fillId="0" borderId="2" xfId="1" applyNumberFormat="1" applyFont="1" applyBorder="1" applyAlignment="1">
      <alignment horizontal="left" vertical="center" wrapText="1"/>
    </xf>
    <xf numFmtId="166" fontId="0" fillId="0" borderId="0" xfId="1" applyNumberFormat="1" applyFont="1"/>
    <xf numFmtId="166" fontId="6" fillId="0" borderId="1" xfId="1" applyNumberFormat="1" applyFont="1" applyBorder="1" applyAlignment="1">
      <alignment horizontal="left" vertical="center" wrapText="1"/>
    </xf>
    <xf numFmtId="166" fontId="7" fillId="0" borderId="1" xfId="1" applyNumberFormat="1" applyFont="1" applyBorder="1" applyAlignment="1">
      <alignment horizontal="left" vertical="center" wrapText="1"/>
    </xf>
    <xf numFmtId="166" fontId="9" fillId="0" borderId="0" xfId="1" applyNumberFormat="1" applyFont="1" applyAlignment="1">
      <alignment horizontal="left" vertical="center" wrapText="1"/>
    </xf>
    <xf numFmtId="166" fontId="8" fillId="0" borderId="0" xfId="1" applyNumberFormat="1" applyFont="1" applyAlignment="1">
      <alignment horizontal="left" vertical="center" wrapText="1"/>
    </xf>
    <xf numFmtId="166" fontId="6" fillId="0" borderId="3" xfId="1" applyNumberFormat="1" applyFont="1" applyBorder="1" applyAlignment="1">
      <alignment horizontal="left" vertical="center" wrapText="1"/>
    </xf>
    <xf numFmtId="166" fontId="7" fillId="0" borderId="3" xfId="1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/>
    <xf numFmtId="166" fontId="18" fillId="0" borderId="0" xfId="1" applyNumberFormat="1" applyFont="1" applyAlignment="1">
      <alignment horizontal="left" vertical="center" wrapText="1"/>
    </xf>
    <xf numFmtId="166" fontId="19" fillId="0" borderId="0" xfId="1" applyNumberFormat="1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66" fontId="6" fillId="0" borderId="4" xfId="1" applyNumberFormat="1" applyFont="1" applyBorder="1" applyAlignment="1">
      <alignment horizontal="left" vertical="center" wrapText="1"/>
    </xf>
    <xf numFmtId="166" fontId="7" fillId="0" borderId="4" xfId="1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166" fontId="8" fillId="0" borderId="1" xfId="1" applyNumberFormat="1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66" fontId="14" fillId="0" borderId="0" xfId="1" applyNumberFormat="1" applyFont="1" applyBorder="1" applyAlignment="1">
      <alignment horizontal="left" vertical="center" wrapText="1"/>
    </xf>
    <xf numFmtId="166" fontId="14" fillId="0" borderId="0" xfId="1" applyNumberFormat="1" applyFont="1" applyAlignment="1">
      <alignment horizontal="left" vertical="center" wrapText="1"/>
    </xf>
    <xf numFmtId="166" fontId="13" fillId="0" borderId="1" xfId="1" applyNumberFormat="1" applyFont="1" applyBorder="1" applyAlignment="1">
      <alignment horizontal="left" vertical="center" wrapText="1"/>
    </xf>
    <xf numFmtId="166" fontId="14" fillId="0" borderId="1" xfId="1" applyNumberFormat="1" applyFont="1" applyBorder="1" applyAlignment="1">
      <alignment horizontal="left" vertical="center" wrapText="1"/>
    </xf>
    <xf numFmtId="166" fontId="14" fillId="0" borderId="4" xfId="1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165" fontId="14" fillId="0" borderId="4" xfId="0" applyNumberFormat="1" applyFont="1" applyBorder="1" applyAlignment="1">
      <alignment horizontal="left" vertical="center" wrapText="1"/>
    </xf>
    <xf numFmtId="166" fontId="15" fillId="0" borderId="0" xfId="1" applyNumberFormat="1" applyFont="1" applyAlignment="1">
      <alignment horizontal="left" vertical="center" wrapText="1"/>
    </xf>
    <xf numFmtId="166" fontId="15" fillId="0" borderId="1" xfId="1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6" fontId="0" fillId="0" borderId="0" xfId="0" applyNumberFormat="1"/>
    <xf numFmtId="0" fontId="24" fillId="0" borderId="4" xfId="0" applyFont="1" applyBorder="1" applyAlignment="1">
      <alignment wrapText="1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wrapText="1"/>
    </xf>
    <xf numFmtId="0" fontId="23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6" fontId="6" fillId="0" borderId="0" xfId="1" applyNumberFormat="1" applyFont="1" applyFill="1" applyAlignment="1">
      <alignment horizontal="left" vertical="center" wrapText="1"/>
    </xf>
    <xf numFmtId="166" fontId="7" fillId="0" borderId="0" xfId="1" applyNumberFormat="1" applyFont="1" applyFill="1" applyAlignment="1">
      <alignment horizontal="left" vertical="center" wrapText="1"/>
    </xf>
    <xf numFmtId="166" fontId="6" fillId="0" borderId="1" xfId="1" applyNumberFormat="1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left" vertical="center" wrapText="1"/>
    </xf>
    <xf numFmtId="166" fontId="6" fillId="0" borderId="4" xfId="1" applyNumberFormat="1" applyFont="1" applyFill="1" applyBorder="1" applyAlignment="1">
      <alignment horizontal="left" vertical="center" wrapText="1"/>
    </xf>
    <xf numFmtId="166" fontId="7" fillId="0" borderId="4" xfId="1" applyNumberFormat="1" applyFont="1" applyFill="1" applyBorder="1" applyAlignment="1">
      <alignment horizontal="left" vertical="center" wrapText="1"/>
    </xf>
    <xf numFmtId="166" fontId="18" fillId="0" borderId="1" xfId="1" applyNumberFormat="1" applyFont="1" applyFill="1" applyBorder="1" applyAlignment="1">
      <alignment vertical="center" wrapText="1"/>
    </xf>
    <xf numFmtId="166" fontId="19" fillId="0" borderId="1" xfId="1" applyNumberFormat="1" applyFont="1" applyFill="1" applyBorder="1" applyAlignment="1">
      <alignment vertical="center" wrapText="1"/>
    </xf>
    <xf numFmtId="165" fontId="18" fillId="0" borderId="1" xfId="0" applyNumberFormat="1" applyFont="1" applyFill="1" applyBorder="1" applyAlignment="1">
      <alignment horizontal="left" vertical="center" wrapText="1"/>
    </xf>
    <xf numFmtId="165" fontId="19" fillId="0" borderId="1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Fill="1" applyAlignment="1">
      <alignment horizontal="right" vertical="center" wrapText="1"/>
    </xf>
    <xf numFmtId="165" fontId="19" fillId="0" borderId="0" xfId="0" applyNumberFormat="1" applyFont="1" applyFill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165" fontId="14" fillId="0" borderId="0" xfId="0" applyNumberFormat="1" applyFont="1" applyBorder="1" applyAlignment="1">
      <alignment horizontal="left" vertical="center" wrapText="1"/>
    </xf>
    <xf numFmtId="165" fontId="14" fillId="0" borderId="4" xfId="0" applyNumberFormat="1" applyFont="1" applyFill="1" applyBorder="1" applyAlignment="1">
      <alignment horizontal="left" vertical="center" wrapText="1"/>
    </xf>
    <xf numFmtId="165" fontId="15" fillId="0" borderId="0" xfId="0" applyNumberFormat="1" applyFont="1" applyBorder="1" applyAlignment="1">
      <alignment horizontal="left" vertical="center" wrapText="1"/>
    </xf>
    <xf numFmtId="165" fontId="19" fillId="0" borderId="0" xfId="0" applyNumberFormat="1" applyFont="1" applyFill="1" applyBorder="1" applyAlignment="1">
      <alignment horizontal="left" vertical="center" wrapText="1"/>
    </xf>
    <xf numFmtId="166" fontId="6" fillId="0" borderId="0" xfId="1" applyNumberFormat="1" applyFont="1" applyFill="1"/>
    <xf numFmtId="165" fontId="6" fillId="0" borderId="3" xfId="0" applyNumberFormat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right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" xfId="0" applyFont="1" applyBorder="1"/>
    <xf numFmtId="0" fontId="18" fillId="0" borderId="0" xfId="0" applyFont="1" applyAlignment="1">
      <alignment wrapText="1"/>
    </xf>
    <xf numFmtId="166" fontId="18" fillId="0" borderId="0" xfId="1" applyNumberFormat="1" applyFont="1" applyBorder="1" applyAlignment="1">
      <alignment horizontal="left" vertical="center" wrapText="1"/>
    </xf>
    <xf numFmtId="166" fontId="19" fillId="0" borderId="0" xfId="1" applyNumberFormat="1" applyFont="1" applyBorder="1" applyAlignment="1">
      <alignment horizontal="left" vertical="center" wrapText="1"/>
    </xf>
    <xf numFmtId="0" fontId="26" fillId="0" borderId="0" xfId="0" applyFont="1"/>
    <xf numFmtId="166" fontId="18" fillId="0" borderId="1" xfId="1" applyNumberFormat="1" applyFont="1" applyBorder="1" applyAlignment="1">
      <alignment horizontal="left" vertical="center" wrapText="1"/>
    </xf>
    <xf numFmtId="166" fontId="19" fillId="0" borderId="1" xfId="1" applyNumberFormat="1" applyFont="1" applyBorder="1" applyAlignment="1">
      <alignment horizontal="left" vertical="center" wrapText="1"/>
    </xf>
    <xf numFmtId="0" fontId="27" fillId="0" borderId="0" xfId="0" applyFont="1"/>
    <xf numFmtId="166" fontId="18" fillId="0" borderId="0" xfId="1" applyNumberFormat="1" applyFont="1" applyFill="1" applyAlignment="1">
      <alignment horizontal="left" vertical="center" wrapText="1"/>
    </xf>
    <xf numFmtId="166" fontId="19" fillId="0" borderId="0" xfId="1" applyNumberFormat="1" applyFont="1" applyFill="1" applyAlignment="1">
      <alignment horizontal="left" vertical="center" wrapText="1"/>
    </xf>
    <xf numFmtId="166" fontId="18" fillId="0" borderId="2" xfId="1" applyNumberFormat="1" applyFont="1" applyFill="1" applyBorder="1" applyAlignment="1">
      <alignment horizontal="left" vertical="center" wrapText="1"/>
    </xf>
    <xf numFmtId="166" fontId="19" fillId="0" borderId="2" xfId="1" applyNumberFormat="1" applyFont="1" applyFill="1" applyBorder="1" applyAlignment="1">
      <alignment horizontal="left" vertical="center" wrapText="1"/>
    </xf>
    <xf numFmtId="0" fontId="26" fillId="0" borderId="0" xfId="0" applyFont="1" applyFill="1"/>
    <xf numFmtId="166" fontId="18" fillId="0" borderId="1" xfId="1" applyNumberFormat="1" applyFont="1" applyFill="1" applyBorder="1" applyAlignment="1">
      <alignment horizontal="left" vertical="center" wrapText="1"/>
    </xf>
    <xf numFmtId="166" fontId="19" fillId="0" borderId="1" xfId="1" applyNumberFormat="1" applyFont="1" applyFill="1" applyBorder="1" applyAlignment="1">
      <alignment horizontal="left" vertical="center" wrapText="1"/>
    </xf>
    <xf numFmtId="166" fontId="18" fillId="0" borderId="4" xfId="1" applyNumberFormat="1" applyFont="1" applyFill="1" applyBorder="1" applyAlignment="1">
      <alignment horizontal="left" vertical="center" wrapText="1"/>
    </xf>
    <xf numFmtId="166" fontId="19" fillId="0" borderId="4" xfId="1" applyNumberFormat="1" applyFont="1" applyFill="1" applyBorder="1" applyAlignment="1">
      <alignment horizontal="left" vertical="center" wrapText="1"/>
    </xf>
    <xf numFmtId="164" fontId="22" fillId="0" borderId="0" xfId="1" applyNumberFormat="1" applyFont="1" applyFill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left" vertical="center" wrapText="1"/>
    </xf>
    <xf numFmtId="166" fontId="19" fillId="0" borderId="0" xfId="1" applyNumberFormat="1" applyFont="1" applyFill="1" applyBorder="1" applyAlignment="1">
      <alignment horizontal="left" vertical="center" wrapText="1"/>
    </xf>
    <xf numFmtId="166" fontId="18" fillId="0" borderId="1" xfId="2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166" fontId="18" fillId="0" borderId="0" xfId="2" applyNumberFormat="1" applyFont="1" applyAlignment="1">
      <alignment horizontal="left" vertical="center" wrapText="1"/>
    </xf>
    <xf numFmtId="166" fontId="19" fillId="0" borderId="0" xfId="2" applyNumberFormat="1" applyFont="1" applyAlignment="1">
      <alignment horizontal="left" vertical="center" wrapText="1"/>
    </xf>
    <xf numFmtId="166" fontId="19" fillId="0" borderId="1" xfId="2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Финансовый" xfId="1" builtinId="3"/>
    <cellStyle name="Финансовый 2" xfId="2" xr:uid="{A6EE1606-02B0-4461-9A2E-365C19E6603D}"/>
    <cellStyle name="Финансовый 3" xfId="3" xr:uid="{2FE554D7-AADF-4862-8986-7DA4E4EA7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3"/>
  <sheetViews>
    <sheetView tabSelected="1" zoomScaleNormal="100" workbookViewId="0">
      <selection activeCell="C31" sqref="C31"/>
    </sheetView>
  </sheetViews>
  <sheetFormatPr defaultRowHeight="15"/>
  <cols>
    <col min="1" max="1" width="65.140625" customWidth="1"/>
    <col min="2" max="2" width="9.28515625" customWidth="1"/>
    <col min="3" max="4" width="15.7109375" customWidth="1"/>
    <col min="6" max="6" width="11.5703125" customWidth="1"/>
    <col min="7" max="7" width="12" customWidth="1"/>
  </cols>
  <sheetData>
    <row r="1" spans="1:7" ht="42" customHeight="1">
      <c r="A1" s="16" t="s">
        <v>1</v>
      </c>
      <c r="B1" s="187" t="s">
        <v>102</v>
      </c>
      <c r="C1" s="187"/>
      <c r="D1" s="187"/>
    </row>
    <row r="2" spans="1:7">
      <c r="A2" s="1"/>
      <c r="B2" s="2"/>
    </row>
    <row r="3" spans="1:7" ht="30.75" customHeight="1">
      <c r="A3" s="188" t="s">
        <v>101</v>
      </c>
      <c r="B3" s="188"/>
      <c r="C3" s="188"/>
      <c r="D3" s="188"/>
    </row>
    <row r="4" spans="1:7" ht="15.75">
      <c r="A4" s="3"/>
    </row>
    <row r="5" spans="1:7">
      <c r="A5" s="1" t="s">
        <v>147</v>
      </c>
    </row>
    <row r="7" spans="1:7">
      <c r="A7" s="38"/>
      <c r="B7" s="40"/>
      <c r="C7" s="29"/>
      <c r="D7" s="30"/>
    </row>
    <row r="8" spans="1:7" ht="42.75" customHeight="1" thickBot="1">
      <c r="A8" s="81" t="s">
        <v>119</v>
      </c>
      <c r="B8" s="82" t="s">
        <v>2</v>
      </c>
      <c r="C8" s="41" t="s">
        <v>141</v>
      </c>
      <c r="D8" s="184" t="s">
        <v>142</v>
      </c>
    </row>
    <row r="9" spans="1:7">
      <c r="A9" s="26" t="s">
        <v>0</v>
      </c>
      <c r="B9" s="24"/>
      <c r="C9" s="26"/>
      <c r="D9" s="32"/>
    </row>
    <row r="10" spans="1:7">
      <c r="A10" s="26" t="s">
        <v>3</v>
      </c>
      <c r="B10" s="24"/>
      <c r="C10" s="26"/>
      <c r="D10" s="32"/>
    </row>
    <row r="11" spans="1:7">
      <c r="A11" s="26" t="s">
        <v>4</v>
      </c>
      <c r="B11" s="28"/>
      <c r="C11" s="26"/>
      <c r="D11" s="13"/>
    </row>
    <row r="12" spans="1:7">
      <c r="A12" s="13" t="s">
        <v>5</v>
      </c>
      <c r="B12" s="21">
        <v>5</v>
      </c>
      <c r="C12" s="146">
        <v>465739526</v>
      </c>
      <c r="D12" s="129">
        <v>476038092</v>
      </c>
      <c r="F12" s="121"/>
      <c r="G12" s="121"/>
    </row>
    <row r="13" spans="1:7">
      <c r="A13" s="13" t="s">
        <v>7</v>
      </c>
      <c r="B13" s="21">
        <v>6</v>
      </c>
      <c r="C13" s="128">
        <v>200508151</v>
      </c>
      <c r="D13" s="129">
        <v>205424785</v>
      </c>
      <c r="F13" s="121"/>
      <c r="G13" s="121"/>
    </row>
    <row r="14" spans="1:7">
      <c r="A14" s="13" t="s">
        <v>8</v>
      </c>
      <c r="B14" s="21">
        <v>8</v>
      </c>
      <c r="C14" s="128">
        <v>152402245</v>
      </c>
      <c r="D14" s="129">
        <v>152402245</v>
      </c>
      <c r="F14" s="121"/>
      <c r="G14" s="121"/>
    </row>
    <row r="15" spans="1:7">
      <c r="A15" s="13" t="s">
        <v>9</v>
      </c>
      <c r="B15" s="21">
        <v>5</v>
      </c>
      <c r="C15" s="128">
        <v>2139161</v>
      </c>
      <c r="D15" s="129">
        <v>3647122</v>
      </c>
      <c r="F15" s="121"/>
      <c r="G15" s="121"/>
    </row>
    <row r="16" spans="1:7">
      <c r="A16" s="13" t="s">
        <v>6</v>
      </c>
      <c r="B16" s="21">
        <v>16</v>
      </c>
      <c r="C16" s="128">
        <v>70700595</v>
      </c>
      <c r="D16" s="129">
        <v>70849066</v>
      </c>
      <c r="F16" s="121"/>
      <c r="G16" s="121"/>
    </row>
    <row r="17" spans="1:7">
      <c r="A17" s="13" t="s">
        <v>10</v>
      </c>
      <c r="B17" s="21">
        <v>7</v>
      </c>
      <c r="C17" s="128">
        <v>3482481</v>
      </c>
      <c r="D17" s="129">
        <v>3460120</v>
      </c>
      <c r="F17" s="121"/>
      <c r="G17" s="121"/>
    </row>
    <row r="18" spans="1:7">
      <c r="A18" s="13" t="s">
        <v>11</v>
      </c>
      <c r="B18" s="21"/>
      <c r="C18" s="128">
        <v>680344</v>
      </c>
      <c r="D18" s="129">
        <v>660170</v>
      </c>
      <c r="F18" s="121"/>
      <c r="G18" s="121"/>
    </row>
    <row r="19" spans="1:7">
      <c r="A19" s="13" t="s">
        <v>12</v>
      </c>
      <c r="B19" s="21"/>
      <c r="C19" s="128">
        <v>2718512</v>
      </c>
      <c r="D19" s="129">
        <v>2494814</v>
      </c>
      <c r="F19" s="121"/>
      <c r="G19" s="121"/>
    </row>
    <row r="20" spans="1:7">
      <c r="A20" s="13" t="s">
        <v>13</v>
      </c>
      <c r="B20" s="21"/>
      <c r="C20" s="128">
        <v>105673</v>
      </c>
      <c r="D20" s="129">
        <v>135051</v>
      </c>
      <c r="F20" s="121"/>
      <c r="G20" s="121"/>
    </row>
    <row r="21" spans="1:7">
      <c r="A21" s="13" t="s">
        <v>14</v>
      </c>
      <c r="B21" s="22"/>
      <c r="C21" s="128">
        <v>6132812</v>
      </c>
      <c r="D21" s="129">
        <v>5601003</v>
      </c>
      <c r="F21" s="121"/>
      <c r="G21" s="121"/>
    </row>
    <row r="22" spans="1:7" ht="15.75" thickBot="1">
      <c r="A22" s="13" t="s">
        <v>15</v>
      </c>
      <c r="B22" s="21">
        <v>9</v>
      </c>
      <c r="C22" s="130">
        <v>7866817</v>
      </c>
      <c r="D22" s="129">
        <v>7141361</v>
      </c>
      <c r="F22" s="121"/>
      <c r="G22" s="121"/>
    </row>
    <row r="23" spans="1:7" ht="15.75" thickBot="1">
      <c r="A23" s="25" t="s">
        <v>16</v>
      </c>
      <c r="B23" s="33"/>
      <c r="C23" s="86">
        <f>C12+C13+C14+C15+C16+C17+C18+C19+C20+C21+C22</f>
        <v>912476317</v>
      </c>
      <c r="D23" s="87">
        <f>D12+D13+D14+D15+D16+D17+D18+D19+D20+D21+D22</f>
        <v>927853829</v>
      </c>
      <c r="F23" s="121"/>
      <c r="G23" s="121"/>
    </row>
    <row r="24" spans="1:7">
      <c r="A24" s="34" t="s">
        <v>0</v>
      </c>
      <c r="B24" s="33"/>
      <c r="C24" s="25"/>
      <c r="D24" s="34"/>
      <c r="F24" s="121"/>
      <c r="G24" s="121"/>
    </row>
    <row r="25" spans="1:7">
      <c r="A25" s="26" t="s">
        <v>17</v>
      </c>
      <c r="B25" s="24"/>
      <c r="C25" s="26"/>
      <c r="D25" s="13"/>
      <c r="F25" s="121"/>
      <c r="G25" s="121"/>
    </row>
    <row r="26" spans="1:7">
      <c r="A26" s="13" t="s">
        <v>18</v>
      </c>
      <c r="B26" s="21"/>
      <c r="C26" s="128">
        <v>15941159</v>
      </c>
      <c r="D26" s="129">
        <v>11962754</v>
      </c>
      <c r="F26" s="121"/>
      <c r="G26" s="121"/>
    </row>
    <row r="27" spans="1:7">
      <c r="A27" s="13" t="s">
        <v>19</v>
      </c>
      <c r="B27" s="21">
        <v>10</v>
      </c>
      <c r="C27" s="128">
        <v>41576813</v>
      </c>
      <c r="D27" s="129">
        <v>36873043</v>
      </c>
      <c r="F27" s="121"/>
      <c r="G27" s="121"/>
    </row>
    <row r="28" spans="1:7">
      <c r="A28" s="13" t="s">
        <v>20</v>
      </c>
      <c r="B28" s="21"/>
      <c r="C28" s="128">
        <v>6130977</v>
      </c>
      <c r="D28" s="129">
        <v>7500551</v>
      </c>
      <c r="F28" s="121"/>
      <c r="G28" s="121"/>
    </row>
    <row r="29" spans="1:7">
      <c r="A29" s="13" t="s">
        <v>21</v>
      </c>
      <c r="B29" s="21"/>
      <c r="C29" s="128">
        <v>5575385</v>
      </c>
      <c r="D29" s="129">
        <v>7527978</v>
      </c>
      <c r="F29" s="121"/>
      <c r="G29" s="121"/>
    </row>
    <row r="30" spans="1:7">
      <c r="A30" s="13" t="s">
        <v>13</v>
      </c>
      <c r="B30" s="21"/>
      <c r="C30" s="128">
        <v>831952</v>
      </c>
      <c r="D30" s="129">
        <v>854321</v>
      </c>
      <c r="F30" s="121"/>
      <c r="G30" s="121"/>
    </row>
    <row r="31" spans="1:7">
      <c r="A31" s="13" t="s">
        <v>109</v>
      </c>
      <c r="B31" s="21"/>
      <c r="C31" s="128">
        <v>13870403</v>
      </c>
      <c r="D31" s="129">
        <v>13310432</v>
      </c>
      <c r="F31" s="121"/>
      <c r="G31" s="121"/>
    </row>
    <row r="32" spans="1:7">
      <c r="A32" s="13" t="s">
        <v>110</v>
      </c>
      <c r="B32" s="21">
        <v>11</v>
      </c>
      <c r="C32" s="128">
        <v>7331040</v>
      </c>
      <c r="D32" s="129">
        <v>11592724</v>
      </c>
      <c r="F32" s="121"/>
      <c r="G32" s="121"/>
    </row>
    <row r="33" spans="1:7">
      <c r="A33" s="13" t="s">
        <v>169</v>
      </c>
      <c r="B33" s="21">
        <v>12</v>
      </c>
      <c r="C33" s="128">
        <v>49999824</v>
      </c>
      <c r="D33" s="129">
        <v>49999824</v>
      </c>
      <c r="F33" s="121"/>
      <c r="G33" s="121"/>
    </row>
    <row r="34" spans="1:7" ht="15.75" thickBot="1">
      <c r="A34" s="7" t="s">
        <v>22</v>
      </c>
      <c r="B34" s="23">
        <v>13</v>
      </c>
      <c r="C34" s="130">
        <v>164987973</v>
      </c>
      <c r="D34" s="131">
        <v>167109839</v>
      </c>
      <c r="F34" s="121"/>
      <c r="G34" s="121"/>
    </row>
    <row r="35" spans="1:7" ht="15.75" thickBot="1">
      <c r="A35" s="11" t="s">
        <v>23</v>
      </c>
      <c r="B35" s="170"/>
      <c r="C35" s="132">
        <f>C26+C27+C28+C29+C30+C31+C32+C33+C34</f>
        <v>306245526</v>
      </c>
      <c r="D35" s="133">
        <f>D26+D27+D28+D29+D30+D31+D32+D33+D34</f>
        <v>306731466</v>
      </c>
      <c r="F35" s="121"/>
      <c r="G35" s="121"/>
    </row>
    <row r="36" spans="1:7" ht="15.75" thickBot="1">
      <c r="A36" s="8" t="s">
        <v>24</v>
      </c>
      <c r="B36" s="37"/>
      <c r="C36" s="147">
        <f>C23+C35</f>
        <v>1218721843</v>
      </c>
      <c r="D36" s="147">
        <f>D23+D35</f>
        <v>1234585295</v>
      </c>
      <c r="F36" s="121"/>
      <c r="G36" s="121"/>
    </row>
    <row r="37" spans="1:7" ht="15.75" thickTop="1">
      <c r="F37" s="121"/>
      <c r="G37" s="121"/>
    </row>
    <row r="38" spans="1:7">
      <c r="A38" s="26" t="s">
        <v>0</v>
      </c>
      <c r="B38" s="24"/>
      <c r="C38" s="26"/>
      <c r="D38" s="13"/>
      <c r="F38" s="121"/>
      <c r="G38" s="121"/>
    </row>
    <row r="39" spans="1:7">
      <c r="A39" s="26" t="s">
        <v>25</v>
      </c>
      <c r="B39" s="24"/>
      <c r="C39" s="26"/>
      <c r="D39" s="13"/>
      <c r="F39" s="121"/>
      <c r="G39" s="121"/>
    </row>
    <row r="40" spans="1:7">
      <c r="A40" s="13" t="s">
        <v>26</v>
      </c>
      <c r="B40" s="21">
        <v>14</v>
      </c>
      <c r="C40" s="86">
        <v>12136529</v>
      </c>
      <c r="D40" s="85">
        <v>12136529</v>
      </c>
      <c r="F40" s="121"/>
      <c r="G40" s="121"/>
    </row>
    <row r="41" spans="1:7">
      <c r="A41" s="13" t="s">
        <v>27</v>
      </c>
      <c r="B41" s="21">
        <v>14</v>
      </c>
      <c r="C41" s="86">
        <v>-7065614</v>
      </c>
      <c r="D41" s="85">
        <v>-7065614</v>
      </c>
      <c r="F41" s="121"/>
      <c r="G41" s="121"/>
    </row>
    <row r="42" spans="1:7">
      <c r="A42" s="13" t="s">
        <v>28</v>
      </c>
      <c r="B42" s="21">
        <v>14</v>
      </c>
      <c r="C42" s="86">
        <v>-45259</v>
      </c>
      <c r="D42" s="85">
        <v>-18338</v>
      </c>
      <c r="F42" s="121"/>
      <c r="G42" s="121"/>
    </row>
    <row r="43" spans="1:7">
      <c r="A43" s="13" t="s">
        <v>29</v>
      </c>
      <c r="B43" s="21">
        <v>14</v>
      </c>
      <c r="C43" s="86">
        <v>1820479</v>
      </c>
      <c r="D43" s="85">
        <v>1820479</v>
      </c>
      <c r="F43" s="121"/>
      <c r="G43" s="121"/>
    </row>
    <row r="44" spans="1:7" ht="15.75" thickBot="1">
      <c r="A44" s="7" t="s">
        <v>30</v>
      </c>
      <c r="B44" s="23"/>
      <c r="C44" s="89">
        <v>598474324</v>
      </c>
      <c r="D44" s="90">
        <v>569486063</v>
      </c>
      <c r="F44" s="121"/>
      <c r="G44" s="121"/>
    </row>
    <row r="45" spans="1:7">
      <c r="A45" s="13"/>
      <c r="B45" s="35"/>
      <c r="C45" s="86">
        <f>C40+C41+C42+C43+C44</f>
        <v>605320459</v>
      </c>
      <c r="D45" s="85">
        <f>D40+D41+D42+D43+D44</f>
        <v>576359119</v>
      </c>
      <c r="F45" s="121"/>
      <c r="G45" s="121"/>
    </row>
    <row r="46" spans="1:7">
      <c r="A46" s="13" t="s">
        <v>0</v>
      </c>
      <c r="B46" s="35"/>
      <c r="C46" s="26"/>
      <c r="D46" s="13"/>
      <c r="F46" s="121"/>
      <c r="G46" s="121"/>
    </row>
    <row r="47" spans="1:7" ht="15.75" thickBot="1">
      <c r="A47" s="7" t="s">
        <v>31</v>
      </c>
      <c r="B47" s="36"/>
      <c r="C47" s="89">
        <v>71055883</v>
      </c>
      <c r="D47" s="90">
        <v>67818247</v>
      </c>
      <c r="F47" s="121"/>
      <c r="G47" s="121"/>
    </row>
    <row r="48" spans="1:7" ht="15.75" thickBot="1">
      <c r="A48" s="11" t="s">
        <v>32</v>
      </c>
      <c r="B48" s="36"/>
      <c r="C48" s="89">
        <v>676376342</v>
      </c>
      <c r="D48" s="90">
        <v>644177366</v>
      </c>
      <c r="F48" s="121"/>
      <c r="G48" s="121"/>
    </row>
    <row r="49" spans="1:7">
      <c r="A49" s="26" t="s">
        <v>0</v>
      </c>
      <c r="B49" s="24"/>
      <c r="C49" s="26"/>
      <c r="D49" s="13"/>
      <c r="F49" s="121"/>
      <c r="G49" s="121"/>
    </row>
    <row r="50" spans="1:7">
      <c r="A50" s="26" t="s">
        <v>33</v>
      </c>
      <c r="B50" s="24"/>
      <c r="C50" s="26"/>
      <c r="D50" s="13"/>
      <c r="F50" s="121"/>
      <c r="G50" s="121"/>
    </row>
    <row r="51" spans="1:7">
      <c r="A51" s="13" t="s">
        <v>34</v>
      </c>
      <c r="B51" s="21">
        <v>15</v>
      </c>
      <c r="C51" s="128">
        <v>276701179</v>
      </c>
      <c r="D51" s="129">
        <v>282246983</v>
      </c>
      <c r="F51" s="121"/>
      <c r="G51" s="121"/>
    </row>
    <row r="52" spans="1:7">
      <c r="A52" s="13" t="s">
        <v>35</v>
      </c>
      <c r="B52" s="21">
        <v>16</v>
      </c>
      <c r="C52" s="128">
        <v>35545464</v>
      </c>
      <c r="D52" s="129">
        <v>33810098</v>
      </c>
      <c r="F52" s="121"/>
      <c r="G52" s="121"/>
    </row>
    <row r="53" spans="1:7">
      <c r="A53" s="13" t="s">
        <v>36</v>
      </c>
      <c r="B53" s="21"/>
      <c r="C53" s="128">
        <v>634</v>
      </c>
      <c r="D53" s="129">
        <v>707</v>
      </c>
      <c r="F53" s="121"/>
      <c r="G53" s="121"/>
    </row>
    <row r="54" spans="1:7">
      <c r="A54" s="32" t="s">
        <v>37</v>
      </c>
      <c r="B54" s="21"/>
      <c r="C54" s="128">
        <v>34967978</v>
      </c>
      <c r="D54" s="129">
        <v>34571582</v>
      </c>
      <c r="F54" s="121"/>
      <c r="G54" s="121"/>
    </row>
    <row r="55" spans="1:7">
      <c r="A55" s="13" t="s">
        <v>38</v>
      </c>
      <c r="B55" s="21"/>
      <c r="C55" s="128">
        <v>19442913</v>
      </c>
      <c r="D55" s="129">
        <v>21848722</v>
      </c>
      <c r="F55" s="121"/>
      <c r="G55" s="121"/>
    </row>
    <row r="56" spans="1:7">
      <c r="A56" s="13" t="s">
        <v>39</v>
      </c>
      <c r="B56" s="21">
        <v>14</v>
      </c>
      <c r="C56" s="128">
        <v>814868</v>
      </c>
      <c r="D56" s="129">
        <v>814868</v>
      </c>
      <c r="F56" s="121"/>
      <c r="G56" s="121"/>
    </row>
    <row r="57" spans="1:7">
      <c r="A57" s="13" t="s">
        <v>127</v>
      </c>
      <c r="B57" s="21">
        <v>17</v>
      </c>
      <c r="C57" s="128">
        <v>8234014</v>
      </c>
      <c r="D57" s="129">
        <v>8188122</v>
      </c>
      <c r="F57" s="121"/>
      <c r="G57" s="121"/>
    </row>
    <row r="58" spans="1:7">
      <c r="A58" s="13" t="s">
        <v>143</v>
      </c>
      <c r="B58" s="21">
        <v>21</v>
      </c>
      <c r="C58" s="128">
        <v>15065671</v>
      </c>
      <c r="D58" s="129">
        <v>14596405</v>
      </c>
      <c r="F58" s="121"/>
      <c r="G58" s="121"/>
    </row>
    <row r="59" spans="1:7" ht="15.75" thickBot="1">
      <c r="A59" s="13" t="s">
        <v>40</v>
      </c>
      <c r="B59" s="21"/>
      <c r="C59" s="130">
        <v>7485895</v>
      </c>
      <c r="D59" s="131">
        <v>7416005</v>
      </c>
      <c r="F59" s="121"/>
      <c r="G59" s="121"/>
    </row>
    <row r="60" spans="1:7" ht="15.75" thickBot="1">
      <c r="A60" s="25" t="s">
        <v>41</v>
      </c>
      <c r="B60" s="33"/>
      <c r="C60" s="86">
        <f>C51+C52+C53+C54+C55+C56+C57+C58+C59</f>
        <v>398258616</v>
      </c>
      <c r="D60" s="85">
        <f>D51+D52+D53+D54+D55+D56+D57+D58+D59</f>
        <v>403493492</v>
      </c>
      <c r="F60" s="121"/>
      <c r="G60" s="121"/>
    </row>
    <row r="61" spans="1:7">
      <c r="A61" s="34" t="s">
        <v>0</v>
      </c>
      <c r="B61" s="33"/>
      <c r="C61" s="25"/>
      <c r="D61" s="34"/>
      <c r="F61" s="121"/>
      <c r="G61" s="121"/>
    </row>
    <row r="62" spans="1:7">
      <c r="A62" s="26" t="s">
        <v>42</v>
      </c>
      <c r="B62" s="24"/>
      <c r="C62" s="26"/>
      <c r="D62" s="13"/>
      <c r="F62" s="121"/>
      <c r="G62" s="121"/>
    </row>
    <row r="63" spans="1:7">
      <c r="A63" s="32" t="s">
        <v>43</v>
      </c>
      <c r="B63" s="21">
        <v>15</v>
      </c>
      <c r="C63" s="86">
        <v>34059571</v>
      </c>
      <c r="D63" s="85">
        <v>33544325</v>
      </c>
      <c r="F63" s="121"/>
      <c r="G63" s="121"/>
    </row>
    <row r="64" spans="1:7">
      <c r="A64" s="32" t="s">
        <v>44</v>
      </c>
      <c r="B64" s="21">
        <v>16</v>
      </c>
      <c r="C64" s="86">
        <v>14172886</v>
      </c>
      <c r="D64" s="85">
        <v>15341478</v>
      </c>
      <c r="F64" s="121"/>
      <c r="G64" s="121"/>
    </row>
    <row r="65" spans="1:7">
      <c r="A65" s="32" t="s">
        <v>45</v>
      </c>
      <c r="B65" s="21">
        <v>18</v>
      </c>
      <c r="C65" s="86">
        <v>14423066</v>
      </c>
      <c r="D65" s="85">
        <v>19952085</v>
      </c>
      <c r="F65" s="121"/>
      <c r="G65" s="121"/>
    </row>
    <row r="66" spans="1:7">
      <c r="A66" s="32" t="s">
        <v>46</v>
      </c>
      <c r="B66" s="21"/>
      <c r="C66" s="86">
        <v>1529173</v>
      </c>
      <c r="D66" s="85">
        <v>1526442</v>
      </c>
      <c r="F66" s="121"/>
      <c r="G66" s="121"/>
    </row>
    <row r="67" spans="1:7">
      <c r="A67" s="32" t="s">
        <v>47</v>
      </c>
      <c r="B67" s="21"/>
      <c r="C67" s="86">
        <v>33364969</v>
      </c>
      <c r="D67" s="85">
        <v>75100611</v>
      </c>
      <c r="F67" s="121"/>
      <c r="G67" s="121"/>
    </row>
    <row r="68" spans="1:7">
      <c r="A68" s="32" t="s">
        <v>48</v>
      </c>
      <c r="B68" s="21"/>
      <c r="C68" s="91">
        <v>1952740</v>
      </c>
      <c r="D68" s="92">
        <v>1087723</v>
      </c>
      <c r="F68" s="121"/>
      <c r="G68" s="121"/>
    </row>
    <row r="69" spans="1:7">
      <c r="A69" s="32" t="s">
        <v>135</v>
      </c>
      <c r="B69" s="21">
        <v>19</v>
      </c>
      <c r="C69" s="86">
        <v>22028393</v>
      </c>
      <c r="D69" s="85">
        <v>21880659</v>
      </c>
      <c r="F69" s="121"/>
      <c r="G69" s="121"/>
    </row>
    <row r="70" spans="1:7">
      <c r="A70" s="13" t="s">
        <v>144</v>
      </c>
      <c r="B70" s="21">
        <v>21</v>
      </c>
      <c r="C70" s="86">
        <v>4548524</v>
      </c>
      <c r="D70" s="85">
        <v>4202083</v>
      </c>
      <c r="F70" s="121"/>
      <c r="G70" s="121"/>
    </row>
    <row r="71" spans="1:7" ht="15.75" thickBot="1">
      <c r="A71" s="44" t="s">
        <v>49</v>
      </c>
      <c r="B71" s="23">
        <v>20</v>
      </c>
      <c r="C71" s="89">
        <v>18007563</v>
      </c>
      <c r="D71" s="90">
        <v>14279031</v>
      </c>
      <c r="F71" s="121"/>
      <c r="G71" s="121"/>
    </row>
    <row r="72" spans="1:7" ht="15.75" thickBot="1">
      <c r="A72" s="11" t="s">
        <v>50</v>
      </c>
      <c r="B72" s="23"/>
      <c r="C72" s="89">
        <f>C63+C64+C65+C66+C67+C68+C69+C70+C71</f>
        <v>144086885</v>
      </c>
      <c r="D72" s="90">
        <f>D63+D64+D65+D66+D67+D68+D69+D70+D71</f>
        <v>186914437</v>
      </c>
      <c r="F72" s="121"/>
      <c r="G72" s="121"/>
    </row>
    <row r="73" spans="1:7" ht="15.75" thickBot="1">
      <c r="A73" s="11" t="s">
        <v>51</v>
      </c>
      <c r="B73" s="23"/>
      <c r="C73" s="89">
        <v>542345501</v>
      </c>
      <c r="D73" s="90">
        <v>590407929</v>
      </c>
      <c r="F73" s="121"/>
      <c r="G73" s="121"/>
    </row>
    <row r="74" spans="1:7" ht="15.75" thickBot="1">
      <c r="A74" s="8" t="s">
        <v>111</v>
      </c>
      <c r="B74" s="45"/>
      <c r="C74" s="93">
        <v>1218721843</v>
      </c>
      <c r="D74" s="94">
        <v>1234585295</v>
      </c>
      <c r="F74" s="121"/>
      <c r="G74" s="121"/>
    </row>
    <row r="75" spans="1:7" ht="15.75" thickTop="1">
      <c r="F75" s="121"/>
      <c r="G75" s="121"/>
    </row>
    <row r="76" spans="1:7">
      <c r="A76" s="192"/>
      <c r="B76" s="192"/>
      <c r="C76" s="192"/>
      <c r="D76" s="192"/>
      <c r="F76" s="121"/>
      <c r="G76" s="121"/>
    </row>
    <row r="77" spans="1:7">
      <c r="F77" s="121"/>
      <c r="G77" s="121"/>
    </row>
    <row r="78" spans="1:7" ht="15.75" thickBot="1">
      <c r="A78" s="189" t="s">
        <v>52</v>
      </c>
      <c r="B78" s="189"/>
      <c r="C78" s="190"/>
      <c r="D78" s="190"/>
    </row>
    <row r="79" spans="1:7" ht="29.25" customHeight="1">
      <c r="A79" s="189"/>
      <c r="B79" s="189"/>
      <c r="C79" s="191" t="s">
        <v>53</v>
      </c>
      <c r="D79" s="191"/>
    </row>
    <row r="80" spans="1:7">
      <c r="A80" s="189" t="s">
        <v>0</v>
      </c>
      <c r="B80" s="189"/>
      <c r="C80" s="189"/>
      <c r="D80" s="189"/>
    </row>
    <row r="81" spans="1:4">
      <c r="A81" s="189"/>
      <c r="B81" s="189"/>
      <c r="C81" s="189"/>
      <c r="D81" s="189"/>
    </row>
    <row r="82" spans="1:4" ht="15.75" thickBot="1">
      <c r="A82" s="189" t="s">
        <v>145</v>
      </c>
      <c r="B82" s="189"/>
      <c r="C82" s="190"/>
      <c r="D82" s="190"/>
    </row>
    <row r="83" spans="1:4">
      <c r="A83" s="189"/>
      <c r="B83" s="189"/>
      <c r="C83" s="191" t="s">
        <v>146</v>
      </c>
      <c r="D83" s="191"/>
    </row>
  </sheetData>
  <mergeCells count="15">
    <mergeCell ref="B1:D1"/>
    <mergeCell ref="A3:D3"/>
    <mergeCell ref="A82:B82"/>
    <mergeCell ref="C82:D82"/>
    <mergeCell ref="A83:B83"/>
    <mergeCell ref="C83:D83"/>
    <mergeCell ref="A76:D76"/>
    <mergeCell ref="A81:B81"/>
    <mergeCell ref="C81:D81"/>
    <mergeCell ref="A78:B78"/>
    <mergeCell ref="C78:D78"/>
    <mergeCell ref="A79:B79"/>
    <mergeCell ref="C79:D79"/>
    <mergeCell ref="A80:B80"/>
    <mergeCell ref="C80:D80"/>
  </mergeCells>
  <pageMargins left="0.7" right="0.7" top="0.75" bottom="0.75" header="0.3" footer="0.3"/>
  <pageSetup paperSize="9" scale="56" orientation="portrait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zoomScale="110" zoomScaleNormal="11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H11" sqref="H11"/>
    </sheetView>
  </sheetViews>
  <sheetFormatPr defaultRowHeight="15"/>
  <cols>
    <col min="1" max="1" width="54.42578125" style="9" customWidth="1"/>
    <col min="2" max="2" width="9.7109375" bestFit="1" customWidth="1"/>
    <col min="3" max="4" width="18.28515625" customWidth="1"/>
    <col min="6" max="6" width="0.28515625" customWidth="1"/>
  </cols>
  <sheetData>
    <row r="1" spans="1:4" ht="30" customHeight="1">
      <c r="A1" s="16" t="s">
        <v>1</v>
      </c>
      <c r="B1" s="127"/>
      <c r="C1" s="187"/>
      <c r="D1" s="187"/>
    </row>
    <row r="2" spans="1:4">
      <c r="A2" s="1"/>
      <c r="B2" s="2"/>
    </row>
    <row r="3" spans="1:4" ht="30.75" customHeight="1">
      <c r="A3" s="195" t="s">
        <v>103</v>
      </c>
      <c r="B3" s="195"/>
      <c r="C3" s="195"/>
      <c r="D3" s="195"/>
    </row>
    <row r="4" spans="1:4" ht="15.75">
      <c r="A4" s="3"/>
    </row>
    <row r="5" spans="1:4" ht="24.75" customHeight="1">
      <c r="A5" s="1" t="s">
        <v>155</v>
      </c>
    </row>
    <row r="8" spans="1:4" ht="19.5" customHeight="1" thickBot="1">
      <c r="A8" s="104"/>
      <c r="B8" s="105"/>
      <c r="C8" s="193"/>
      <c r="D8" s="193"/>
    </row>
    <row r="9" spans="1:4" ht="28.5" customHeight="1" thickBot="1">
      <c r="A9" s="39" t="s">
        <v>119</v>
      </c>
      <c r="B9" s="57" t="s">
        <v>2</v>
      </c>
      <c r="C9" s="47" t="s">
        <v>171</v>
      </c>
      <c r="D9" s="47" t="s">
        <v>172</v>
      </c>
    </row>
    <row r="10" spans="1:4" ht="17.25" customHeight="1">
      <c r="A10" s="126"/>
      <c r="B10" s="105"/>
    </row>
    <row r="11" spans="1:4">
      <c r="A11" s="50" t="s">
        <v>136</v>
      </c>
      <c r="B11" s="49">
        <v>22</v>
      </c>
      <c r="C11" s="98">
        <v>141745124</v>
      </c>
      <c r="D11" s="99">
        <v>136953100</v>
      </c>
    </row>
    <row r="12" spans="1:4" ht="18" customHeight="1">
      <c r="A12" s="95" t="s">
        <v>148</v>
      </c>
      <c r="B12" s="96">
        <v>21</v>
      </c>
      <c r="C12" s="153">
        <v>1361559</v>
      </c>
      <c r="D12" s="154">
        <v>0</v>
      </c>
    </row>
    <row r="13" spans="1:4">
      <c r="A13" s="50"/>
      <c r="B13" s="51"/>
      <c r="C13" s="98">
        <f>C11+C12</f>
        <v>143106683</v>
      </c>
      <c r="D13" s="99">
        <f>D11+D12</f>
        <v>136953100</v>
      </c>
    </row>
    <row r="14" spans="1:4">
      <c r="A14" s="50"/>
      <c r="B14" s="51"/>
      <c r="C14" s="155"/>
      <c r="D14" s="155"/>
    </row>
    <row r="15" spans="1:4" ht="15.75" thickBot="1">
      <c r="A15" s="52" t="s">
        <v>54</v>
      </c>
      <c r="B15" s="53">
        <v>24</v>
      </c>
      <c r="C15" s="156">
        <v>-92087842</v>
      </c>
      <c r="D15" s="157">
        <v>-84935446</v>
      </c>
    </row>
    <row r="16" spans="1:4">
      <c r="A16" s="48" t="s">
        <v>55</v>
      </c>
      <c r="B16" s="55"/>
      <c r="C16" s="98">
        <f>C13+C15</f>
        <v>51018841</v>
      </c>
      <c r="D16" s="99">
        <f>D13+D15</f>
        <v>52017654</v>
      </c>
    </row>
    <row r="17" spans="1:4">
      <c r="A17" s="50" t="s">
        <v>0</v>
      </c>
      <c r="B17" s="51"/>
      <c r="C17" s="158"/>
      <c r="D17" s="155"/>
    </row>
    <row r="18" spans="1:4">
      <c r="A18" s="50" t="s">
        <v>56</v>
      </c>
      <c r="B18" s="51"/>
      <c r="C18" s="98">
        <v>-9942831</v>
      </c>
      <c r="D18" s="99">
        <v>-9041961</v>
      </c>
    </row>
    <row r="19" spans="1:4">
      <c r="A19" s="50" t="s">
        <v>57</v>
      </c>
      <c r="B19" s="51">
        <v>29</v>
      </c>
      <c r="C19" s="98">
        <v>-1138259</v>
      </c>
      <c r="D19" s="99">
        <v>-490842</v>
      </c>
    </row>
    <row r="20" spans="1:4">
      <c r="A20" s="149" t="s">
        <v>149</v>
      </c>
      <c r="B20" s="51">
        <v>29</v>
      </c>
      <c r="C20" s="98">
        <v>163444</v>
      </c>
      <c r="D20" s="99">
        <v>100956</v>
      </c>
    </row>
    <row r="21" spans="1:4">
      <c r="A21" s="50" t="s">
        <v>58</v>
      </c>
      <c r="B21" s="51"/>
      <c r="C21" s="98">
        <v>-2292804</v>
      </c>
      <c r="D21" s="99">
        <v>-2084955</v>
      </c>
    </row>
    <row r="22" spans="1:4">
      <c r="A22" s="150" t="s">
        <v>166</v>
      </c>
      <c r="B22" s="96"/>
      <c r="C22" s="98">
        <v>13002</v>
      </c>
      <c r="D22" s="99">
        <v>-163525</v>
      </c>
    </row>
    <row r="23" spans="1:4">
      <c r="A23" s="150" t="s">
        <v>121</v>
      </c>
      <c r="B23" s="96"/>
      <c r="C23" s="98">
        <v>636824</v>
      </c>
      <c r="D23" s="99">
        <v>1794904</v>
      </c>
    </row>
    <row r="24" spans="1:4" ht="15.75" thickBot="1">
      <c r="A24" s="151" t="s">
        <v>122</v>
      </c>
      <c r="B24" s="53"/>
      <c r="C24" s="156">
        <v>-642310</v>
      </c>
      <c r="D24" s="157">
        <v>-35804</v>
      </c>
    </row>
    <row r="25" spans="1:4">
      <c r="A25" s="48" t="s">
        <v>59</v>
      </c>
      <c r="B25" s="55"/>
      <c r="C25" s="98">
        <v>37815907</v>
      </c>
      <c r="D25" s="99">
        <v>42096427</v>
      </c>
    </row>
    <row r="26" spans="1:4">
      <c r="A26" s="50" t="s">
        <v>0</v>
      </c>
      <c r="B26" s="51"/>
      <c r="C26" s="155"/>
      <c r="D26" s="155"/>
    </row>
    <row r="27" spans="1:4">
      <c r="A27" s="50" t="s">
        <v>128</v>
      </c>
      <c r="B27" s="51">
        <v>7</v>
      </c>
      <c r="C27" s="159">
        <v>22361</v>
      </c>
      <c r="D27" s="160">
        <v>343622</v>
      </c>
    </row>
    <row r="28" spans="1:4">
      <c r="A28" s="50" t="s">
        <v>61</v>
      </c>
      <c r="B28" s="51">
        <v>25</v>
      </c>
      <c r="C28" s="159">
        <v>-10537510</v>
      </c>
      <c r="D28" s="160">
        <v>-11576989</v>
      </c>
    </row>
    <row r="29" spans="1:4">
      <c r="A29" s="50" t="s">
        <v>62</v>
      </c>
      <c r="B29" s="51"/>
      <c r="C29" s="159">
        <v>3181226</v>
      </c>
      <c r="D29" s="160">
        <v>747453</v>
      </c>
    </row>
    <row r="30" spans="1:4" ht="15.75" thickBot="1">
      <c r="A30" s="52" t="s">
        <v>129</v>
      </c>
      <c r="B30" s="53"/>
      <c r="C30" s="159">
        <v>7255508</v>
      </c>
      <c r="D30" s="160">
        <v>672148</v>
      </c>
    </row>
    <row r="31" spans="1:4">
      <c r="A31" s="48" t="s">
        <v>63</v>
      </c>
      <c r="B31" s="55"/>
      <c r="C31" s="161">
        <v>37737492</v>
      </c>
      <c r="D31" s="162">
        <v>32282661</v>
      </c>
    </row>
    <row r="32" spans="1:4">
      <c r="A32" s="50" t="s">
        <v>0</v>
      </c>
      <c r="B32" s="51"/>
      <c r="C32" s="163"/>
      <c r="D32" s="163"/>
    </row>
    <row r="33" spans="1:4" ht="15.75" thickBot="1">
      <c r="A33" s="52" t="s">
        <v>64</v>
      </c>
      <c r="B33" s="53">
        <v>26</v>
      </c>
      <c r="C33" s="164">
        <v>-8503936</v>
      </c>
      <c r="D33" s="165">
        <v>-7332512</v>
      </c>
    </row>
    <row r="34" spans="1:4" ht="15.75" thickBot="1">
      <c r="A34" s="58" t="s">
        <v>112</v>
      </c>
      <c r="B34" s="101"/>
      <c r="C34" s="166">
        <v>29233556</v>
      </c>
      <c r="D34" s="167">
        <v>24950149</v>
      </c>
    </row>
    <row r="35" spans="1:4">
      <c r="A35" s="171"/>
      <c r="B35" s="172"/>
      <c r="C35" s="173"/>
      <c r="D35" s="174"/>
    </row>
    <row r="36" spans="1:4">
      <c r="A36" s="176" t="s">
        <v>173</v>
      </c>
      <c r="B36" s="177"/>
      <c r="C36" s="181"/>
      <c r="D36" s="182"/>
    </row>
    <row r="37" spans="1:4">
      <c r="A37" s="178" t="s">
        <v>65</v>
      </c>
      <c r="B37" s="177"/>
      <c r="C37" s="181">
        <v>25995920</v>
      </c>
      <c r="D37" s="182">
        <v>23818960</v>
      </c>
    </row>
    <row r="38" spans="1:4" ht="15.75" thickBot="1">
      <c r="A38" s="179" t="s">
        <v>31</v>
      </c>
      <c r="B38" s="180"/>
      <c r="C38" s="175">
        <v>3237636</v>
      </c>
      <c r="D38" s="183">
        <v>1131189</v>
      </c>
    </row>
    <row r="39" spans="1:4">
      <c r="A39" s="48"/>
      <c r="B39" s="49"/>
      <c r="C39" s="163"/>
      <c r="D39" s="163"/>
    </row>
    <row r="40" spans="1:4">
      <c r="A40" s="48" t="s">
        <v>113</v>
      </c>
      <c r="B40" s="49"/>
      <c r="C40" s="163"/>
      <c r="D40" s="163"/>
    </row>
    <row r="41" spans="1:4" ht="33.75">
      <c r="A41" s="46" t="s">
        <v>154</v>
      </c>
      <c r="B41" s="49"/>
      <c r="C41" s="163"/>
      <c r="D41" s="163"/>
    </row>
    <row r="42" spans="1:4" ht="23.25" thickBot="1">
      <c r="A42" s="52" t="s">
        <v>66</v>
      </c>
      <c r="B42" s="56"/>
      <c r="C42" s="164">
        <v>-26921</v>
      </c>
      <c r="D42" s="165">
        <v>51</v>
      </c>
    </row>
    <row r="43" spans="1:4" ht="34.5" thickBot="1">
      <c r="A43" s="58" t="s">
        <v>150</v>
      </c>
      <c r="B43" s="59"/>
      <c r="C43" s="166">
        <v>-26921</v>
      </c>
      <c r="D43" s="167">
        <v>51</v>
      </c>
    </row>
    <row r="44" spans="1:4">
      <c r="A44" s="46" t="s">
        <v>0</v>
      </c>
      <c r="B44" s="49"/>
      <c r="C44" s="163"/>
      <c r="D44" s="163"/>
    </row>
    <row r="45" spans="1:4" ht="33.75">
      <c r="A45" s="46" t="s">
        <v>167</v>
      </c>
      <c r="B45" s="61"/>
      <c r="C45" s="163"/>
      <c r="D45" s="163"/>
    </row>
    <row r="46" spans="1:4" ht="23.25" thickBot="1">
      <c r="A46" s="52" t="s">
        <v>151</v>
      </c>
      <c r="B46" s="36"/>
      <c r="C46" s="164">
        <v>2992341</v>
      </c>
      <c r="D46" s="165">
        <v>799633</v>
      </c>
    </row>
    <row r="47" spans="1:4" ht="34.5" thickBot="1">
      <c r="A47" s="54" t="s">
        <v>152</v>
      </c>
      <c r="B47" s="60"/>
      <c r="C47" s="164">
        <v>2992341</v>
      </c>
      <c r="D47" s="165">
        <v>799633</v>
      </c>
    </row>
    <row r="48" spans="1:4" ht="23.25" thickBot="1">
      <c r="A48" s="58" t="s">
        <v>153</v>
      </c>
      <c r="B48" s="59"/>
      <c r="C48" s="134">
        <v>2965420</v>
      </c>
      <c r="D48" s="135">
        <v>799684</v>
      </c>
    </row>
    <row r="49" spans="1:4" ht="23.25" thickBot="1">
      <c r="A49" s="54" t="s">
        <v>114</v>
      </c>
      <c r="B49" s="56"/>
      <c r="C49" s="136">
        <f>C34+C48</f>
        <v>32198976</v>
      </c>
      <c r="D49" s="137">
        <f>D34+D48</f>
        <v>25749833</v>
      </c>
    </row>
    <row r="50" spans="1:4">
      <c r="A50" s="48" t="s">
        <v>0</v>
      </c>
      <c r="B50" s="49"/>
      <c r="C50" s="163"/>
      <c r="D50" s="163"/>
    </row>
    <row r="51" spans="1:4">
      <c r="A51" s="48" t="s">
        <v>67</v>
      </c>
      <c r="B51" s="49"/>
      <c r="C51" s="163"/>
      <c r="D51" s="163"/>
    </row>
    <row r="52" spans="1:4">
      <c r="A52" s="50" t="s">
        <v>65</v>
      </c>
      <c r="B52" s="49"/>
      <c r="C52" s="138">
        <v>28961340</v>
      </c>
      <c r="D52" s="160">
        <v>24618644</v>
      </c>
    </row>
    <row r="53" spans="1:4" ht="15.75" thickBot="1">
      <c r="A53" s="52" t="s">
        <v>31</v>
      </c>
      <c r="B53" s="60"/>
      <c r="C53" s="134">
        <v>3237636</v>
      </c>
      <c r="D53" s="135">
        <v>1131189</v>
      </c>
    </row>
    <row r="54" spans="1:4" ht="15.75" thickBot="1">
      <c r="A54" s="52"/>
      <c r="B54" s="56"/>
      <c r="C54" s="136">
        <f>SUM(C52:C53)</f>
        <v>32198976</v>
      </c>
      <c r="D54" s="137">
        <f t="shared" ref="D54" si="0">SUM(D52:D53)</f>
        <v>25749833</v>
      </c>
    </row>
    <row r="55" spans="1:4">
      <c r="A55" s="95"/>
      <c r="B55" s="100"/>
      <c r="C55" s="138"/>
      <c r="D55" s="145"/>
    </row>
    <row r="56" spans="1:4">
      <c r="A56" s="48" t="s">
        <v>68</v>
      </c>
      <c r="B56" s="49"/>
      <c r="C56" s="139"/>
      <c r="D56" s="140"/>
    </row>
    <row r="57" spans="1:4" ht="34.5">
      <c r="A57" s="152" t="s">
        <v>170</v>
      </c>
      <c r="B57" s="100">
        <v>14</v>
      </c>
      <c r="C57" s="168">
        <v>2364.27</v>
      </c>
      <c r="D57" s="169">
        <v>2166.4499999999998</v>
      </c>
    </row>
    <row r="58" spans="1:4">
      <c r="A58" s="95"/>
      <c r="B58" s="100"/>
    </row>
    <row r="59" spans="1:4">
      <c r="A59" s="192"/>
      <c r="B59" s="192"/>
    </row>
    <row r="63" spans="1:4" ht="39.75" customHeight="1" thickBot="1">
      <c r="A63" s="189" t="s">
        <v>52</v>
      </c>
      <c r="B63" s="189"/>
    </row>
    <row r="64" spans="1:4" ht="30.75" customHeight="1">
      <c r="A64" s="189"/>
      <c r="B64" s="189"/>
      <c r="C64" s="191" t="s">
        <v>125</v>
      </c>
      <c r="D64" s="191"/>
    </row>
    <row r="65" spans="1:6">
      <c r="A65" s="189" t="s">
        <v>0</v>
      </c>
      <c r="B65" s="189"/>
    </row>
    <row r="66" spans="1:6">
      <c r="A66" s="189"/>
      <c r="B66" s="189"/>
    </row>
    <row r="67" spans="1:6" ht="15.75" thickBot="1">
      <c r="A67" s="189" t="s">
        <v>145</v>
      </c>
      <c r="B67" s="189"/>
      <c r="F67" s="88"/>
    </row>
    <row r="68" spans="1:6">
      <c r="A68" s="189"/>
      <c r="B68" s="189"/>
      <c r="C68" s="191" t="s">
        <v>146</v>
      </c>
      <c r="D68" s="191"/>
    </row>
    <row r="72" spans="1:6">
      <c r="C72" s="187"/>
      <c r="D72" s="187"/>
    </row>
  </sheetData>
  <mergeCells count="13">
    <mergeCell ref="C72:D72"/>
    <mergeCell ref="C1:D1"/>
    <mergeCell ref="C64:D64"/>
    <mergeCell ref="C68:D68"/>
    <mergeCell ref="A68:B68"/>
    <mergeCell ref="A64:B64"/>
    <mergeCell ref="A65:B65"/>
    <mergeCell ref="A66:B66"/>
    <mergeCell ref="C8:D8"/>
    <mergeCell ref="A63:B63"/>
    <mergeCell ref="A59:B59"/>
    <mergeCell ref="A67:B67"/>
    <mergeCell ref="A3:D3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1"/>
  <sheetViews>
    <sheetView zoomScale="110" zoomScaleNormal="110" workbookViewId="0">
      <selection activeCell="G11" sqref="G11"/>
    </sheetView>
  </sheetViews>
  <sheetFormatPr defaultRowHeight="15"/>
  <cols>
    <col min="1" max="1" width="56.42578125" customWidth="1"/>
    <col min="2" max="2" width="9.7109375" bestFit="1" customWidth="1"/>
    <col min="3" max="3" width="18.42578125" customWidth="1"/>
    <col min="4" max="4" width="19.28515625" customWidth="1"/>
    <col min="5" max="6" width="9.140625" customWidth="1"/>
  </cols>
  <sheetData>
    <row r="1" spans="1:4" ht="23.25" customHeight="1">
      <c r="A1" s="16" t="s">
        <v>1</v>
      </c>
      <c r="B1" s="2"/>
      <c r="C1" s="187" t="s">
        <v>102</v>
      </c>
      <c r="D1" s="187"/>
    </row>
    <row r="2" spans="1:4">
      <c r="A2" s="1"/>
      <c r="B2" s="2"/>
    </row>
    <row r="3" spans="1:4" ht="31.5" customHeight="1">
      <c r="A3" s="195" t="s">
        <v>104</v>
      </c>
      <c r="B3" s="195"/>
      <c r="C3" s="195"/>
      <c r="D3" s="195"/>
    </row>
    <row r="4" spans="1:4" ht="15.75">
      <c r="A4" s="3"/>
    </row>
    <row r="5" spans="1:4">
      <c r="A5" s="1" t="s">
        <v>155</v>
      </c>
    </row>
    <row r="6" spans="1:4" ht="26.25" customHeight="1" thickBot="1">
      <c r="C6" s="196"/>
      <c r="D6" s="197"/>
    </row>
    <row r="7" spans="1:4" ht="30" customHeight="1" thickBot="1">
      <c r="A7" s="62" t="s">
        <v>123</v>
      </c>
      <c r="B7" s="18" t="s">
        <v>124</v>
      </c>
      <c r="C7" s="186" t="s">
        <v>177</v>
      </c>
      <c r="D7" s="185" t="s">
        <v>178</v>
      </c>
    </row>
    <row r="8" spans="1:4">
      <c r="A8" s="5" t="s">
        <v>0</v>
      </c>
      <c r="B8" s="27"/>
      <c r="C8" s="5"/>
      <c r="D8" s="4"/>
    </row>
    <row r="9" spans="1:4">
      <c r="A9" s="26" t="s">
        <v>69</v>
      </c>
      <c r="B9" s="24"/>
      <c r="C9" s="26"/>
      <c r="D9" s="13"/>
    </row>
    <row r="10" spans="1:4">
      <c r="A10" s="13" t="s">
        <v>130</v>
      </c>
      <c r="B10" s="24"/>
      <c r="C10" s="86">
        <v>37737492</v>
      </c>
      <c r="D10" s="85">
        <v>32282661</v>
      </c>
    </row>
    <row r="11" spans="1:4">
      <c r="A11" s="13" t="s">
        <v>0</v>
      </c>
      <c r="B11" s="24"/>
      <c r="C11" s="86"/>
      <c r="D11" s="85"/>
    </row>
    <row r="12" spans="1:4">
      <c r="A12" s="26" t="s">
        <v>70</v>
      </c>
      <c r="B12" s="24"/>
      <c r="C12" s="91"/>
      <c r="D12" s="92"/>
    </row>
    <row r="13" spans="1:4">
      <c r="A13" s="13" t="s">
        <v>115</v>
      </c>
      <c r="B13" s="24">
        <v>5.16</v>
      </c>
      <c r="C13" s="86">
        <v>23091712</v>
      </c>
      <c r="D13" s="85">
        <v>22128657</v>
      </c>
    </row>
    <row r="14" spans="1:4">
      <c r="A14" s="13" t="s">
        <v>71</v>
      </c>
      <c r="B14" s="24">
        <v>6</v>
      </c>
      <c r="C14" s="86">
        <v>6857986</v>
      </c>
      <c r="D14" s="85">
        <v>6951889</v>
      </c>
    </row>
    <row r="15" spans="1:4">
      <c r="A15" s="107" t="s">
        <v>174</v>
      </c>
      <c r="B15" s="24">
        <v>29</v>
      </c>
      <c r="C15" s="86">
        <v>-163444</v>
      </c>
      <c r="D15" s="85">
        <v>-100956</v>
      </c>
    </row>
    <row r="16" spans="1:4">
      <c r="A16" s="13" t="s">
        <v>57</v>
      </c>
      <c r="B16" s="24">
        <v>29</v>
      </c>
      <c r="C16" s="86">
        <v>1138259</v>
      </c>
      <c r="D16" s="85">
        <v>490842</v>
      </c>
    </row>
    <row r="17" spans="1:4">
      <c r="A17" s="97" t="s">
        <v>129</v>
      </c>
      <c r="B17" s="24"/>
      <c r="C17" s="86">
        <v>-7255508</v>
      </c>
      <c r="D17" s="85">
        <v>-672148</v>
      </c>
    </row>
    <row r="18" spans="1:4">
      <c r="A18" s="13" t="s">
        <v>72</v>
      </c>
      <c r="B18" s="24"/>
      <c r="C18" s="86">
        <v>719611</v>
      </c>
      <c r="D18" s="85">
        <v>462827</v>
      </c>
    </row>
    <row r="19" spans="1:4" ht="24">
      <c r="A19" s="13" t="s">
        <v>73</v>
      </c>
      <c r="B19" s="24"/>
      <c r="C19" s="86">
        <v>-124889</v>
      </c>
      <c r="D19" s="85">
        <v>47198</v>
      </c>
    </row>
    <row r="20" spans="1:4">
      <c r="A20" s="13" t="s">
        <v>60</v>
      </c>
      <c r="B20" s="24">
        <v>7</v>
      </c>
      <c r="C20" s="86">
        <v>-22361</v>
      </c>
      <c r="D20" s="85">
        <v>-343622</v>
      </c>
    </row>
    <row r="21" spans="1:4">
      <c r="A21" s="13" t="s">
        <v>61</v>
      </c>
      <c r="B21" s="24">
        <v>25</v>
      </c>
      <c r="C21" s="86">
        <v>10537510</v>
      </c>
      <c r="D21" s="85">
        <v>11576989</v>
      </c>
    </row>
    <row r="22" spans="1:4">
      <c r="A22" s="13" t="s">
        <v>74</v>
      </c>
      <c r="B22" s="24"/>
      <c r="C22" s="86">
        <v>-3181226</v>
      </c>
      <c r="D22" s="85">
        <v>-747453</v>
      </c>
    </row>
    <row r="23" spans="1:4">
      <c r="A23" s="13" t="s">
        <v>148</v>
      </c>
      <c r="B23" s="24"/>
      <c r="C23" s="86">
        <v>1361559</v>
      </c>
      <c r="D23" s="85">
        <v>0</v>
      </c>
    </row>
    <row r="24" spans="1:4" ht="15.75" thickBot="1">
      <c r="A24" s="13" t="s">
        <v>175</v>
      </c>
      <c r="B24" s="24"/>
      <c r="C24" s="89">
        <v>-13002</v>
      </c>
      <c r="D24" s="90">
        <v>163525</v>
      </c>
    </row>
    <row r="25" spans="1:4" ht="24">
      <c r="A25" s="25" t="s">
        <v>75</v>
      </c>
      <c r="B25" s="63"/>
      <c r="C25" s="86">
        <f>SUM(C10:C24)</f>
        <v>70683699</v>
      </c>
      <c r="D25" s="85">
        <f>SUM(D10:D24)</f>
        <v>72240409</v>
      </c>
    </row>
    <row r="26" spans="1:4">
      <c r="A26" s="13"/>
      <c r="B26" s="24"/>
      <c r="C26" s="86"/>
      <c r="D26" s="85"/>
    </row>
    <row r="27" spans="1:4">
      <c r="A27" s="26" t="s">
        <v>76</v>
      </c>
      <c r="B27" s="24"/>
      <c r="C27" s="86"/>
      <c r="D27" s="85"/>
    </row>
    <row r="28" spans="1:4">
      <c r="A28" s="13" t="s">
        <v>77</v>
      </c>
      <c r="B28" s="24"/>
      <c r="C28" s="86">
        <v>-5602800</v>
      </c>
      <c r="D28" s="85">
        <v>-8981640</v>
      </c>
    </row>
    <row r="29" spans="1:4">
      <c r="A29" s="13" t="s">
        <v>78</v>
      </c>
      <c r="B29" s="24"/>
      <c r="C29" s="86">
        <v>-3853516</v>
      </c>
      <c r="D29" s="85">
        <v>-207963</v>
      </c>
    </row>
    <row r="30" spans="1:4">
      <c r="A30" s="13" t="s">
        <v>79</v>
      </c>
      <c r="B30" s="24"/>
      <c r="C30" s="86">
        <v>-5939211</v>
      </c>
      <c r="D30" s="85">
        <v>245568</v>
      </c>
    </row>
    <row r="31" spans="1:4">
      <c r="A31" s="13" t="s">
        <v>80</v>
      </c>
      <c r="B31" s="24"/>
      <c r="C31" s="86">
        <v>1635977</v>
      </c>
      <c r="D31" s="85">
        <v>-1607071</v>
      </c>
    </row>
    <row r="32" spans="1:4">
      <c r="A32" s="13" t="s">
        <v>81</v>
      </c>
      <c r="B32" s="24"/>
      <c r="C32" s="86">
        <v>-8574716</v>
      </c>
      <c r="D32" s="85">
        <v>-1998297</v>
      </c>
    </row>
    <row r="33" spans="1:4" ht="24">
      <c r="A33" s="13" t="s">
        <v>82</v>
      </c>
      <c r="B33" s="24"/>
      <c r="C33" s="86">
        <v>-171951</v>
      </c>
      <c r="D33" s="85">
        <v>-123351</v>
      </c>
    </row>
    <row r="34" spans="1:4">
      <c r="A34" s="13" t="s">
        <v>83</v>
      </c>
      <c r="B34" s="24"/>
      <c r="C34" s="86">
        <v>193626</v>
      </c>
      <c r="D34" s="85">
        <v>-219521</v>
      </c>
    </row>
    <row r="35" spans="1:4" ht="15.75" thickBot="1">
      <c r="A35" s="7" t="s">
        <v>84</v>
      </c>
      <c r="B35" s="36"/>
      <c r="C35" s="89">
        <v>1422897</v>
      </c>
      <c r="D35" s="90">
        <v>12339</v>
      </c>
    </row>
    <row r="36" spans="1:4">
      <c r="A36" s="26" t="s">
        <v>85</v>
      </c>
      <c r="B36" s="24"/>
      <c r="C36" s="86">
        <f>SUM(C25:C35)</f>
        <v>49794005</v>
      </c>
      <c r="D36" s="85">
        <f>SUM(D25:D35)</f>
        <v>59360473</v>
      </c>
    </row>
    <row r="37" spans="1:4">
      <c r="A37" s="26" t="s">
        <v>0</v>
      </c>
      <c r="B37" s="24"/>
      <c r="C37" s="86"/>
      <c r="D37" s="85"/>
    </row>
    <row r="38" spans="1:4">
      <c r="A38" s="13" t="s">
        <v>86</v>
      </c>
      <c r="B38" s="24"/>
      <c r="C38" s="86">
        <v>-5440451</v>
      </c>
      <c r="D38" s="85">
        <v>-7840337</v>
      </c>
    </row>
    <row r="39" spans="1:4">
      <c r="A39" s="13" t="s">
        <v>87</v>
      </c>
      <c r="B39" s="24"/>
      <c r="C39" s="86">
        <v>-9472703</v>
      </c>
      <c r="D39" s="85">
        <v>-11422426</v>
      </c>
    </row>
    <row r="40" spans="1:4" ht="15.75" thickBot="1">
      <c r="A40" s="7" t="s">
        <v>88</v>
      </c>
      <c r="B40" s="36"/>
      <c r="C40" s="89">
        <v>1408342</v>
      </c>
      <c r="D40" s="90">
        <v>748388</v>
      </c>
    </row>
    <row r="41" spans="1:4" ht="24.75" thickBot="1">
      <c r="A41" s="11" t="s">
        <v>89</v>
      </c>
      <c r="B41" s="36"/>
      <c r="C41" s="89">
        <f>SUM(C36:C40)</f>
        <v>36289193</v>
      </c>
      <c r="D41" s="67">
        <f>SUM(D36:D40)</f>
        <v>40846098</v>
      </c>
    </row>
    <row r="42" spans="1:4">
      <c r="C42" s="12"/>
      <c r="D42" s="12"/>
    </row>
    <row r="43" spans="1:4">
      <c r="A43" s="26" t="s">
        <v>90</v>
      </c>
      <c r="B43" s="24"/>
      <c r="C43" s="65"/>
      <c r="D43" s="66"/>
    </row>
    <row r="44" spans="1:4" ht="15.75" customHeight="1">
      <c r="A44" s="13" t="s">
        <v>91</v>
      </c>
      <c r="B44" s="24"/>
      <c r="C44" s="86">
        <v>-38034010</v>
      </c>
      <c r="D44" s="85">
        <v>-24686072</v>
      </c>
    </row>
    <row r="45" spans="1:4" ht="15.75" customHeight="1">
      <c r="A45" s="13" t="s">
        <v>92</v>
      </c>
      <c r="B45" s="24"/>
      <c r="C45" s="86">
        <v>-5190012</v>
      </c>
      <c r="D45" s="85">
        <v>-4667217</v>
      </c>
    </row>
    <row r="46" spans="1:4" ht="15.75" customHeight="1">
      <c r="A46" s="13" t="s">
        <v>156</v>
      </c>
      <c r="B46" s="108"/>
      <c r="C46" s="86">
        <v>94150</v>
      </c>
      <c r="D46" s="85">
        <v>279615</v>
      </c>
    </row>
    <row r="47" spans="1:4" ht="15.75" customHeight="1">
      <c r="A47" s="13" t="s">
        <v>138</v>
      </c>
      <c r="B47" s="108"/>
      <c r="C47" s="86">
        <v>-649440</v>
      </c>
      <c r="D47" s="85">
        <v>0</v>
      </c>
    </row>
    <row r="48" spans="1:4" ht="24" customHeight="1">
      <c r="A48" s="13" t="s">
        <v>126</v>
      </c>
      <c r="B48" s="24"/>
      <c r="C48" s="86">
        <v>-29777310</v>
      </c>
      <c r="D48" s="85">
        <v>-8939014</v>
      </c>
    </row>
    <row r="49" spans="1:7" ht="24.75" customHeight="1">
      <c r="A49" s="13" t="s">
        <v>120</v>
      </c>
      <c r="B49" s="24"/>
      <c r="C49" s="86">
        <v>29777310</v>
      </c>
      <c r="D49" s="85">
        <v>21591838</v>
      </c>
    </row>
    <row r="50" spans="1:7" ht="15.75" customHeight="1">
      <c r="A50" s="13" t="s">
        <v>93</v>
      </c>
      <c r="B50" s="24"/>
      <c r="C50" s="86">
        <v>-13203</v>
      </c>
      <c r="D50" s="85">
        <v>-7322</v>
      </c>
    </row>
    <row r="51" spans="1:7" ht="15.75" customHeight="1">
      <c r="A51" s="13" t="s">
        <v>94</v>
      </c>
      <c r="B51" s="24"/>
      <c r="C51" s="86">
        <v>144241</v>
      </c>
      <c r="D51" s="86">
        <v>97643</v>
      </c>
    </row>
    <row r="52" spans="1:7" ht="15.75" customHeight="1">
      <c r="A52" s="13" t="s">
        <v>139</v>
      </c>
      <c r="B52" s="24"/>
      <c r="C52" s="86">
        <v>6869358</v>
      </c>
      <c r="D52" s="86">
        <v>0</v>
      </c>
    </row>
    <row r="53" spans="1:7" ht="15.75" customHeight="1" thickBot="1">
      <c r="A53" s="13" t="s">
        <v>157</v>
      </c>
      <c r="B53" s="24"/>
      <c r="C53" s="86">
        <v>50614</v>
      </c>
      <c r="D53" s="86">
        <v>0</v>
      </c>
    </row>
    <row r="54" spans="1:7" ht="24.75" thickBot="1">
      <c r="A54" s="10" t="s">
        <v>95</v>
      </c>
      <c r="B54" s="64"/>
      <c r="C54" s="102">
        <f>SUM(C44:C53)</f>
        <v>-36728302</v>
      </c>
      <c r="D54" s="103">
        <f>SUM(D44:D53)</f>
        <v>-16330529</v>
      </c>
    </row>
    <row r="55" spans="1:7">
      <c r="A55" s="31" t="s">
        <v>0</v>
      </c>
      <c r="B55" s="24"/>
      <c r="C55" s="65"/>
      <c r="D55" s="66"/>
    </row>
    <row r="56" spans="1:7">
      <c r="A56" s="26" t="s">
        <v>96</v>
      </c>
      <c r="B56" s="24"/>
      <c r="C56" s="42"/>
      <c r="D56" s="43"/>
    </row>
    <row r="57" spans="1:7" ht="15.75" customHeight="1">
      <c r="A57" s="13" t="s">
        <v>158</v>
      </c>
      <c r="B57" s="24"/>
      <c r="C57" s="86">
        <v>0</v>
      </c>
      <c r="D57" s="85">
        <v>20000000</v>
      </c>
    </row>
    <row r="58" spans="1:7" ht="15.75" customHeight="1">
      <c r="A58" s="13" t="s">
        <v>159</v>
      </c>
      <c r="B58" s="24"/>
      <c r="C58" s="86">
        <v>-5649618</v>
      </c>
      <c r="D58" s="92">
        <v>-37681737</v>
      </c>
    </row>
    <row r="59" spans="1:7" ht="15.75" customHeight="1">
      <c r="A59" s="13" t="s">
        <v>137</v>
      </c>
      <c r="B59" s="24">
        <v>14</v>
      </c>
      <c r="C59" s="86">
        <v>0</v>
      </c>
      <c r="D59" s="92">
        <v>-4</v>
      </c>
    </row>
    <row r="60" spans="1:7" ht="15.75" customHeight="1" thickBot="1">
      <c r="A60" s="13" t="s">
        <v>160</v>
      </c>
      <c r="B60" s="24">
        <v>16</v>
      </c>
      <c r="C60" s="89">
        <v>-3379554</v>
      </c>
      <c r="D60" s="90">
        <v>-4193266</v>
      </c>
    </row>
    <row r="61" spans="1:7" ht="24.75" thickBot="1">
      <c r="A61" s="10" t="s">
        <v>176</v>
      </c>
      <c r="B61" s="64"/>
      <c r="C61" s="89">
        <f>SUM(C57:C60)</f>
        <v>-9029172</v>
      </c>
      <c r="D61" s="90">
        <f>SUM(D57:D60)</f>
        <v>-21875007</v>
      </c>
    </row>
    <row r="62" spans="1:7">
      <c r="A62" s="13" t="s">
        <v>0</v>
      </c>
      <c r="B62" s="24"/>
      <c r="C62" s="86"/>
      <c r="D62" s="66"/>
    </row>
    <row r="63" spans="1:7" ht="21" customHeight="1">
      <c r="A63" s="13" t="s">
        <v>117</v>
      </c>
      <c r="B63" s="69"/>
      <c r="C63" s="86">
        <v>7343300</v>
      </c>
      <c r="D63" s="92">
        <v>626121</v>
      </c>
    </row>
    <row r="64" spans="1:7" ht="24.75" customHeight="1" thickBot="1">
      <c r="A64" s="7" t="s">
        <v>116</v>
      </c>
      <c r="B64" s="36">
        <v>13</v>
      </c>
      <c r="C64" s="89">
        <v>3115</v>
      </c>
      <c r="D64" s="106">
        <v>-451</v>
      </c>
      <c r="G64" s="88"/>
    </row>
    <row r="65" spans="1:4">
      <c r="A65" s="26" t="s">
        <v>97</v>
      </c>
      <c r="B65" s="24"/>
      <c r="C65" s="86">
        <f>C41+C54+C61+C63+C64</f>
        <v>-2121866</v>
      </c>
      <c r="D65" s="66">
        <f>D41+D54+D61+D63+D64</f>
        <v>3266232</v>
      </c>
    </row>
    <row r="66" spans="1:4">
      <c r="A66" s="26" t="s">
        <v>0</v>
      </c>
      <c r="B66" s="28"/>
      <c r="C66" s="86"/>
      <c r="D66" s="66"/>
    </row>
    <row r="67" spans="1:4" ht="15.75" thickBot="1">
      <c r="A67" s="7" t="s">
        <v>98</v>
      </c>
      <c r="B67" s="18">
        <v>13</v>
      </c>
      <c r="C67" s="89">
        <v>167109839</v>
      </c>
      <c r="D67" s="67">
        <v>94709166</v>
      </c>
    </row>
    <row r="68" spans="1:4" ht="15.75" thickBot="1">
      <c r="A68" s="10" t="s">
        <v>161</v>
      </c>
      <c r="B68" s="64">
        <v>13</v>
      </c>
      <c r="C68" s="102">
        <v>164987973</v>
      </c>
      <c r="D68" s="68">
        <v>97975398</v>
      </c>
    </row>
    <row r="70" spans="1:4" ht="21" customHeight="1">
      <c r="A70" s="125"/>
      <c r="B70" s="125"/>
      <c r="C70" s="125"/>
      <c r="D70" s="125"/>
    </row>
    <row r="71" spans="1:4" ht="33" customHeight="1">
      <c r="A71" s="194"/>
      <c r="B71" s="194"/>
      <c r="C71" s="194"/>
      <c r="D71" s="194"/>
    </row>
    <row r="73" spans="1:4">
      <c r="A73" s="97" t="s">
        <v>168</v>
      </c>
    </row>
    <row r="76" spans="1:4" ht="15.75" thickBot="1">
      <c r="A76" s="189" t="s">
        <v>52</v>
      </c>
      <c r="B76" s="189"/>
      <c r="C76" s="190"/>
      <c r="D76" s="190"/>
    </row>
    <row r="77" spans="1:4">
      <c r="A77" s="189"/>
      <c r="B77" s="189"/>
      <c r="C77" s="191" t="s">
        <v>125</v>
      </c>
      <c r="D77" s="191"/>
    </row>
    <row r="78" spans="1:4">
      <c r="A78" s="189" t="s">
        <v>0</v>
      </c>
      <c r="B78" s="189"/>
      <c r="C78" s="189"/>
      <c r="D78" s="189"/>
    </row>
    <row r="79" spans="1:4">
      <c r="A79" s="189"/>
      <c r="B79" s="189"/>
      <c r="C79" s="189"/>
      <c r="D79" s="189"/>
    </row>
    <row r="80" spans="1:4" ht="15.75" thickBot="1">
      <c r="A80" s="189" t="s">
        <v>145</v>
      </c>
      <c r="B80" s="189"/>
      <c r="C80" s="190"/>
      <c r="D80" s="190"/>
    </row>
    <row r="81" spans="1:4">
      <c r="A81" s="189"/>
      <c r="B81" s="189"/>
      <c r="C81" s="191" t="s">
        <v>146</v>
      </c>
      <c r="D81" s="191"/>
    </row>
  </sheetData>
  <mergeCells count="16">
    <mergeCell ref="A3:D3"/>
    <mergeCell ref="C1:D1"/>
    <mergeCell ref="A76:B76"/>
    <mergeCell ref="C76:D76"/>
    <mergeCell ref="A80:B80"/>
    <mergeCell ref="C80:D80"/>
    <mergeCell ref="C6:D6"/>
    <mergeCell ref="A81:B81"/>
    <mergeCell ref="C81:D81"/>
    <mergeCell ref="A71:D71"/>
    <mergeCell ref="A77:B77"/>
    <mergeCell ref="C77:D77"/>
    <mergeCell ref="A78:B78"/>
    <mergeCell ref="C78:D78"/>
    <mergeCell ref="A79:B79"/>
    <mergeCell ref="C79:D79"/>
  </mergeCell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7"/>
  <sheetViews>
    <sheetView zoomScale="120" zoomScaleNormal="120" workbookViewId="0">
      <selection activeCell="L19" sqref="L19"/>
    </sheetView>
  </sheetViews>
  <sheetFormatPr defaultRowHeight="15"/>
  <cols>
    <col min="1" max="1" width="44.5703125" style="14" customWidth="1"/>
    <col min="2" max="2" width="11.140625" bestFit="1" customWidth="1"/>
    <col min="3" max="3" width="11.5703125" customWidth="1"/>
    <col min="4" max="4" width="13" customWidth="1"/>
    <col min="5" max="5" width="10.42578125" customWidth="1"/>
    <col min="6" max="7" width="11.85546875" bestFit="1" customWidth="1"/>
    <col min="8" max="8" width="14.42578125" customWidth="1"/>
    <col min="9" max="9" width="13.42578125" customWidth="1"/>
  </cols>
  <sheetData>
    <row r="1" spans="1:9">
      <c r="A1" s="16" t="s">
        <v>1</v>
      </c>
      <c r="B1" s="2"/>
      <c r="I1" s="6" t="s">
        <v>102</v>
      </c>
    </row>
    <row r="2" spans="1:9">
      <c r="A2" s="1"/>
      <c r="B2" s="2"/>
    </row>
    <row r="3" spans="1:9" ht="15.75">
      <c r="A3" s="17" t="s">
        <v>105</v>
      </c>
      <c r="B3" s="15"/>
      <c r="C3" s="15"/>
      <c r="D3" s="15"/>
    </row>
    <row r="4" spans="1:9" ht="15.75">
      <c r="A4" s="3"/>
    </row>
    <row r="5" spans="1:9">
      <c r="A5" s="16" t="s">
        <v>155</v>
      </c>
    </row>
    <row r="7" spans="1:9" ht="15.75" thickBot="1">
      <c r="A7" s="120"/>
      <c r="B7" s="199" t="s">
        <v>99</v>
      </c>
      <c r="C7" s="199"/>
      <c r="D7" s="199"/>
      <c r="E7" s="199"/>
      <c r="F7" s="199"/>
      <c r="G7" s="199"/>
      <c r="H7" s="198"/>
      <c r="I7" s="198"/>
    </row>
    <row r="8" spans="1:9" ht="36.75" thickBot="1">
      <c r="A8" s="80" t="s">
        <v>119</v>
      </c>
      <c r="B8" s="19" t="s">
        <v>140</v>
      </c>
      <c r="C8" s="19" t="s">
        <v>131</v>
      </c>
      <c r="D8" s="19" t="s">
        <v>132</v>
      </c>
      <c r="E8" s="79" t="s">
        <v>133</v>
      </c>
      <c r="F8" s="79" t="s">
        <v>30</v>
      </c>
      <c r="G8" s="79" t="s">
        <v>100</v>
      </c>
      <c r="H8" s="78" t="s">
        <v>31</v>
      </c>
      <c r="I8" s="78" t="s">
        <v>32</v>
      </c>
    </row>
    <row r="9" spans="1:9" ht="15.75" thickBot="1">
      <c r="A9" s="122"/>
      <c r="B9" s="116"/>
      <c r="C9" s="116"/>
      <c r="D9" s="116"/>
      <c r="E9" s="123"/>
      <c r="F9" s="123"/>
      <c r="G9" s="123"/>
      <c r="H9" s="124"/>
      <c r="I9" s="124"/>
    </row>
    <row r="10" spans="1:9" ht="15.75" thickBot="1">
      <c r="A10" s="116" t="s">
        <v>134</v>
      </c>
      <c r="B10" s="148">
        <v>14</v>
      </c>
      <c r="C10" s="148">
        <v>14</v>
      </c>
      <c r="D10" s="148">
        <v>14</v>
      </c>
      <c r="E10" s="148">
        <v>14</v>
      </c>
      <c r="F10" s="110"/>
      <c r="G10" s="110"/>
      <c r="H10" s="110"/>
      <c r="I10" s="110"/>
    </row>
    <row r="11" spans="1:9">
      <c r="A11" s="84"/>
      <c r="B11" s="70"/>
      <c r="C11" s="70"/>
      <c r="D11" s="70"/>
      <c r="E11" s="70"/>
      <c r="F11" s="70"/>
      <c r="G11" s="70"/>
      <c r="H11" s="70"/>
      <c r="I11" s="70"/>
    </row>
    <row r="12" spans="1:9" ht="15.75" thickBot="1">
      <c r="A12" s="19" t="s">
        <v>162</v>
      </c>
      <c r="B12" s="113">
        <v>12136529</v>
      </c>
      <c r="C12" s="114">
        <v>-7065614</v>
      </c>
      <c r="D12" s="114">
        <v>-17200</v>
      </c>
      <c r="E12" s="114">
        <v>1820479</v>
      </c>
      <c r="F12" s="113">
        <v>476006801</v>
      </c>
      <c r="G12" s="113">
        <v>482880995</v>
      </c>
      <c r="H12" s="114">
        <v>35659002</v>
      </c>
      <c r="I12" s="113">
        <v>518539997</v>
      </c>
    </row>
    <row r="13" spans="1:9">
      <c r="A13" s="20" t="s">
        <v>0</v>
      </c>
      <c r="B13" s="112"/>
      <c r="C13" s="112"/>
      <c r="D13" s="112"/>
      <c r="E13" s="112"/>
      <c r="F13" s="112"/>
      <c r="G13" s="112"/>
      <c r="H13" s="112"/>
      <c r="I13" s="112"/>
    </row>
    <row r="14" spans="1:9">
      <c r="A14" s="20" t="s">
        <v>107</v>
      </c>
      <c r="B14" s="118">
        <v>0</v>
      </c>
      <c r="C14" s="118">
        <v>0</v>
      </c>
      <c r="D14" s="112">
        <v>0</v>
      </c>
      <c r="E14" s="112">
        <v>0</v>
      </c>
      <c r="F14" s="112">
        <v>23818960</v>
      </c>
      <c r="G14" s="112">
        <v>23818960</v>
      </c>
      <c r="H14" s="112">
        <v>1131189</v>
      </c>
      <c r="I14" s="112">
        <v>24950149</v>
      </c>
    </row>
    <row r="15" spans="1:9" ht="15.75" thickBot="1">
      <c r="A15" s="72" t="s">
        <v>106</v>
      </c>
      <c r="B15" s="114">
        <v>0</v>
      </c>
      <c r="C15" s="114">
        <v>0</v>
      </c>
      <c r="D15" s="114">
        <v>51</v>
      </c>
      <c r="E15" s="114">
        <v>0</v>
      </c>
      <c r="F15" s="114">
        <v>799633</v>
      </c>
      <c r="G15" s="114">
        <v>799684</v>
      </c>
      <c r="H15" s="114">
        <v>0</v>
      </c>
      <c r="I15" s="114">
        <v>799684</v>
      </c>
    </row>
    <row r="16" spans="1:9" ht="15.75" thickBot="1">
      <c r="A16" s="19" t="s">
        <v>108</v>
      </c>
      <c r="B16" s="74">
        <f>SUM(B14:B15)</f>
        <v>0</v>
      </c>
      <c r="C16" s="74">
        <f t="shared" ref="C16:I16" si="0">SUM(C14:C15)</f>
        <v>0</v>
      </c>
      <c r="D16" s="74">
        <f t="shared" si="0"/>
        <v>51</v>
      </c>
      <c r="E16" s="74">
        <f t="shared" si="0"/>
        <v>0</v>
      </c>
      <c r="F16" s="74">
        <f t="shared" si="0"/>
        <v>24618593</v>
      </c>
      <c r="G16" s="74">
        <f t="shared" si="0"/>
        <v>24618644</v>
      </c>
      <c r="H16" s="74">
        <f t="shared" si="0"/>
        <v>1131189</v>
      </c>
      <c r="I16" s="74">
        <f t="shared" si="0"/>
        <v>25749833</v>
      </c>
    </row>
    <row r="17" spans="1:9" ht="15.75" thickBot="1">
      <c r="A17" s="141"/>
      <c r="B17" s="142"/>
      <c r="C17" s="142"/>
      <c r="D17" s="142"/>
      <c r="E17" s="142"/>
      <c r="F17" s="142"/>
      <c r="G17" s="142"/>
      <c r="H17" s="142"/>
      <c r="I17" s="142"/>
    </row>
    <row r="18" spans="1:9" ht="15.75" thickBot="1">
      <c r="A18" s="116" t="s">
        <v>163</v>
      </c>
      <c r="B18" s="117">
        <f>B12+B16</f>
        <v>12136529</v>
      </c>
      <c r="C18" s="115">
        <f>C12+C16</f>
        <v>-7065614</v>
      </c>
      <c r="D18" s="115">
        <f>D12+D16</f>
        <v>-17149</v>
      </c>
      <c r="E18" s="143">
        <f>E12+E16</f>
        <v>1820479</v>
      </c>
      <c r="F18" s="143">
        <f>F12+F16</f>
        <v>500625394</v>
      </c>
      <c r="G18" s="143">
        <f t="shared" ref="G18:I18" si="1">G12+G16</f>
        <v>507499639</v>
      </c>
      <c r="H18" s="143">
        <f t="shared" si="1"/>
        <v>36790191</v>
      </c>
      <c r="I18" s="143">
        <f t="shared" si="1"/>
        <v>544289830</v>
      </c>
    </row>
    <row r="19" spans="1:9" ht="15.75" thickBot="1">
      <c r="A19" s="109" t="s">
        <v>0</v>
      </c>
      <c r="B19" s="75"/>
      <c r="C19" s="75"/>
      <c r="D19" s="75"/>
      <c r="E19" s="75"/>
      <c r="F19" s="75"/>
      <c r="G19" s="75"/>
      <c r="H19" s="75"/>
      <c r="I19" s="75"/>
    </row>
    <row r="20" spans="1:9" ht="15.75" thickBot="1">
      <c r="A20" s="71" t="s">
        <v>164</v>
      </c>
      <c r="B20" s="115">
        <v>12136529</v>
      </c>
      <c r="C20" s="115">
        <v>-7065614</v>
      </c>
      <c r="D20" s="115">
        <v>-18338</v>
      </c>
      <c r="E20" s="115">
        <v>1820479</v>
      </c>
      <c r="F20" s="115">
        <v>569486063</v>
      </c>
      <c r="G20" s="115">
        <v>576359119</v>
      </c>
      <c r="H20" s="115">
        <v>67818247</v>
      </c>
      <c r="I20" s="115">
        <v>644177366</v>
      </c>
    </row>
    <row r="21" spans="1:9">
      <c r="A21" s="83"/>
      <c r="B21" s="111"/>
      <c r="C21" s="111"/>
      <c r="D21" s="111"/>
      <c r="E21" s="111"/>
      <c r="F21" s="111"/>
      <c r="G21" s="111"/>
      <c r="H21" s="111"/>
      <c r="I21" s="111"/>
    </row>
    <row r="22" spans="1:9">
      <c r="A22" s="20" t="s">
        <v>107</v>
      </c>
      <c r="B22" s="118">
        <v>0</v>
      </c>
      <c r="C22" s="118">
        <v>0</v>
      </c>
      <c r="D22" s="118">
        <v>0</v>
      </c>
      <c r="E22" s="118">
        <v>0</v>
      </c>
      <c r="F22" s="118">
        <v>25995920</v>
      </c>
      <c r="G22" s="118">
        <v>25995920</v>
      </c>
      <c r="H22" s="118">
        <v>3237636</v>
      </c>
      <c r="I22" s="118">
        <v>29233556</v>
      </c>
    </row>
    <row r="23" spans="1:9" ht="15.75" thickBot="1">
      <c r="A23" s="72" t="s">
        <v>118</v>
      </c>
      <c r="B23" s="119">
        <v>0</v>
      </c>
      <c r="C23" s="119">
        <v>0</v>
      </c>
      <c r="D23" s="119">
        <v>-26921</v>
      </c>
      <c r="E23" s="119">
        <v>0</v>
      </c>
      <c r="F23" s="119">
        <v>2992341</v>
      </c>
      <c r="G23" s="119">
        <v>2965420</v>
      </c>
      <c r="H23" s="119">
        <v>0</v>
      </c>
      <c r="I23" s="119">
        <v>2965420</v>
      </c>
    </row>
    <row r="24" spans="1:9" ht="15.75" thickBot="1">
      <c r="A24" s="19" t="s">
        <v>108</v>
      </c>
      <c r="B24" s="76">
        <f>SUM(B22:B23)</f>
        <v>0</v>
      </c>
      <c r="C24" s="76">
        <f t="shared" ref="C24:I24" si="2">SUM(C22:C23)</f>
        <v>0</v>
      </c>
      <c r="D24" s="76">
        <f t="shared" si="2"/>
        <v>-26921</v>
      </c>
      <c r="E24" s="76">
        <f t="shared" si="2"/>
        <v>0</v>
      </c>
      <c r="F24" s="76">
        <f t="shared" si="2"/>
        <v>28988261</v>
      </c>
      <c r="G24" s="76">
        <f t="shared" si="2"/>
        <v>28961340</v>
      </c>
      <c r="H24" s="76">
        <f t="shared" si="2"/>
        <v>3237636</v>
      </c>
      <c r="I24" s="76">
        <f t="shared" si="2"/>
        <v>32198976</v>
      </c>
    </row>
    <row r="25" spans="1:9">
      <c r="A25" s="141"/>
      <c r="B25" s="144"/>
      <c r="C25" s="144"/>
      <c r="D25" s="144"/>
      <c r="E25" s="144"/>
      <c r="F25" s="144"/>
      <c r="G25" s="144"/>
      <c r="H25" s="144"/>
      <c r="I25" s="144"/>
    </row>
    <row r="26" spans="1:9" ht="15.75" thickBot="1">
      <c r="A26" s="73" t="s">
        <v>165</v>
      </c>
      <c r="B26" s="77">
        <f>B20+B24</f>
        <v>12136529</v>
      </c>
      <c r="C26" s="77">
        <f t="shared" ref="C26:E26" si="3">C20+C24</f>
        <v>-7065614</v>
      </c>
      <c r="D26" s="77">
        <f t="shared" si="3"/>
        <v>-45259</v>
      </c>
      <c r="E26" s="77">
        <f t="shared" si="3"/>
        <v>1820479</v>
      </c>
      <c r="F26" s="77">
        <f>F20+F24</f>
        <v>598474324</v>
      </c>
      <c r="G26" s="77">
        <f t="shared" ref="G26:I26" si="4">G20+G24</f>
        <v>605320459</v>
      </c>
      <c r="H26" s="77">
        <f t="shared" si="4"/>
        <v>71055883</v>
      </c>
      <c r="I26" s="77">
        <f t="shared" si="4"/>
        <v>676376342</v>
      </c>
    </row>
    <row r="27" spans="1:9" ht="15.75" thickTop="1"/>
    <row r="28" spans="1:9">
      <c r="A28" s="192"/>
      <c r="B28" s="192"/>
      <c r="C28" s="192"/>
      <c r="D28" s="192"/>
      <c r="E28" s="192"/>
      <c r="F28" s="192"/>
      <c r="G28" s="192"/>
      <c r="H28" s="192"/>
      <c r="I28" s="192"/>
    </row>
    <row r="32" spans="1:9" ht="28.5" customHeight="1" thickBot="1">
      <c r="A32" s="189" t="s">
        <v>52</v>
      </c>
      <c r="B32" s="189"/>
      <c r="H32" s="190"/>
      <c r="I32" s="190"/>
    </row>
    <row r="33" spans="1:9">
      <c r="A33" s="189"/>
      <c r="B33" s="189"/>
      <c r="H33" s="191" t="s">
        <v>53</v>
      </c>
      <c r="I33" s="191"/>
    </row>
    <row r="34" spans="1:9">
      <c r="A34" s="189" t="s">
        <v>0</v>
      </c>
      <c r="B34" s="189"/>
      <c r="H34" s="189"/>
      <c r="I34" s="189"/>
    </row>
    <row r="35" spans="1:9">
      <c r="A35" s="189"/>
      <c r="B35" s="189"/>
      <c r="H35" s="189"/>
      <c r="I35" s="189"/>
    </row>
    <row r="36" spans="1:9" ht="15.75" thickBot="1">
      <c r="A36" s="189" t="s">
        <v>145</v>
      </c>
      <c r="B36" s="189"/>
      <c r="H36" s="190"/>
      <c r="I36" s="190"/>
    </row>
    <row r="37" spans="1:9">
      <c r="A37" s="189"/>
      <c r="B37" s="189"/>
      <c r="H37" s="191" t="s">
        <v>146</v>
      </c>
      <c r="I37" s="191"/>
    </row>
  </sheetData>
  <mergeCells count="15">
    <mergeCell ref="A28:I28"/>
    <mergeCell ref="H32:I32"/>
    <mergeCell ref="H33:I33"/>
    <mergeCell ref="H7:I7"/>
    <mergeCell ref="B7:G7"/>
    <mergeCell ref="A32:B32"/>
    <mergeCell ref="A33:B33"/>
    <mergeCell ref="A37:B37"/>
    <mergeCell ref="H37:I37"/>
    <mergeCell ref="A34:B34"/>
    <mergeCell ref="H34:I34"/>
    <mergeCell ref="A35:B35"/>
    <mergeCell ref="H35:I35"/>
    <mergeCell ref="A36:B36"/>
    <mergeCell ref="H36:I36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2022-05-26T12:40:02Z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Финансовая отчетность за 2 кв 2020 года (консолидированная).xlsx</vt:lpwstr>
  </property>
</Properties>
</file>